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9040" windowHeight="15840" tabRatio="500"/>
  </bookViews>
  <sheets>
    <sheet name="CALSTRS" sheetId="1" r:id="rId1"/>
    <sheet name="NYC0" sheetId="5" r:id="rId2"/>
    <sheet name="NYC1" sheetId="6" r:id="rId3"/>
    <sheet name="NYC3" sheetId="2" r:id="rId4"/>
    <sheet name="LEMF" sheetId="7" r:id="rId5"/>
    <sheet name="M4N9" sheetId="8" r:id="rId6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4" i="8" l="1"/>
  <c r="I54" i="8"/>
  <c r="H54" i="8"/>
  <c r="J57" i="7"/>
  <c r="I57" i="7"/>
  <c r="H57" i="7"/>
  <c r="K75" i="2"/>
  <c r="J75" i="2"/>
  <c r="I75" i="2"/>
  <c r="H75" i="2"/>
  <c r="K75" i="6"/>
  <c r="J75" i="6"/>
  <c r="I75" i="6"/>
  <c r="H75" i="6"/>
  <c r="K75" i="5"/>
  <c r="J75" i="5"/>
  <c r="I75" i="5"/>
  <c r="H75" i="5"/>
  <c r="K81" i="1"/>
  <c r="J81" i="1"/>
  <c r="I81" i="1"/>
  <c r="H81" i="1"/>
  <c r="J53" i="8"/>
  <c r="I53" i="8"/>
  <c r="H53" i="8"/>
  <c r="J56" i="7"/>
  <c r="I56" i="7"/>
  <c r="H56" i="7"/>
  <c r="K74" i="2"/>
  <c r="J74" i="2"/>
  <c r="I74" i="2"/>
  <c r="H74" i="2"/>
  <c r="K74" i="6"/>
  <c r="J74" i="6"/>
  <c r="I74" i="6"/>
  <c r="H74" i="6"/>
  <c r="K74" i="5"/>
  <c r="J74" i="5"/>
  <c r="I74" i="5"/>
  <c r="H74" i="5"/>
  <c r="K80" i="1"/>
  <c r="J80" i="1"/>
  <c r="I80" i="1"/>
  <c r="H80" i="1"/>
  <c r="J52" i="8"/>
  <c r="I52" i="8"/>
  <c r="H52" i="8"/>
  <c r="J55" i="7"/>
  <c r="I55" i="7"/>
  <c r="H55" i="7"/>
  <c r="K73" i="2"/>
  <c r="J73" i="2"/>
  <c r="I73" i="2"/>
  <c r="H73" i="2"/>
  <c r="K73" i="6"/>
  <c r="J73" i="6"/>
  <c r="I73" i="6"/>
  <c r="H73" i="6"/>
  <c r="K73" i="5"/>
  <c r="J73" i="5"/>
  <c r="I73" i="5"/>
  <c r="H73" i="5"/>
  <c r="K79" i="1"/>
  <c r="J79" i="1"/>
  <c r="I79" i="1"/>
  <c r="H79" i="1"/>
  <c r="J51" i="8"/>
  <c r="I51" i="8"/>
  <c r="H51" i="8"/>
  <c r="J54" i="7"/>
  <c r="I54" i="7"/>
  <c r="H54" i="7"/>
  <c r="K72" i="2"/>
  <c r="J72" i="2"/>
  <c r="I72" i="2"/>
  <c r="H72" i="2"/>
  <c r="K72" i="6"/>
  <c r="J72" i="6"/>
  <c r="I72" i="6"/>
  <c r="H72" i="6"/>
  <c r="K72" i="5"/>
  <c r="J72" i="5"/>
  <c r="I72" i="5"/>
  <c r="H72" i="5"/>
  <c r="K78" i="1"/>
  <c r="J78" i="1"/>
  <c r="I78" i="1"/>
  <c r="H78" i="1"/>
  <c r="J50" i="8"/>
  <c r="I50" i="8"/>
  <c r="H50" i="8"/>
  <c r="J53" i="7"/>
  <c r="I53" i="7"/>
  <c r="H53" i="7"/>
  <c r="K71" i="2"/>
  <c r="J71" i="2"/>
  <c r="I71" i="2"/>
  <c r="H71" i="2"/>
  <c r="K71" i="6"/>
  <c r="J71" i="6"/>
  <c r="I71" i="6"/>
  <c r="H71" i="6"/>
  <c r="K71" i="5"/>
  <c r="J71" i="5"/>
  <c r="I71" i="5"/>
  <c r="H71" i="5"/>
  <c r="K77" i="1"/>
  <c r="J77" i="1"/>
  <c r="I77" i="1"/>
  <c r="H77" i="1"/>
  <c r="J49" i="8"/>
  <c r="I49" i="8"/>
  <c r="H49" i="8"/>
  <c r="J52" i="7"/>
  <c r="I52" i="7"/>
  <c r="H52" i="7"/>
  <c r="K70" i="2"/>
  <c r="J70" i="2"/>
  <c r="I70" i="2"/>
  <c r="H70" i="2"/>
  <c r="K70" i="6"/>
  <c r="J70" i="6"/>
  <c r="I70" i="6"/>
  <c r="H70" i="6"/>
  <c r="K70" i="5"/>
  <c r="J70" i="5"/>
  <c r="I70" i="5"/>
  <c r="H70" i="5"/>
  <c r="K76" i="1"/>
  <c r="J76" i="1"/>
  <c r="I76" i="1"/>
  <c r="H76" i="1"/>
  <c r="J48" i="8"/>
  <c r="I48" i="8"/>
  <c r="H48" i="8"/>
  <c r="J51" i="7"/>
  <c r="I51" i="7"/>
  <c r="H51" i="7"/>
  <c r="K69" i="2"/>
  <c r="J69" i="2"/>
  <c r="I69" i="2"/>
  <c r="H69" i="2"/>
  <c r="K69" i="6"/>
  <c r="J69" i="6"/>
  <c r="I69" i="6"/>
  <c r="H69" i="6"/>
  <c r="K69" i="5"/>
  <c r="J69" i="5"/>
  <c r="I69" i="5"/>
  <c r="H69" i="5"/>
  <c r="K75" i="1"/>
  <c r="J75" i="1"/>
  <c r="I75" i="1"/>
  <c r="H75" i="1"/>
  <c r="J47" i="8"/>
  <c r="I47" i="8"/>
  <c r="H47" i="8"/>
  <c r="J50" i="7"/>
  <c r="I50" i="7"/>
  <c r="H50" i="7"/>
  <c r="K68" i="2"/>
  <c r="J68" i="2"/>
  <c r="I68" i="2"/>
  <c r="H68" i="2"/>
  <c r="K68" i="6"/>
  <c r="J68" i="6"/>
  <c r="I68" i="6"/>
  <c r="H68" i="6"/>
  <c r="K68" i="5"/>
  <c r="J68" i="5"/>
  <c r="I68" i="5"/>
  <c r="H68" i="5"/>
  <c r="K74" i="1"/>
  <c r="J74" i="1"/>
  <c r="I74" i="1"/>
  <c r="H74" i="1"/>
  <c r="J46" i="8"/>
  <c r="I46" i="8"/>
  <c r="H46" i="8"/>
  <c r="J49" i="7"/>
  <c r="I49" i="7"/>
  <c r="H49" i="7"/>
  <c r="K67" i="2"/>
  <c r="J67" i="2"/>
  <c r="I67" i="2"/>
  <c r="H67" i="2"/>
  <c r="K67" i="6"/>
  <c r="J67" i="6"/>
  <c r="I67" i="6"/>
  <c r="H67" i="6"/>
  <c r="K67" i="5"/>
  <c r="J67" i="5"/>
  <c r="I67" i="5"/>
  <c r="H67" i="5"/>
  <c r="K73" i="1"/>
  <c r="J73" i="1"/>
  <c r="I73" i="1"/>
  <c r="H73" i="1"/>
  <c r="J45" i="8"/>
  <c r="I45" i="8"/>
  <c r="H45" i="8"/>
  <c r="J48" i="7"/>
  <c r="I48" i="7"/>
  <c r="H48" i="7"/>
  <c r="K66" i="2"/>
  <c r="J66" i="2"/>
  <c r="I66" i="2"/>
  <c r="H66" i="2"/>
  <c r="K66" i="6"/>
  <c r="J66" i="6"/>
  <c r="I66" i="6"/>
  <c r="H66" i="6"/>
  <c r="K66" i="5"/>
  <c r="J66" i="5"/>
  <c r="I66" i="5"/>
  <c r="H66" i="5"/>
  <c r="K72" i="1"/>
  <c r="J72" i="1"/>
  <c r="I72" i="1"/>
  <c r="H72" i="1"/>
  <c r="J44" i="8"/>
  <c r="I44" i="8"/>
  <c r="H44" i="8"/>
  <c r="J47" i="7"/>
  <c r="I47" i="7"/>
  <c r="H47" i="7"/>
  <c r="K65" i="2"/>
  <c r="J65" i="2"/>
  <c r="I65" i="2"/>
  <c r="H65" i="2"/>
  <c r="K65" i="6"/>
  <c r="J65" i="6"/>
  <c r="I65" i="6"/>
  <c r="H65" i="6"/>
  <c r="K65" i="5"/>
  <c r="J65" i="5"/>
  <c r="I65" i="5"/>
  <c r="H65" i="5"/>
  <c r="K71" i="1"/>
  <c r="J71" i="1"/>
  <c r="I71" i="1"/>
  <c r="H71" i="1"/>
  <c r="J43" i="8"/>
  <c r="I43" i="8"/>
  <c r="H43" i="8"/>
  <c r="H55" i="8"/>
  <c r="I55" i="8"/>
  <c r="J55" i="8"/>
  <c r="J46" i="7"/>
  <c r="I46" i="7"/>
  <c r="H46" i="7"/>
  <c r="K64" i="2"/>
  <c r="J64" i="2"/>
  <c r="I64" i="2"/>
  <c r="H64" i="2"/>
  <c r="K64" i="6"/>
  <c r="J64" i="6"/>
  <c r="I64" i="6"/>
  <c r="H64" i="6"/>
  <c r="K64" i="5"/>
  <c r="J64" i="5"/>
  <c r="I64" i="5"/>
  <c r="H64" i="5"/>
  <c r="H76" i="5"/>
  <c r="I76" i="5"/>
  <c r="J76" i="5"/>
  <c r="K76" i="5"/>
  <c r="K70" i="1"/>
  <c r="J70" i="1"/>
  <c r="I70" i="1"/>
  <c r="H70" i="1"/>
  <c r="J42" i="8"/>
  <c r="I42" i="8"/>
  <c r="H42" i="8"/>
  <c r="J45" i="7"/>
  <c r="I45" i="7"/>
  <c r="H45" i="7"/>
  <c r="K63" i="2"/>
  <c r="J63" i="2"/>
  <c r="I63" i="2"/>
  <c r="H63" i="2"/>
  <c r="K63" i="6"/>
  <c r="J63" i="6"/>
  <c r="I63" i="6"/>
  <c r="H63" i="6"/>
  <c r="K63" i="5"/>
  <c r="J63" i="5"/>
  <c r="I63" i="5"/>
  <c r="H63" i="5"/>
  <c r="K69" i="1"/>
  <c r="J69" i="1"/>
  <c r="I69" i="1"/>
  <c r="H69" i="1"/>
  <c r="J41" i="8"/>
  <c r="I41" i="8"/>
  <c r="H41" i="8"/>
  <c r="J44" i="7"/>
  <c r="I44" i="7"/>
  <c r="H44" i="7"/>
  <c r="K62" i="2"/>
  <c r="J62" i="2"/>
  <c r="I62" i="2"/>
  <c r="H62" i="2"/>
  <c r="K62" i="6"/>
  <c r="J62" i="6"/>
  <c r="I62" i="6"/>
  <c r="H62" i="6"/>
  <c r="K62" i="5"/>
  <c r="J62" i="5"/>
  <c r="I62" i="5"/>
  <c r="H62" i="5"/>
  <c r="K68" i="1"/>
  <c r="J68" i="1"/>
  <c r="I68" i="1"/>
  <c r="H68" i="1"/>
  <c r="J40" i="8"/>
  <c r="I40" i="8"/>
  <c r="H40" i="8"/>
  <c r="J43" i="7"/>
  <c r="I43" i="7"/>
  <c r="H43" i="7"/>
  <c r="K61" i="2"/>
  <c r="J61" i="2"/>
  <c r="I61" i="2"/>
  <c r="H61" i="2"/>
  <c r="K61" i="6"/>
  <c r="J61" i="6"/>
  <c r="I61" i="6"/>
  <c r="H61" i="6"/>
  <c r="K61" i="5"/>
  <c r="J61" i="5"/>
  <c r="I61" i="5"/>
  <c r="H61" i="5"/>
  <c r="K67" i="1"/>
  <c r="J67" i="1"/>
  <c r="I67" i="1"/>
  <c r="H67" i="1"/>
  <c r="J39" i="8"/>
  <c r="I39" i="8"/>
  <c r="H39" i="8"/>
  <c r="J42" i="7"/>
  <c r="I42" i="7"/>
  <c r="H42" i="7"/>
  <c r="K60" i="2"/>
  <c r="J60" i="2"/>
  <c r="I60" i="2"/>
  <c r="H60" i="2"/>
  <c r="K60" i="6"/>
  <c r="J60" i="6"/>
  <c r="I60" i="6"/>
  <c r="H60" i="6"/>
  <c r="K60" i="5"/>
  <c r="J60" i="5"/>
  <c r="I60" i="5"/>
  <c r="H60" i="5"/>
  <c r="K66" i="1"/>
  <c r="J66" i="1"/>
  <c r="I66" i="1"/>
  <c r="H66" i="1"/>
  <c r="J38" i="8"/>
  <c r="I38" i="8"/>
  <c r="H38" i="8"/>
  <c r="J41" i="7"/>
  <c r="I41" i="7"/>
  <c r="H41" i="7"/>
  <c r="K59" i="2"/>
  <c r="J59" i="2"/>
  <c r="I59" i="2"/>
  <c r="H59" i="2"/>
  <c r="K59" i="6"/>
  <c r="J59" i="6"/>
  <c r="I59" i="6"/>
  <c r="H59" i="6"/>
  <c r="K59" i="5"/>
  <c r="J59" i="5"/>
  <c r="I59" i="5"/>
  <c r="H59" i="5"/>
  <c r="K65" i="1"/>
  <c r="J65" i="1"/>
  <c r="I65" i="1"/>
  <c r="H65" i="1"/>
  <c r="J37" i="8"/>
  <c r="I37" i="8"/>
  <c r="H37" i="8"/>
  <c r="J40" i="7"/>
  <c r="I40" i="7"/>
  <c r="H40" i="7"/>
  <c r="K58" i="2"/>
  <c r="J58" i="2"/>
  <c r="I58" i="2"/>
  <c r="H58" i="2"/>
  <c r="K58" i="6"/>
  <c r="J58" i="6"/>
  <c r="I58" i="6"/>
  <c r="H58" i="6"/>
  <c r="K58" i="5"/>
  <c r="J58" i="5"/>
  <c r="I58" i="5"/>
  <c r="H58" i="5"/>
  <c r="K64" i="1"/>
  <c r="J64" i="1"/>
  <c r="I64" i="1"/>
  <c r="H64" i="1"/>
  <c r="J36" i="8"/>
  <c r="I36" i="8"/>
  <c r="H36" i="8"/>
  <c r="J39" i="7"/>
  <c r="I39" i="7"/>
  <c r="H39" i="7"/>
  <c r="K57" i="2"/>
  <c r="J57" i="2"/>
  <c r="I57" i="2"/>
  <c r="H57" i="2"/>
  <c r="K57" i="6"/>
  <c r="J57" i="6"/>
  <c r="I57" i="6"/>
  <c r="H57" i="6"/>
  <c r="K57" i="5"/>
  <c r="J57" i="5"/>
  <c r="I57" i="5"/>
  <c r="H57" i="5"/>
  <c r="K63" i="1"/>
  <c r="J63" i="1"/>
  <c r="I63" i="1"/>
  <c r="H63" i="1"/>
  <c r="J35" i="8"/>
  <c r="I35" i="8"/>
  <c r="H35" i="8"/>
  <c r="J38" i="7"/>
  <c r="I38" i="7"/>
  <c r="H38" i="7"/>
  <c r="K56" i="2"/>
  <c r="J56" i="2"/>
  <c r="I56" i="2"/>
  <c r="H56" i="2"/>
  <c r="K56" i="6"/>
  <c r="J56" i="6"/>
  <c r="I56" i="6"/>
  <c r="H56" i="6"/>
  <c r="K56" i="5"/>
  <c r="J56" i="5"/>
  <c r="I56" i="5"/>
  <c r="H56" i="5"/>
  <c r="K62" i="1"/>
  <c r="J62" i="1"/>
  <c r="I62" i="1"/>
  <c r="H62" i="1"/>
  <c r="J34" i="8"/>
  <c r="I34" i="8"/>
  <c r="H34" i="8"/>
  <c r="J37" i="7"/>
  <c r="I37" i="7"/>
  <c r="H37" i="7"/>
  <c r="K55" i="2"/>
  <c r="J55" i="2"/>
  <c r="I55" i="2"/>
  <c r="H55" i="2"/>
  <c r="K55" i="6"/>
  <c r="J55" i="6"/>
  <c r="I55" i="6"/>
  <c r="H55" i="6"/>
  <c r="K55" i="5"/>
  <c r="J55" i="5"/>
  <c r="I55" i="5"/>
  <c r="H55" i="5"/>
  <c r="K61" i="1"/>
  <c r="J61" i="1"/>
  <c r="I61" i="1"/>
  <c r="H61" i="1"/>
  <c r="J33" i="8"/>
  <c r="I33" i="8"/>
  <c r="H33" i="8"/>
  <c r="J36" i="7"/>
  <c r="I36" i="7"/>
  <c r="H36" i="7"/>
  <c r="K54" i="2"/>
  <c r="J54" i="2"/>
  <c r="I54" i="2"/>
  <c r="H54" i="2"/>
  <c r="K54" i="6"/>
  <c r="J54" i="6"/>
  <c r="I54" i="6"/>
  <c r="H54" i="6"/>
  <c r="K54" i="5"/>
  <c r="J54" i="5"/>
  <c r="I54" i="5"/>
  <c r="H54" i="5"/>
  <c r="K60" i="1"/>
  <c r="J60" i="1"/>
  <c r="I60" i="1"/>
  <c r="H60" i="1"/>
  <c r="J32" i="8"/>
  <c r="I32" i="8"/>
  <c r="H32" i="8"/>
  <c r="J35" i="7"/>
  <c r="I35" i="7"/>
  <c r="H35" i="7"/>
  <c r="K53" i="2"/>
  <c r="J53" i="2"/>
  <c r="I53" i="2"/>
  <c r="H53" i="2"/>
  <c r="K53" i="6"/>
  <c r="J53" i="6"/>
  <c r="I53" i="6"/>
  <c r="H53" i="6"/>
  <c r="K53" i="5"/>
  <c r="J53" i="5"/>
  <c r="I53" i="5"/>
  <c r="H53" i="5"/>
  <c r="K59" i="1"/>
  <c r="J59" i="1"/>
  <c r="I59" i="1"/>
  <c r="H59" i="1"/>
  <c r="J31" i="8"/>
  <c r="I31" i="8"/>
  <c r="H31" i="8"/>
  <c r="J34" i="7"/>
  <c r="I34" i="7"/>
  <c r="H34" i="7"/>
  <c r="K52" i="2"/>
  <c r="J52" i="2"/>
  <c r="I52" i="2"/>
  <c r="H52" i="2"/>
  <c r="K52" i="6"/>
  <c r="J52" i="6"/>
  <c r="I52" i="6"/>
  <c r="H52" i="6"/>
  <c r="K52" i="5"/>
  <c r="J52" i="5"/>
  <c r="I52" i="5"/>
  <c r="H52" i="5"/>
  <c r="K58" i="1"/>
  <c r="J58" i="1"/>
  <c r="I58" i="1"/>
  <c r="H58" i="1"/>
  <c r="H18" i="1"/>
  <c r="H19" i="1"/>
  <c r="H20" i="1"/>
  <c r="H21" i="1"/>
  <c r="H22" i="1"/>
  <c r="J30" i="8"/>
  <c r="I30" i="8"/>
  <c r="H30" i="8"/>
  <c r="J33" i="7"/>
  <c r="I33" i="7"/>
  <c r="H33" i="7"/>
  <c r="K51" i="2"/>
  <c r="J51" i="2"/>
  <c r="I51" i="2"/>
  <c r="H51" i="2"/>
  <c r="K51" i="6"/>
  <c r="J51" i="6"/>
  <c r="I51" i="6"/>
  <c r="H51" i="6"/>
  <c r="K51" i="5"/>
  <c r="J51" i="5"/>
  <c r="I51" i="5"/>
  <c r="H51" i="5"/>
  <c r="K57" i="1"/>
  <c r="J57" i="1"/>
  <c r="I57" i="1"/>
  <c r="H57" i="1"/>
  <c r="J29" i="8"/>
  <c r="I29" i="8"/>
  <c r="H29" i="8"/>
  <c r="J32" i="7"/>
  <c r="I32" i="7"/>
  <c r="H32" i="7"/>
  <c r="H58" i="7"/>
  <c r="I58" i="7"/>
  <c r="J58" i="7"/>
  <c r="K50" i="2"/>
  <c r="J50" i="2"/>
  <c r="I50" i="2"/>
  <c r="H50" i="2"/>
  <c r="K50" i="6"/>
  <c r="J50" i="6"/>
  <c r="I50" i="6"/>
  <c r="H50" i="6"/>
  <c r="K50" i="5"/>
  <c r="J50" i="5"/>
  <c r="I50" i="5"/>
  <c r="H50" i="5"/>
  <c r="K56" i="1"/>
  <c r="J56" i="1"/>
  <c r="I56" i="1"/>
  <c r="H56" i="1"/>
  <c r="J28" i="8"/>
  <c r="I28" i="8"/>
  <c r="H28" i="8"/>
  <c r="J31" i="7"/>
  <c r="I31" i="7"/>
  <c r="H31" i="7"/>
  <c r="K49" i="2"/>
  <c r="J49" i="2"/>
  <c r="I49" i="2"/>
  <c r="H49" i="2"/>
  <c r="K49" i="6"/>
  <c r="J49" i="6"/>
  <c r="I49" i="6"/>
  <c r="H49" i="6"/>
  <c r="K49" i="5"/>
  <c r="J49" i="5"/>
  <c r="I49" i="5"/>
  <c r="H49" i="5"/>
  <c r="K55" i="1"/>
  <c r="J55" i="1"/>
  <c r="I55" i="1"/>
  <c r="H55" i="1"/>
  <c r="A5" i="8"/>
  <c r="J27" i="8"/>
  <c r="I27" i="8"/>
  <c r="H27" i="8"/>
  <c r="J30" i="7"/>
  <c r="I30" i="7"/>
  <c r="H30" i="7"/>
  <c r="K48" i="2"/>
  <c r="J48" i="2"/>
  <c r="I48" i="2"/>
  <c r="H48" i="2"/>
  <c r="K48" i="6"/>
  <c r="J48" i="6"/>
  <c r="I48" i="6"/>
  <c r="H48" i="6"/>
  <c r="K48" i="5"/>
  <c r="J48" i="5"/>
  <c r="I48" i="5"/>
  <c r="H48" i="5"/>
  <c r="K54" i="1"/>
  <c r="J54" i="1"/>
  <c r="I54" i="1"/>
  <c r="H54" i="1"/>
  <c r="J26" i="8"/>
  <c r="I26" i="8"/>
  <c r="H26" i="8"/>
  <c r="J29" i="7"/>
  <c r="I29" i="7"/>
  <c r="H29" i="7"/>
  <c r="K47" i="2"/>
  <c r="J47" i="2"/>
  <c r="I47" i="2"/>
  <c r="H47" i="2"/>
  <c r="K47" i="6"/>
  <c r="J47" i="6"/>
  <c r="I47" i="6"/>
  <c r="H47" i="6"/>
  <c r="K47" i="5"/>
  <c r="J47" i="5"/>
  <c r="I47" i="5"/>
  <c r="H47" i="5"/>
  <c r="K53" i="1"/>
  <c r="J53" i="1"/>
  <c r="I53" i="1"/>
  <c r="H53" i="1"/>
  <c r="J25" i="8"/>
  <c r="I25" i="8"/>
  <c r="H25" i="8"/>
  <c r="J28" i="7"/>
  <c r="I28" i="7"/>
  <c r="H28" i="7"/>
  <c r="K46" i="2"/>
  <c r="J46" i="2"/>
  <c r="I46" i="2"/>
  <c r="H46" i="2"/>
  <c r="K46" i="6"/>
  <c r="J46" i="6"/>
  <c r="I46" i="6"/>
  <c r="H46" i="6"/>
  <c r="K46" i="5"/>
  <c r="J46" i="5"/>
  <c r="I46" i="5"/>
  <c r="H46" i="5"/>
  <c r="K52" i="1"/>
  <c r="J52" i="1"/>
  <c r="I52" i="1"/>
  <c r="H52" i="1"/>
  <c r="J24" i="8"/>
  <c r="I24" i="8"/>
  <c r="H24" i="8"/>
  <c r="J27" i="7"/>
  <c r="I27" i="7"/>
  <c r="H27" i="7"/>
  <c r="K45" i="2"/>
  <c r="J45" i="2"/>
  <c r="I45" i="2"/>
  <c r="H45" i="2"/>
  <c r="K45" i="6"/>
  <c r="J45" i="6"/>
  <c r="I45" i="6"/>
  <c r="H45" i="6"/>
  <c r="K45" i="5"/>
  <c r="J45" i="5"/>
  <c r="I45" i="5"/>
  <c r="H45" i="5"/>
  <c r="K51" i="1"/>
  <c r="J51" i="1"/>
  <c r="I51" i="1"/>
  <c r="H51" i="1"/>
  <c r="J23" i="8"/>
  <c r="I23" i="8"/>
  <c r="H23" i="8"/>
  <c r="J26" i="7"/>
  <c r="I26" i="7"/>
  <c r="H26" i="7"/>
  <c r="K44" i="2"/>
  <c r="J44" i="2"/>
  <c r="I44" i="2"/>
  <c r="H44" i="2"/>
  <c r="K44" i="6"/>
  <c r="J44" i="6"/>
  <c r="I44" i="6"/>
  <c r="H44" i="6"/>
  <c r="K44" i="5"/>
  <c r="J44" i="5"/>
  <c r="I44" i="5"/>
  <c r="H44" i="5"/>
  <c r="K50" i="1"/>
  <c r="J50" i="1"/>
  <c r="I50" i="1"/>
  <c r="H50" i="1"/>
  <c r="J22" i="8"/>
  <c r="I22" i="8"/>
  <c r="H22" i="8"/>
  <c r="J25" i="7"/>
  <c r="I25" i="7"/>
  <c r="H25" i="7"/>
  <c r="K43" i="2"/>
  <c r="J43" i="2"/>
  <c r="I43" i="2"/>
  <c r="H43" i="2"/>
  <c r="K43" i="6"/>
  <c r="J43" i="6"/>
  <c r="I43" i="6"/>
  <c r="H43" i="6"/>
  <c r="K43" i="5"/>
  <c r="J43" i="5"/>
  <c r="I43" i="5"/>
  <c r="H43" i="5"/>
  <c r="K49" i="1"/>
  <c r="J49" i="1"/>
  <c r="I49" i="1"/>
  <c r="H49" i="1"/>
  <c r="J21" i="8"/>
  <c r="I21" i="8"/>
  <c r="H21" i="8"/>
  <c r="J24" i="7"/>
  <c r="I24" i="7"/>
  <c r="H24" i="7"/>
  <c r="K42" i="2"/>
  <c r="J42" i="2"/>
  <c r="I42" i="2"/>
  <c r="H42" i="2"/>
  <c r="K42" i="6"/>
  <c r="J42" i="6"/>
  <c r="I42" i="6"/>
  <c r="H42" i="6"/>
  <c r="K42" i="5"/>
  <c r="J42" i="5"/>
  <c r="I42" i="5"/>
  <c r="H42" i="5"/>
  <c r="K48" i="1"/>
  <c r="J48" i="1"/>
  <c r="I48" i="1"/>
  <c r="H48" i="1"/>
  <c r="J20" i="8"/>
  <c r="I20" i="8"/>
  <c r="H20" i="8"/>
  <c r="J23" i="7"/>
  <c r="I23" i="7"/>
  <c r="H23" i="7"/>
  <c r="K41" i="2"/>
  <c r="J41" i="2"/>
  <c r="I41" i="2"/>
  <c r="H41" i="2"/>
  <c r="K41" i="6"/>
  <c r="J41" i="6"/>
  <c r="I41" i="6"/>
  <c r="H41" i="6"/>
  <c r="K41" i="5"/>
  <c r="J41" i="5"/>
  <c r="I41" i="5"/>
  <c r="H41" i="5"/>
  <c r="K47" i="1"/>
  <c r="J47" i="1"/>
  <c r="I47" i="1"/>
  <c r="H47" i="1"/>
  <c r="H82" i="1"/>
  <c r="I82" i="1"/>
  <c r="J82" i="1"/>
  <c r="K82" i="1"/>
  <c r="J19" i="8"/>
  <c r="I19" i="8"/>
  <c r="H19" i="8"/>
  <c r="J22" i="7"/>
  <c r="I22" i="7"/>
  <c r="H22" i="7"/>
  <c r="K40" i="2"/>
  <c r="J40" i="2"/>
  <c r="I40" i="2"/>
  <c r="H40" i="2"/>
  <c r="K40" i="6"/>
  <c r="J40" i="6"/>
  <c r="I40" i="6"/>
  <c r="H40" i="6"/>
  <c r="K40" i="5"/>
  <c r="J40" i="5"/>
  <c r="I40" i="5"/>
  <c r="H40" i="5"/>
  <c r="K46" i="1"/>
  <c r="J46" i="1"/>
  <c r="I46" i="1"/>
  <c r="H46" i="1"/>
  <c r="J18" i="8"/>
  <c r="I18" i="8"/>
  <c r="H18" i="8"/>
  <c r="J21" i="7"/>
  <c r="I21" i="7"/>
  <c r="H21" i="7"/>
  <c r="K39" i="2"/>
  <c r="J39" i="2"/>
  <c r="I39" i="2"/>
  <c r="H39" i="2"/>
  <c r="K39" i="6"/>
  <c r="J39" i="6"/>
  <c r="I39" i="6"/>
  <c r="H39" i="6"/>
  <c r="K39" i="5"/>
  <c r="J39" i="5"/>
  <c r="I39" i="5"/>
  <c r="H39" i="5"/>
  <c r="K45" i="1"/>
  <c r="J45" i="1"/>
  <c r="I45" i="1"/>
  <c r="H45" i="1"/>
  <c r="G60" i="8"/>
  <c r="I61" i="8"/>
  <c r="I65" i="8"/>
  <c r="H60" i="8"/>
  <c r="I62" i="8"/>
  <c r="J20" i="7"/>
  <c r="I20" i="7"/>
  <c r="H20" i="7"/>
  <c r="K38" i="2"/>
  <c r="J38" i="2"/>
  <c r="I38" i="2"/>
  <c r="H38" i="2"/>
  <c r="K38" i="6"/>
  <c r="J38" i="6"/>
  <c r="I38" i="6"/>
  <c r="H38" i="6"/>
  <c r="K38" i="5"/>
  <c r="J38" i="5"/>
  <c r="I38" i="5"/>
  <c r="H38" i="5"/>
  <c r="K44" i="1"/>
  <c r="J44" i="1"/>
  <c r="I44" i="1"/>
  <c r="H44" i="1"/>
  <c r="H64" i="8"/>
  <c r="I66" i="8"/>
  <c r="J65" i="8"/>
  <c r="J66" i="8"/>
  <c r="H65" i="8"/>
  <c r="H66" i="8"/>
  <c r="H62" i="8"/>
  <c r="J64" i="8"/>
  <c r="J62" i="8"/>
  <c r="J61" i="8"/>
  <c r="H63" i="8"/>
  <c r="I64" i="8"/>
  <c r="J60" i="8"/>
  <c r="I63" i="8"/>
  <c r="I60" i="8"/>
  <c r="H61" i="8"/>
  <c r="J63" i="8"/>
  <c r="A5" i="1"/>
  <c r="A5" i="5"/>
  <c r="A5" i="6"/>
  <c r="A5" i="2"/>
  <c r="A5" i="7"/>
  <c r="K37" i="5"/>
  <c r="J37" i="5"/>
  <c r="I37" i="5"/>
  <c r="H37" i="5"/>
  <c r="K37" i="6"/>
  <c r="J37" i="6"/>
  <c r="I37" i="6"/>
  <c r="H37" i="6"/>
  <c r="K37" i="2"/>
  <c r="J37" i="2"/>
  <c r="I37" i="2"/>
  <c r="H37" i="2"/>
  <c r="J19" i="7"/>
  <c r="I19" i="7"/>
  <c r="H19" i="7"/>
  <c r="K43" i="1"/>
  <c r="J43" i="1"/>
  <c r="I43" i="1"/>
  <c r="H43" i="1"/>
  <c r="J18" i="7"/>
  <c r="I18" i="7"/>
  <c r="H18" i="7"/>
  <c r="K36" i="2"/>
  <c r="J36" i="2"/>
  <c r="I36" i="2"/>
  <c r="H36" i="2"/>
  <c r="H76" i="2"/>
  <c r="I76" i="2"/>
  <c r="J76" i="2"/>
  <c r="K76" i="2"/>
  <c r="K36" i="6"/>
  <c r="J36" i="6"/>
  <c r="I36" i="6"/>
  <c r="H36" i="6"/>
  <c r="H76" i="6"/>
  <c r="I76" i="6"/>
  <c r="J76" i="6"/>
  <c r="K76" i="6"/>
  <c r="K36" i="5"/>
  <c r="J36" i="5"/>
  <c r="I36" i="5"/>
  <c r="H36" i="5"/>
  <c r="K42" i="1"/>
  <c r="J42" i="1"/>
  <c r="I42" i="1"/>
  <c r="H42" i="1"/>
  <c r="K35" i="2"/>
  <c r="J35" i="2"/>
  <c r="I35" i="2"/>
  <c r="H35" i="2"/>
  <c r="K35" i="6"/>
  <c r="J35" i="6"/>
  <c r="I35" i="6"/>
  <c r="H35" i="6"/>
  <c r="K35" i="5"/>
  <c r="J35" i="5"/>
  <c r="I35" i="5"/>
  <c r="H35" i="5"/>
  <c r="K41" i="1"/>
  <c r="J41" i="1"/>
  <c r="I41" i="1"/>
  <c r="H41" i="1"/>
  <c r="J68" i="7"/>
  <c r="J69" i="7"/>
  <c r="I68" i="7"/>
  <c r="I69" i="7"/>
  <c r="H68" i="7"/>
  <c r="H69" i="7"/>
  <c r="J67" i="7"/>
  <c r="I67" i="7"/>
  <c r="H67" i="7"/>
  <c r="G63" i="7"/>
  <c r="H66" i="7"/>
  <c r="J65" i="7"/>
  <c r="I65" i="7"/>
  <c r="H65" i="7"/>
  <c r="J63" i="7"/>
  <c r="I63" i="7"/>
  <c r="H63" i="7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8" i="2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18" i="6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18" i="5"/>
  <c r="K81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18" i="5"/>
  <c r="J81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18" i="5"/>
  <c r="H81" i="5"/>
  <c r="K40" i="1"/>
  <c r="J40" i="1"/>
  <c r="I40" i="1"/>
  <c r="H40" i="1"/>
  <c r="G81" i="2"/>
  <c r="J84" i="2"/>
  <c r="K83" i="2"/>
  <c r="J83" i="2"/>
  <c r="I83" i="2"/>
  <c r="K82" i="2"/>
  <c r="K81" i="2"/>
  <c r="J81" i="2"/>
  <c r="I81" i="2"/>
  <c r="H83" i="2"/>
  <c r="H81" i="2"/>
  <c r="G81" i="6"/>
  <c r="I84" i="6"/>
  <c r="K83" i="6"/>
  <c r="J83" i="6"/>
  <c r="I83" i="6"/>
  <c r="K81" i="6"/>
  <c r="J81" i="6"/>
  <c r="I81" i="6"/>
  <c r="H83" i="6"/>
  <c r="H81" i="6"/>
  <c r="G81" i="5"/>
  <c r="I84" i="5"/>
  <c r="I83" i="5"/>
  <c r="I81" i="5"/>
  <c r="K89" i="1"/>
  <c r="K30" i="1"/>
  <c r="K31" i="1"/>
  <c r="K32" i="1"/>
  <c r="K33" i="1"/>
  <c r="K34" i="1"/>
  <c r="K35" i="1"/>
  <c r="K36" i="1"/>
  <c r="K37" i="1"/>
  <c r="K38" i="1"/>
  <c r="K39" i="1"/>
  <c r="J29" i="1"/>
  <c r="J30" i="1"/>
  <c r="J31" i="1"/>
  <c r="J32" i="1"/>
  <c r="J33" i="1"/>
  <c r="J34" i="1"/>
  <c r="J35" i="1"/>
  <c r="J36" i="1"/>
  <c r="J37" i="1"/>
  <c r="J38" i="1"/>
  <c r="J39" i="1"/>
  <c r="J89" i="1"/>
  <c r="I30" i="1"/>
  <c r="I31" i="1"/>
  <c r="I32" i="1"/>
  <c r="I33" i="1"/>
  <c r="I34" i="1"/>
  <c r="I35" i="1"/>
  <c r="I36" i="1"/>
  <c r="I37" i="1"/>
  <c r="I38" i="1"/>
  <c r="I39" i="1"/>
  <c r="I89" i="1"/>
  <c r="H30" i="1"/>
  <c r="H31" i="1"/>
  <c r="H32" i="1"/>
  <c r="H33" i="1"/>
  <c r="H34" i="1"/>
  <c r="H35" i="1"/>
  <c r="H36" i="1"/>
  <c r="H37" i="1"/>
  <c r="H38" i="1"/>
  <c r="H39" i="1"/>
  <c r="H89" i="1"/>
  <c r="I18" i="1"/>
  <c r="I19" i="1"/>
  <c r="I20" i="1"/>
  <c r="I21" i="1"/>
  <c r="I22" i="1"/>
  <c r="I23" i="1"/>
  <c r="I24" i="1"/>
  <c r="I25" i="1"/>
  <c r="I26" i="1"/>
  <c r="I27" i="1"/>
  <c r="I28" i="1"/>
  <c r="I29" i="1"/>
  <c r="K18" i="1"/>
  <c r="K19" i="1"/>
  <c r="K20" i="1"/>
  <c r="K21" i="1"/>
  <c r="K22" i="1"/>
  <c r="K23" i="1"/>
  <c r="K24" i="1"/>
  <c r="K25" i="1"/>
  <c r="K26" i="1"/>
  <c r="K27" i="1"/>
  <c r="K28" i="1"/>
  <c r="K29" i="1"/>
  <c r="J18" i="1"/>
  <c r="J19" i="1"/>
  <c r="J20" i="1"/>
  <c r="J21" i="1"/>
  <c r="J22" i="1"/>
  <c r="J23" i="1"/>
  <c r="J24" i="1"/>
  <c r="J25" i="1"/>
  <c r="J26" i="1"/>
  <c r="J27" i="1"/>
  <c r="J28" i="1"/>
  <c r="H29" i="1"/>
  <c r="G87" i="1"/>
  <c r="K90" i="1"/>
  <c r="H23" i="1"/>
  <c r="H24" i="1"/>
  <c r="H25" i="1"/>
  <c r="H26" i="1"/>
  <c r="H27" i="1"/>
  <c r="H28" i="1"/>
  <c r="K87" i="1"/>
  <c r="J87" i="1"/>
  <c r="H84" i="6"/>
  <c r="H82" i="6"/>
  <c r="H64" i="7"/>
  <c r="J64" i="7"/>
  <c r="J82" i="6"/>
  <c r="J66" i="7"/>
  <c r="I64" i="7"/>
  <c r="I66" i="7"/>
  <c r="H83" i="5"/>
  <c r="H85" i="5"/>
  <c r="J85" i="6"/>
  <c r="J88" i="1"/>
  <c r="H85" i="2"/>
  <c r="K85" i="2"/>
  <c r="J83" i="5"/>
  <c r="H87" i="1"/>
  <c r="H84" i="2"/>
  <c r="I82" i="2"/>
  <c r="H82" i="2"/>
  <c r="K86" i="2"/>
  <c r="K87" i="2"/>
  <c r="I82" i="6"/>
  <c r="J86" i="5"/>
  <c r="J87" i="5"/>
  <c r="I88" i="1"/>
  <c r="I87" i="1"/>
  <c r="K84" i="2"/>
  <c r="J84" i="6"/>
  <c r="I91" i="1"/>
  <c r="H91" i="1"/>
  <c r="H88" i="1"/>
  <c r="I85" i="6"/>
  <c r="K85" i="6"/>
  <c r="K85" i="5"/>
  <c r="H86" i="5"/>
  <c r="H87" i="5"/>
  <c r="I85" i="5"/>
  <c r="K91" i="1"/>
  <c r="H84" i="5"/>
  <c r="J82" i="5"/>
  <c r="K84" i="5"/>
  <c r="H82" i="5"/>
  <c r="I82" i="5"/>
  <c r="I86" i="5"/>
  <c r="I87" i="5"/>
  <c r="K86" i="5"/>
  <c r="K87" i="5"/>
  <c r="J85" i="5"/>
  <c r="K84" i="6"/>
  <c r="I86" i="6"/>
  <c r="I87" i="6"/>
  <c r="K88" i="1"/>
  <c r="H90" i="1"/>
  <c r="I90" i="1"/>
  <c r="J85" i="2"/>
  <c r="J86" i="2"/>
  <c r="J87" i="2"/>
  <c r="I85" i="2"/>
  <c r="I86" i="2"/>
  <c r="I87" i="2"/>
  <c r="H86" i="2"/>
  <c r="H87" i="2"/>
  <c r="J82" i="2"/>
  <c r="I84" i="2"/>
  <c r="H85" i="6"/>
  <c r="H86" i="6"/>
  <c r="H87" i="6"/>
  <c r="J86" i="6"/>
  <c r="J87" i="6"/>
  <c r="K86" i="6"/>
  <c r="K87" i="6"/>
  <c r="K82" i="6"/>
  <c r="K83" i="5"/>
  <c r="K82" i="5"/>
  <c r="J84" i="5"/>
  <c r="K92" i="1"/>
  <c r="K93" i="1"/>
  <c r="J92" i="1"/>
  <c r="J93" i="1"/>
  <c r="J91" i="1"/>
  <c r="H92" i="1"/>
  <c r="H93" i="1"/>
  <c r="I92" i="1"/>
  <c r="I93" i="1"/>
  <c r="J90" i="1"/>
</calcChain>
</file>

<file path=xl/sharedStrings.xml><?xml version="1.0" encoding="utf-8"?>
<sst xmlns="http://schemas.openxmlformats.org/spreadsheetml/2006/main" count="662" uniqueCount="39">
  <si>
    <t>Henry James International Management</t>
  </si>
  <si>
    <t>PERFORMANCE HISTORY</t>
  </si>
  <si>
    <t>GROSS OF FEES</t>
  </si>
  <si>
    <t>TCL8</t>
  </si>
  <si>
    <t>Reporting Currency: US Dollar</t>
  </si>
  <si>
    <t>Percent Return</t>
  </si>
  <si>
    <t>Per Period</t>
  </si>
  <si>
    <t>----------------------------</t>
  </si>
  <si>
    <t>MSCI Eafe</t>
  </si>
  <si>
    <t>Time Period</t>
  </si>
  <si>
    <t>Portfolio</t>
  </si>
  <si>
    <t>MSCI EAFE</t>
  </si>
  <si>
    <t>Plus Canada</t>
  </si>
  <si>
    <t>MSCI Eafe+Canada</t>
  </si>
  <si>
    <t>------------------------</t>
  </si>
  <si>
    <t>--------</t>
  </si>
  <si>
    <t>to</t>
  </si>
  <si>
    <t xml:space="preserve"> </t>
  </si>
  <si>
    <t>QTD</t>
  </si>
  <si>
    <t>3 months</t>
  </si>
  <si>
    <t xml:space="preserve">  </t>
  </si>
  <si>
    <t>YTD</t>
  </si>
  <si>
    <t>1 Year</t>
  </si>
  <si>
    <t>Inception</t>
  </si>
  <si>
    <t>Inception Annualized</t>
  </si>
  <si>
    <t>Gross</t>
  </si>
  <si>
    <t>Net</t>
  </si>
  <si>
    <t>NYCTeach</t>
  </si>
  <si>
    <t>Cumulative TWR</t>
  </si>
  <si>
    <t>Basis = 100</t>
  </si>
  <si>
    <t>MSCI Developed Market</t>
  </si>
  <si>
    <t>MSCI ACWI</t>
  </si>
  <si>
    <t>X USA</t>
  </si>
  <si>
    <t>LEMF</t>
  </si>
  <si>
    <t>MSCI Emerging</t>
  </si>
  <si>
    <t>Markets</t>
  </si>
  <si>
    <t>M4N9</t>
  </si>
  <si>
    <t>NYCERS</t>
  </si>
  <si>
    <t>NYCPolice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</si>
</sst>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mmmm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14" fontId="0" fillId="0" borderId="0" xfId="0" applyNumberFormat="1"/>
    <xf numFmtId="14" fontId="0" fillId="0" borderId="0" xfId="0" applyNumberFormat="1" applyFill="1"/>
    <xf numFmtId="10" fontId="0" fillId="0" borderId="0" xfId="0" applyNumberFormat="1" applyAlignment="1">
      <alignment horizontal="center"/>
    </xf>
    <xf numFmtId="0" fontId="0" fillId="0" borderId="0" xfId="0" applyFill="1"/>
    <xf numFmtId="10" fontId="0" fillId="0" borderId="0" xfId="0" applyNumberFormat="1"/>
    <xf numFmtId="2" fontId="5" fillId="0" borderId="0" xfId="0" applyNumberFormat="1" applyFont="1"/>
    <xf numFmtId="10" fontId="6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164" fontId="0" fillId="0" borderId="0" xfId="0" applyNumberFormat="1" applyFill="1"/>
    <xf numFmtId="2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right"/>
    </xf>
    <xf numFmtId="10" fontId="0" fillId="0" borderId="0" xfId="0" applyNumberFormat="1" applyFill="1"/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Normal" xfId="0" builtinId="0"/>
    <cellStyle name="Normal 2" xfId="189"/>
    <cellStyle name="Normal 3" xfId="19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56" zoomScaleNormal="100" zoomScalePageLayoutView="200" workbookViewId="0">
      <selection activeCell="A87" sqref="A87:E93"/>
    </sheetView>
  </sheetViews>
  <sheetFormatPr defaultColWidth="11" defaultRowHeight="15.75" x14ac:dyDescent="0.25"/>
  <cols>
    <col min="1" max="3" width="10.875" customWidth="1"/>
    <col min="4" max="11" width="10.875" style="1" customWidth="1"/>
    <col min="12" max="12" width="11" style="3"/>
  </cols>
  <sheetData>
    <row r="1" spans="1:11" customFormat="1" x14ac:dyDescent="0.25">
      <c r="A1" t="s">
        <v>0</v>
      </c>
      <c r="D1" s="1"/>
      <c r="E1" s="1"/>
      <c r="F1" s="1"/>
      <c r="G1" s="1"/>
      <c r="H1" s="1"/>
      <c r="I1" s="1"/>
      <c r="J1" s="1"/>
      <c r="K1" s="1"/>
    </row>
    <row r="2" spans="1:11" customFormat="1" x14ac:dyDescent="0.25">
      <c r="A2" t="s">
        <v>1</v>
      </c>
      <c r="D2" s="1"/>
      <c r="E2" s="1"/>
      <c r="F2" s="1"/>
      <c r="G2" s="1"/>
      <c r="H2" s="1"/>
      <c r="I2" s="1"/>
      <c r="J2" s="1"/>
      <c r="K2" s="1"/>
    </row>
    <row r="3" spans="1:11" customFormat="1" x14ac:dyDescent="0.25">
      <c r="A3" t="s">
        <v>2</v>
      </c>
      <c r="D3" s="1"/>
      <c r="E3" s="1"/>
      <c r="F3" s="1"/>
      <c r="G3" s="1"/>
      <c r="H3" s="1"/>
      <c r="I3" s="1"/>
      <c r="J3" s="1"/>
      <c r="K3" s="1"/>
    </row>
    <row r="4" spans="1:11" customFormat="1" x14ac:dyDescent="0.25">
      <c r="A4" t="s">
        <v>3</v>
      </c>
      <c r="D4" s="1"/>
      <c r="E4" s="1"/>
      <c r="F4" s="1"/>
      <c r="G4" s="1"/>
      <c r="H4" s="1"/>
      <c r="I4" s="1"/>
      <c r="J4" s="1"/>
      <c r="K4" s="1"/>
    </row>
    <row r="5" spans="1:11" customFormat="1" x14ac:dyDescent="0.25">
      <c r="A5" s="2" t="str">
        <f>CONCATENATE("From 10-07-16 to ",TEXT(C82,"mm-dd-yy"))</f>
        <v>From 10-07-16 to 03-31-22</v>
      </c>
      <c r="D5" s="1"/>
      <c r="E5" s="1"/>
      <c r="F5" s="1"/>
      <c r="G5" s="1"/>
      <c r="H5" s="1"/>
      <c r="I5" s="1"/>
      <c r="J5" s="1"/>
      <c r="K5" s="1"/>
    </row>
    <row r="7" spans="1:11" customFormat="1" x14ac:dyDescent="0.25">
      <c r="A7" t="s">
        <v>4</v>
      </c>
      <c r="D7" s="1"/>
      <c r="E7" s="1"/>
      <c r="F7" s="1"/>
      <c r="G7" s="1"/>
      <c r="H7" s="1"/>
      <c r="I7" s="1"/>
      <c r="J7" s="1"/>
      <c r="K7" s="1"/>
    </row>
    <row r="9" spans="1:11" customFormat="1" x14ac:dyDescent="0.25">
      <c r="D9" s="1" t="s">
        <v>5</v>
      </c>
      <c r="E9" s="1"/>
      <c r="F9" s="1"/>
      <c r="G9" s="1"/>
      <c r="H9" s="1"/>
      <c r="I9" s="1"/>
      <c r="J9" s="1"/>
      <c r="K9" s="1"/>
    </row>
    <row r="10" spans="1:11" customFormat="1" x14ac:dyDescent="0.25">
      <c r="D10" s="1" t="s">
        <v>6</v>
      </c>
      <c r="E10" s="1"/>
      <c r="F10" s="1"/>
      <c r="G10" s="1"/>
      <c r="H10" s="1"/>
      <c r="I10" s="1"/>
      <c r="J10" s="1"/>
      <c r="K10" s="1"/>
    </row>
    <row r="11" spans="1:11" customFormat="1" x14ac:dyDescent="0.25">
      <c r="D11" s="1" t="s">
        <v>7</v>
      </c>
      <c r="E11" s="1"/>
      <c r="F11" s="1"/>
      <c r="G11" s="1" t="s">
        <v>8</v>
      </c>
      <c r="H11" s="1"/>
      <c r="I11" s="1"/>
      <c r="J11" s="1"/>
      <c r="K11" s="1"/>
    </row>
    <row r="12" spans="1:11" customFormat="1" x14ac:dyDescent="0.25">
      <c r="A12" t="s">
        <v>9</v>
      </c>
      <c r="D12" s="1" t="s">
        <v>10</v>
      </c>
      <c r="E12" s="1" t="s">
        <v>10</v>
      </c>
      <c r="F12" s="1" t="s">
        <v>11</v>
      </c>
      <c r="G12" s="1" t="s">
        <v>12</v>
      </c>
      <c r="H12" s="1" t="s">
        <v>10</v>
      </c>
      <c r="I12" s="1"/>
      <c r="J12" s="1" t="s">
        <v>11</v>
      </c>
      <c r="K12" s="1" t="s">
        <v>13</v>
      </c>
    </row>
    <row r="13" spans="1:11" customFormat="1" x14ac:dyDescent="0.25">
      <c r="A13" t="s">
        <v>14</v>
      </c>
      <c r="D13" s="1" t="s">
        <v>15</v>
      </c>
      <c r="E13" s="1"/>
      <c r="F13" s="1" t="s">
        <v>15</v>
      </c>
      <c r="G13" s="1" t="s">
        <v>15</v>
      </c>
      <c r="H13" s="1"/>
      <c r="I13" s="1"/>
      <c r="J13" s="1"/>
      <c r="K13" s="1"/>
    </row>
    <row r="14" spans="1:11" customFormat="1" x14ac:dyDescent="0.25">
      <c r="D14" t="s">
        <v>10</v>
      </c>
      <c r="E14" t="s">
        <v>10</v>
      </c>
      <c r="F14" s="1"/>
      <c r="G14" s="1"/>
      <c r="H14" s="1" t="s">
        <v>25</v>
      </c>
      <c r="I14" s="1" t="s">
        <v>26</v>
      </c>
      <c r="J14" s="1"/>
      <c r="K14" s="1"/>
    </row>
    <row r="15" spans="1:11" customFormat="1" x14ac:dyDescent="0.25">
      <c r="C15" s="3">
        <v>42650</v>
      </c>
      <c r="D15" t="s">
        <v>25</v>
      </c>
      <c r="E15" t="s">
        <v>26</v>
      </c>
      <c r="F15" s="1"/>
      <c r="G15" s="1"/>
      <c r="H15" s="1"/>
      <c r="I15" s="1"/>
      <c r="J15" s="1"/>
      <c r="K15" s="1"/>
    </row>
    <row r="16" spans="1:11" customFormat="1" x14ac:dyDescent="0.25">
      <c r="A16" s="3">
        <v>42650</v>
      </c>
      <c r="B16" t="s">
        <v>16</v>
      </c>
      <c r="C16" s="3">
        <v>42674</v>
      </c>
      <c r="D16" s="15">
        <v>-1.92188</v>
      </c>
      <c r="E16" s="14">
        <v>-1.92188</v>
      </c>
      <c r="F16" s="15">
        <v>-1.2795399999999999</v>
      </c>
      <c r="G16" s="15">
        <v>-1.10897</v>
      </c>
      <c r="H16" s="1" t="s">
        <v>17</v>
      </c>
      <c r="I16" s="1"/>
      <c r="J16" s="1"/>
      <c r="K16" s="1"/>
    </row>
    <row r="17" spans="1:11" customFormat="1" x14ac:dyDescent="0.25">
      <c r="D17" s="15"/>
      <c r="E17" s="14"/>
      <c r="F17" s="15"/>
      <c r="G17" s="15"/>
      <c r="H17" s="1"/>
      <c r="I17" s="1"/>
      <c r="J17" s="1"/>
      <c r="K17" s="1"/>
    </row>
    <row r="18" spans="1:11" customFormat="1" x14ac:dyDescent="0.25">
      <c r="A18" s="3">
        <v>42674</v>
      </c>
      <c r="B18" t="s">
        <v>16</v>
      </c>
      <c r="C18" s="3">
        <v>42704</v>
      </c>
      <c r="D18" s="16">
        <v>-0.37363000000000002</v>
      </c>
      <c r="E18" s="14">
        <v>-0.37363000000000002</v>
      </c>
      <c r="F18" s="15">
        <v>-1.9797199999999999</v>
      </c>
      <c r="G18" s="15">
        <v>-1.5875999999999999</v>
      </c>
      <c r="H18" s="20">
        <f t="shared" ref="H18:H81" si="0">(D18/100)+1</f>
        <v>0.99626369999999997</v>
      </c>
      <c r="I18" s="20">
        <f t="shared" ref="I18:I81" si="1">(E18/100)+1</f>
        <v>0.99626369999999997</v>
      </c>
      <c r="J18" s="20">
        <f t="shared" ref="J18:J81" si="2">(F18/100)+1</f>
        <v>0.98020280000000004</v>
      </c>
      <c r="K18" s="20">
        <f t="shared" ref="K18:K81" si="3">(G18/100)+1</f>
        <v>0.984124</v>
      </c>
    </row>
    <row r="19" spans="1:11" customFormat="1" x14ac:dyDescent="0.25">
      <c r="A19" s="3">
        <v>42704</v>
      </c>
      <c r="B19" t="s">
        <v>16</v>
      </c>
      <c r="C19" s="3">
        <v>42735</v>
      </c>
      <c r="D19" s="16">
        <v>0.67208900000000005</v>
      </c>
      <c r="E19" s="14">
        <v>0.67208900000000005</v>
      </c>
      <c r="F19" s="15">
        <v>3.4383330000000001</v>
      </c>
      <c r="G19" s="15">
        <v>3.2898550000000002</v>
      </c>
      <c r="H19" s="20">
        <f t="shared" si="0"/>
        <v>1.00672089</v>
      </c>
      <c r="I19" s="20">
        <f t="shared" si="1"/>
        <v>1.00672089</v>
      </c>
      <c r="J19" s="20">
        <f t="shared" si="2"/>
        <v>1.03438333</v>
      </c>
      <c r="K19" s="20">
        <f t="shared" si="3"/>
        <v>1.0328985500000001</v>
      </c>
    </row>
    <row r="20" spans="1:11" customFormat="1" x14ac:dyDescent="0.25">
      <c r="A20" s="3">
        <v>42735</v>
      </c>
      <c r="B20" t="s">
        <v>16</v>
      </c>
      <c r="C20" s="3">
        <v>42766</v>
      </c>
      <c r="D20" s="16">
        <v>5.4855720000000003</v>
      </c>
      <c r="E20" s="14">
        <v>5.4855720000000003</v>
      </c>
      <c r="F20" s="15">
        <v>2.9063659999999998</v>
      </c>
      <c r="G20" s="15">
        <v>2.9863740000000001</v>
      </c>
      <c r="H20" s="20">
        <f t="shared" si="0"/>
        <v>1.0548557199999999</v>
      </c>
      <c r="I20" s="20">
        <f t="shared" si="1"/>
        <v>1.0548557199999999</v>
      </c>
      <c r="J20" s="20">
        <f t="shared" si="2"/>
        <v>1.02906366</v>
      </c>
      <c r="K20" s="20">
        <f t="shared" si="3"/>
        <v>1.0298637399999999</v>
      </c>
    </row>
    <row r="21" spans="1:11" customFormat="1" x14ac:dyDescent="0.25">
      <c r="A21" s="3">
        <v>42766</v>
      </c>
      <c r="B21" t="s">
        <v>16</v>
      </c>
      <c r="C21" s="3">
        <v>42794</v>
      </c>
      <c r="D21" s="16">
        <v>0.98847499999999999</v>
      </c>
      <c r="E21" s="14">
        <v>0.98847499999999999</v>
      </c>
      <c r="F21" s="15">
        <v>1.4459219999999999</v>
      </c>
      <c r="G21" s="15">
        <v>1.171028</v>
      </c>
      <c r="H21" s="20">
        <f t="shared" si="0"/>
        <v>1.0098847500000001</v>
      </c>
      <c r="I21" s="20">
        <f t="shared" si="1"/>
        <v>1.0098847500000001</v>
      </c>
      <c r="J21" s="20">
        <f t="shared" si="2"/>
        <v>1.01445922</v>
      </c>
      <c r="K21" s="20">
        <f t="shared" si="3"/>
        <v>1.01171028</v>
      </c>
    </row>
    <row r="22" spans="1:11" customFormat="1" x14ac:dyDescent="0.25">
      <c r="A22" s="3">
        <v>42794</v>
      </c>
      <c r="B22" t="s">
        <v>16</v>
      </c>
      <c r="C22" s="3">
        <v>42825</v>
      </c>
      <c r="D22" s="16">
        <v>3.5628649999999999</v>
      </c>
      <c r="E22" s="14">
        <v>3.4796480000000001</v>
      </c>
      <c r="F22" s="15">
        <v>2.8673289999999998</v>
      </c>
      <c r="G22" s="15">
        <v>2.650585</v>
      </c>
      <c r="H22" s="20">
        <f t="shared" si="0"/>
        <v>1.03562865</v>
      </c>
      <c r="I22" s="20">
        <f t="shared" si="1"/>
        <v>1.03479648</v>
      </c>
      <c r="J22" s="20">
        <f t="shared" si="2"/>
        <v>1.02867329</v>
      </c>
      <c r="K22" s="20">
        <f t="shared" si="3"/>
        <v>1.0265058499999999</v>
      </c>
    </row>
    <row r="23" spans="1:11" customFormat="1" x14ac:dyDescent="0.25">
      <c r="A23" s="3">
        <v>42825</v>
      </c>
      <c r="B23" t="s">
        <v>16</v>
      </c>
      <c r="C23" s="3">
        <v>42855</v>
      </c>
      <c r="D23" s="16">
        <v>2.7492190000000001</v>
      </c>
      <c r="E23" s="14">
        <v>2.7492190000000001</v>
      </c>
      <c r="F23" s="15">
        <v>2.6184530000000001</v>
      </c>
      <c r="G23" s="15">
        <v>2.197953</v>
      </c>
      <c r="H23" s="20">
        <f t="shared" si="0"/>
        <v>1.02749219</v>
      </c>
      <c r="I23" s="20">
        <f t="shared" si="1"/>
        <v>1.02749219</v>
      </c>
      <c r="J23" s="20">
        <f t="shared" si="2"/>
        <v>1.0261845300000001</v>
      </c>
      <c r="K23" s="20">
        <f t="shared" si="3"/>
        <v>1.0219795300000001</v>
      </c>
    </row>
    <row r="24" spans="1:11" customFormat="1" x14ac:dyDescent="0.25">
      <c r="A24" s="3">
        <v>42855</v>
      </c>
      <c r="B24" t="s">
        <v>16</v>
      </c>
      <c r="C24" s="3">
        <v>42886</v>
      </c>
      <c r="D24" s="16">
        <v>2.6817220000000002</v>
      </c>
      <c r="E24" s="14">
        <v>2.6817220000000002</v>
      </c>
      <c r="F24" s="15">
        <v>3.8073519999999998</v>
      </c>
      <c r="G24" s="15">
        <v>3.4630830000000001</v>
      </c>
      <c r="H24" s="20">
        <f t="shared" si="0"/>
        <v>1.0268172200000001</v>
      </c>
      <c r="I24" s="20">
        <f t="shared" si="1"/>
        <v>1.0268172200000001</v>
      </c>
      <c r="J24" s="20">
        <f t="shared" si="2"/>
        <v>1.03807352</v>
      </c>
      <c r="K24" s="20">
        <f t="shared" si="3"/>
        <v>1.03463083</v>
      </c>
    </row>
    <row r="25" spans="1:11" customFormat="1" x14ac:dyDescent="0.25">
      <c r="A25" s="3">
        <v>42886</v>
      </c>
      <c r="B25" t="s">
        <v>16</v>
      </c>
      <c r="C25" s="3">
        <v>42916</v>
      </c>
      <c r="D25" s="16">
        <v>0.39017600000000002</v>
      </c>
      <c r="E25" s="14">
        <v>0.31371100000000002</v>
      </c>
      <c r="F25" s="15">
        <v>-0.14879000000000001</v>
      </c>
      <c r="G25" s="15">
        <v>0.126892</v>
      </c>
      <c r="H25" s="20">
        <f t="shared" si="0"/>
        <v>1.00390176</v>
      </c>
      <c r="I25" s="20">
        <f t="shared" si="1"/>
        <v>1.0031371099999999</v>
      </c>
      <c r="J25" s="20">
        <f t="shared" si="2"/>
        <v>0.99851210000000001</v>
      </c>
      <c r="K25" s="20">
        <f t="shared" si="3"/>
        <v>1.00126892</v>
      </c>
    </row>
    <row r="26" spans="1:11" customFormat="1" x14ac:dyDescent="0.25">
      <c r="A26" s="3">
        <v>42916</v>
      </c>
      <c r="B26" t="s">
        <v>16</v>
      </c>
      <c r="C26" s="3">
        <v>42947</v>
      </c>
      <c r="D26" s="16">
        <v>4.5498339999999997</v>
      </c>
      <c r="E26" s="14">
        <v>4.5498339999999997</v>
      </c>
      <c r="F26" s="15">
        <v>2.8898600000000001</v>
      </c>
      <c r="G26" s="15">
        <v>2.9860090000000001</v>
      </c>
      <c r="H26" s="20">
        <f t="shared" si="0"/>
        <v>1.04549834</v>
      </c>
      <c r="I26" s="20">
        <f t="shared" si="1"/>
        <v>1.04549834</v>
      </c>
      <c r="J26" s="20">
        <f t="shared" si="2"/>
        <v>1.0288986</v>
      </c>
      <c r="K26" s="20">
        <f t="shared" si="3"/>
        <v>1.0298600899999999</v>
      </c>
    </row>
    <row r="27" spans="1:11" customFormat="1" x14ac:dyDescent="0.25">
      <c r="A27" s="3">
        <v>42947</v>
      </c>
      <c r="B27" t="s">
        <v>16</v>
      </c>
      <c r="C27" s="3">
        <v>42978</v>
      </c>
      <c r="D27" s="16">
        <v>2.1263369999999999</v>
      </c>
      <c r="E27" s="14">
        <v>2.1263369999999999</v>
      </c>
      <c r="F27" s="15">
        <v>-2.3879999999999998E-2</v>
      </c>
      <c r="G27" s="15">
        <v>-5.77E-3</v>
      </c>
      <c r="H27" s="20">
        <f t="shared" si="0"/>
        <v>1.02126337</v>
      </c>
      <c r="I27" s="20">
        <f t="shared" si="1"/>
        <v>1.02126337</v>
      </c>
      <c r="J27" s="20">
        <f t="shared" si="2"/>
        <v>0.99976120000000002</v>
      </c>
      <c r="K27" s="20">
        <f t="shared" si="3"/>
        <v>0.99994229999999995</v>
      </c>
    </row>
    <row r="28" spans="1:11" customFormat="1" x14ac:dyDescent="0.25">
      <c r="A28" s="3">
        <v>42978</v>
      </c>
      <c r="B28" t="s">
        <v>16</v>
      </c>
      <c r="C28" s="3">
        <v>43008</v>
      </c>
      <c r="D28" s="16">
        <v>3.4425530000000002</v>
      </c>
      <c r="E28" s="14">
        <v>3.3673660000000001</v>
      </c>
      <c r="F28" s="15">
        <v>2.5286689999999998</v>
      </c>
      <c r="G28" s="15">
        <v>2.6357179999999998</v>
      </c>
      <c r="H28" s="20">
        <f t="shared" si="0"/>
        <v>1.03442553</v>
      </c>
      <c r="I28" s="20">
        <f t="shared" si="1"/>
        <v>1.03367366</v>
      </c>
      <c r="J28" s="20">
        <f t="shared" si="2"/>
        <v>1.0252866899999999</v>
      </c>
      <c r="K28" s="20">
        <f t="shared" si="3"/>
        <v>1.02635718</v>
      </c>
    </row>
    <row r="29" spans="1:11" customFormat="1" x14ac:dyDescent="0.25">
      <c r="A29" s="3">
        <v>43008</v>
      </c>
      <c r="B29" t="s">
        <v>16</v>
      </c>
      <c r="C29" s="3">
        <v>43039</v>
      </c>
      <c r="D29" s="16">
        <v>3.414167</v>
      </c>
      <c r="E29" s="14">
        <v>3.414167</v>
      </c>
      <c r="F29" s="15">
        <v>1.5268870000000001</v>
      </c>
      <c r="G29" s="15">
        <v>1.3791960000000001</v>
      </c>
      <c r="H29" s="20">
        <f t="shared" si="0"/>
        <v>1.0341416699999999</v>
      </c>
      <c r="I29" s="20">
        <f t="shared" si="1"/>
        <v>1.0341416699999999</v>
      </c>
      <c r="J29" s="20">
        <f t="shared" si="2"/>
        <v>1.0152688700000001</v>
      </c>
      <c r="K29" s="20">
        <f t="shared" si="3"/>
        <v>1.01379196</v>
      </c>
    </row>
    <row r="30" spans="1:11" customFormat="1" x14ac:dyDescent="0.25">
      <c r="A30" s="3">
        <v>43039</v>
      </c>
      <c r="B30" t="s">
        <v>16</v>
      </c>
      <c r="C30" s="3">
        <v>43069</v>
      </c>
      <c r="D30" s="16">
        <v>-0.80103000000000002</v>
      </c>
      <c r="E30" s="14">
        <v>-0.87422999999999995</v>
      </c>
      <c r="F30" s="15">
        <v>1.0624119999999999</v>
      </c>
      <c r="G30" s="15">
        <v>1.0283059999999999</v>
      </c>
      <c r="H30" s="20">
        <f t="shared" si="0"/>
        <v>0.99198969999999997</v>
      </c>
      <c r="I30" s="20">
        <f t="shared" si="1"/>
        <v>0.99125770000000002</v>
      </c>
      <c r="J30" s="20">
        <f t="shared" si="2"/>
        <v>1.0106241199999999</v>
      </c>
      <c r="K30" s="20">
        <f t="shared" si="3"/>
        <v>1.0102830599999999</v>
      </c>
    </row>
    <row r="31" spans="1:11" customFormat="1" x14ac:dyDescent="0.25">
      <c r="A31" s="3">
        <v>43069</v>
      </c>
      <c r="B31" t="s">
        <v>16</v>
      </c>
      <c r="C31" s="3">
        <v>43100</v>
      </c>
      <c r="D31" s="16">
        <v>1.649904</v>
      </c>
      <c r="E31" s="14">
        <v>1.649904</v>
      </c>
      <c r="F31" s="15">
        <v>1.624738</v>
      </c>
      <c r="G31" s="15">
        <v>1.8213060000000001</v>
      </c>
      <c r="H31" s="20">
        <f t="shared" si="0"/>
        <v>1.01649904</v>
      </c>
      <c r="I31" s="20">
        <f t="shared" si="1"/>
        <v>1.01649904</v>
      </c>
      <c r="J31" s="20">
        <f t="shared" si="2"/>
        <v>1.01624738</v>
      </c>
      <c r="K31" s="20">
        <f t="shared" si="3"/>
        <v>1.0182130599999999</v>
      </c>
    </row>
    <row r="32" spans="1:11" customFormat="1" x14ac:dyDescent="0.25">
      <c r="A32" s="3">
        <v>43100</v>
      </c>
      <c r="B32" t="s">
        <v>16</v>
      </c>
      <c r="C32" s="3">
        <v>43131</v>
      </c>
      <c r="D32" s="13">
        <v>5.7060019999999998</v>
      </c>
      <c r="E32" s="13">
        <v>5.7060019999999998</v>
      </c>
      <c r="F32" s="15">
        <v>5.0214080000000001</v>
      </c>
      <c r="G32" s="15">
        <v>4.6689170000000004</v>
      </c>
      <c r="H32" s="20">
        <f t="shared" si="0"/>
        <v>1.05706002</v>
      </c>
      <c r="I32" s="20">
        <f t="shared" si="1"/>
        <v>1.05706002</v>
      </c>
      <c r="J32" s="20">
        <f t="shared" si="2"/>
        <v>1.0502140799999999</v>
      </c>
      <c r="K32" s="20">
        <f t="shared" si="3"/>
        <v>1.0466891700000001</v>
      </c>
    </row>
    <row r="33" spans="1:11" x14ac:dyDescent="0.25">
      <c r="A33" s="3">
        <v>43131</v>
      </c>
      <c r="B33" t="s">
        <v>16</v>
      </c>
      <c r="C33" s="3">
        <v>43159</v>
      </c>
      <c r="D33" s="13">
        <v>-3.5363899999999999</v>
      </c>
      <c r="E33" s="13">
        <v>-3.5363899999999999</v>
      </c>
      <c r="F33" s="15">
        <v>-4.4985600000000003</v>
      </c>
      <c r="G33" s="15">
        <v>-4.7333100000000004</v>
      </c>
      <c r="H33" s="20">
        <f t="shared" si="0"/>
        <v>0.9646361</v>
      </c>
      <c r="I33" s="20">
        <f t="shared" si="1"/>
        <v>0.9646361</v>
      </c>
      <c r="J33" s="20">
        <f t="shared" si="2"/>
        <v>0.95501440000000004</v>
      </c>
      <c r="K33" s="20">
        <f t="shared" si="3"/>
        <v>0.95266689999999998</v>
      </c>
    </row>
    <row r="34" spans="1:11" x14ac:dyDescent="0.25">
      <c r="A34" s="3">
        <v>43159</v>
      </c>
      <c r="B34" t="s">
        <v>16</v>
      </c>
      <c r="C34" s="3">
        <v>43190</v>
      </c>
      <c r="D34" s="13">
        <v>-2.1894300000000002</v>
      </c>
      <c r="E34" s="13">
        <v>-2.2642699999999998</v>
      </c>
      <c r="F34" s="15">
        <v>-1.8733599999999999</v>
      </c>
      <c r="G34" s="15">
        <v>-1.7897700000000001</v>
      </c>
      <c r="H34" s="20">
        <f t="shared" si="0"/>
        <v>0.97810569999999997</v>
      </c>
      <c r="I34" s="20">
        <f t="shared" si="1"/>
        <v>0.97735729999999998</v>
      </c>
      <c r="J34" s="20">
        <f t="shared" si="2"/>
        <v>0.98126639999999998</v>
      </c>
      <c r="K34" s="20">
        <f t="shared" si="3"/>
        <v>0.98210229999999998</v>
      </c>
    </row>
    <row r="35" spans="1:11" x14ac:dyDescent="0.25">
      <c r="A35" s="3">
        <v>43190</v>
      </c>
      <c r="B35" t="s">
        <v>16</v>
      </c>
      <c r="C35" s="3">
        <v>43220</v>
      </c>
      <c r="D35" s="13">
        <v>1.0694889999999999</v>
      </c>
      <c r="E35" s="13">
        <v>1.0694889999999999</v>
      </c>
      <c r="F35" s="15">
        <v>2.5672739999999998</v>
      </c>
      <c r="G35" s="15">
        <v>2.5625300000000002</v>
      </c>
      <c r="H35" s="20">
        <f t="shared" si="0"/>
        <v>1.0106948899999999</v>
      </c>
      <c r="I35" s="20">
        <f t="shared" si="1"/>
        <v>1.0106948899999999</v>
      </c>
      <c r="J35" s="20">
        <f t="shared" si="2"/>
        <v>1.0256727400000001</v>
      </c>
      <c r="K35" s="20">
        <f t="shared" si="3"/>
        <v>1.0256253</v>
      </c>
    </row>
    <row r="36" spans="1:11" x14ac:dyDescent="0.25">
      <c r="A36" s="3">
        <v>43220</v>
      </c>
      <c r="B36" t="s">
        <v>16</v>
      </c>
      <c r="C36" s="4">
        <v>43251</v>
      </c>
      <c r="D36" s="13">
        <v>2.5564879999999999</v>
      </c>
      <c r="E36" s="13">
        <v>2.5564879999999999</v>
      </c>
      <c r="F36" s="15">
        <v>-2.1124800000000001</v>
      </c>
      <c r="G36" s="15">
        <v>-1.7682</v>
      </c>
      <c r="H36" s="20">
        <f t="shared" si="0"/>
        <v>1.0255648799999999</v>
      </c>
      <c r="I36" s="20">
        <f t="shared" si="1"/>
        <v>1.0255648799999999</v>
      </c>
      <c r="J36" s="20">
        <f t="shared" si="2"/>
        <v>0.97887519999999995</v>
      </c>
      <c r="K36" s="20">
        <f t="shared" si="3"/>
        <v>0.98231800000000002</v>
      </c>
    </row>
    <row r="37" spans="1:11" x14ac:dyDescent="0.25">
      <c r="A37" s="4">
        <v>43251</v>
      </c>
      <c r="B37" t="s">
        <v>16</v>
      </c>
      <c r="C37" s="3">
        <v>43281</v>
      </c>
      <c r="D37" s="13">
        <v>0.13039400000000001</v>
      </c>
      <c r="E37" s="13">
        <v>5.4984999999999999E-2</v>
      </c>
      <c r="F37" s="15">
        <v>-1.1917500000000001</v>
      </c>
      <c r="G37" s="15">
        <v>-1.0627200000000001</v>
      </c>
      <c r="H37" s="20">
        <f t="shared" si="0"/>
        <v>1.0013039399999999</v>
      </c>
      <c r="I37" s="20">
        <f t="shared" si="1"/>
        <v>1.0005498500000001</v>
      </c>
      <c r="J37" s="20">
        <f t="shared" si="2"/>
        <v>0.98808249999999997</v>
      </c>
      <c r="K37" s="20">
        <f t="shared" si="3"/>
        <v>0.98937280000000005</v>
      </c>
    </row>
    <row r="38" spans="1:11" x14ac:dyDescent="0.25">
      <c r="A38" s="3">
        <v>43281</v>
      </c>
      <c r="B38" t="s">
        <v>16</v>
      </c>
      <c r="C38" s="3">
        <v>43312</v>
      </c>
      <c r="D38" s="13">
        <v>1.622231</v>
      </c>
      <c r="E38" s="13">
        <v>1.622231</v>
      </c>
      <c r="F38" s="15">
        <v>2.4683470000000001</v>
      </c>
      <c r="G38" s="15">
        <v>2.467905</v>
      </c>
      <c r="H38" s="20">
        <f t="shared" si="0"/>
        <v>1.0162223100000001</v>
      </c>
      <c r="I38" s="20">
        <f t="shared" si="1"/>
        <v>1.0162223100000001</v>
      </c>
      <c r="J38" s="20">
        <f t="shared" si="2"/>
        <v>1.02468347</v>
      </c>
      <c r="K38" s="20">
        <f t="shared" si="3"/>
        <v>1.02467905</v>
      </c>
    </row>
    <row r="39" spans="1:11" x14ac:dyDescent="0.25">
      <c r="A39" s="3">
        <v>43312</v>
      </c>
      <c r="B39" t="s">
        <v>16</v>
      </c>
      <c r="C39" s="3">
        <v>43343</v>
      </c>
      <c r="D39" s="13">
        <v>2.7150970000000001</v>
      </c>
      <c r="E39" s="13">
        <v>2.7150970000000001</v>
      </c>
      <c r="F39" s="15">
        <v>-1.91875</v>
      </c>
      <c r="G39" s="15">
        <v>-1.87462</v>
      </c>
      <c r="H39" s="20">
        <f t="shared" si="0"/>
        <v>1.0271509700000001</v>
      </c>
      <c r="I39" s="20">
        <f t="shared" si="1"/>
        <v>1.0271509700000001</v>
      </c>
      <c r="J39" s="20">
        <f t="shared" si="2"/>
        <v>0.98081249999999998</v>
      </c>
      <c r="K39" s="20">
        <f t="shared" si="3"/>
        <v>0.98125379999999995</v>
      </c>
    </row>
    <row r="40" spans="1:11" x14ac:dyDescent="0.25">
      <c r="A40" s="3">
        <v>43343</v>
      </c>
      <c r="B40" t="s">
        <v>16</v>
      </c>
      <c r="C40" s="3">
        <v>43373</v>
      </c>
      <c r="D40" s="13">
        <v>-0.96497999999999995</v>
      </c>
      <c r="E40" s="13">
        <v>-1.0363199999999999</v>
      </c>
      <c r="F40" s="15">
        <v>0.91080700000000003</v>
      </c>
      <c r="G40" s="15">
        <v>0.82718800000000003</v>
      </c>
      <c r="H40" s="20">
        <f t="shared" si="0"/>
        <v>0.99035019999999996</v>
      </c>
      <c r="I40" s="20">
        <f t="shared" si="1"/>
        <v>0.98963679999999998</v>
      </c>
      <c r="J40" s="20">
        <f t="shared" si="2"/>
        <v>1.0091080699999999</v>
      </c>
      <c r="K40" s="20">
        <f t="shared" si="3"/>
        <v>1.0082718799999999</v>
      </c>
    </row>
    <row r="41" spans="1:11" x14ac:dyDescent="0.25">
      <c r="A41" s="3">
        <v>43373</v>
      </c>
      <c r="B41" t="s">
        <v>16</v>
      </c>
      <c r="C41" s="3">
        <v>43404</v>
      </c>
      <c r="D41" s="13">
        <v>-11.6265</v>
      </c>
      <c r="E41" s="13">
        <v>-11.6265</v>
      </c>
      <c r="F41" s="15">
        <v>-7.9521899999999999</v>
      </c>
      <c r="G41" s="15">
        <v>-7.93431</v>
      </c>
      <c r="H41" s="20">
        <f t="shared" si="0"/>
        <v>0.88373499999999994</v>
      </c>
      <c r="I41" s="20">
        <f t="shared" si="1"/>
        <v>0.88373499999999994</v>
      </c>
      <c r="J41" s="20">
        <f t="shared" si="2"/>
        <v>0.92047809999999997</v>
      </c>
      <c r="K41" s="20">
        <f t="shared" si="3"/>
        <v>0.9206569</v>
      </c>
    </row>
    <row r="42" spans="1:11" x14ac:dyDescent="0.25">
      <c r="A42" s="3">
        <v>43404</v>
      </c>
      <c r="B42" t="s">
        <v>16</v>
      </c>
      <c r="C42" s="3">
        <v>43434</v>
      </c>
      <c r="D42" s="13">
        <v>-0.36231999999999998</v>
      </c>
      <c r="E42" s="13">
        <v>-0.44634000000000001</v>
      </c>
      <c r="F42" s="15">
        <v>-0.11187</v>
      </c>
      <c r="G42" s="15">
        <v>-7.1720000000000006E-2</v>
      </c>
      <c r="H42" s="20">
        <f t="shared" si="0"/>
        <v>0.99637679999999995</v>
      </c>
      <c r="I42" s="20">
        <f t="shared" si="1"/>
        <v>0.99553659999999999</v>
      </c>
      <c r="J42" s="20">
        <f t="shared" si="2"/>
        <v>0.99888129999999997</v>
      </c>
      <c r="K42" s="20">
        <f t="shared" si="3"/>
        <v>0.99928280000000003</v>
      </c>
    </row>
    <row r="43" spans="1:11" x14ac:dyDescent="0.25">
      <c r="A43" s="3">
        <v>43434</v>
      </c>
      <c r="B43" t="s">
        <v>16</v>
      </c>
      <c r="C43" s="3">
        <v>43465</v>
      </c>
      <c r="D43" s="13">
        <v>-7.3263100000000003</v>
      </c>
      <c r="E43" s="13">
        <v>-7.3263100000000003</v>
      </c>
      <c r="F43" s="15">
        <v>-4.8330000000000002</v>
      </c>
      <c r="G43" s="15">
        <v>-5.1416300000000001</v>
      </c>
      <c r="H43" s="20">
        <f t="shared" si="0"/>
        <v>0.92673689999999997</v>
      </c>
      <c r="I43" s="20">
        <f t="shared" si="1"/>
        <v>0.92673689999999997</v>
      </c>
      <c r="J43" s="20">
        <f t="shared" si="2"/>
        <v>0.95167000000000002</v>
      </c>
      <c r="K43" s="20">
        <f t="shared" si="3"/>
        <v>0.94858370000000003</v>
      </c>
    </row>
    <row r="44" spans="1:11" x14ac:dyDescent="0.25">
      <c r="A44" s="3">
        <v>43465</v>
      </c>
      <c r="B44" t="s">
        <v>16</v>
      </c>
      <c r="C44" s="3">
        <v>43496</v>
      </c>
      <c r="D44" s="13">
        <v>8.5603979999999993</v>
      </c>
      <c r="E44" s="13">
        <v>8.5603979999999993</v>
      </c>
      <c r="F44" s="15">
        <v>6.587313</v>
      </c>
      <c r="G44" s="15">
        <v>7.1555879999999998</v>
      </c>
      <c r="H44" s="20">
        <f t="shared" si="0"/>
        <v>1.0856039799999999</v>
      </c>
      <c r="I44" s="20">
        <f t="shared" si="1"/>
        <v>1.0856039799999999</v>
      </c>
      <c r="J44" s="20">
        <f t="shared" si="2"/>
        <v>1.0658731299999999</v>
      </c>
      <c r="K44" s="20">
        <f t="shared" si="3"/>
        <v>1.07155588</v>
      </c>
    </row>
    <row r="45" spans="1:11" x14ac:dyDescent="0.25">
      <c r="A45" s="3">
        <v>43496</v>
      </c>
      <c r="B45" t="s">
        <v>16</v>
      </c>
      <c r="C45" s="3">
        <v>43524</v>
      </c>
      <c r="D45" s="13">
        <v>3.9476200000000001</v>
      </c>
      <c r="E45" s="13">
        <v>3.8758650000000001</v>
      </c>
      <c r="F45" s="15">
        <v>2.5608650000000002</v>
      </c>
      <c r="G45" s="15">
        <v>2.5848149999999999</v>
      </c>
      <c r="H45" s="20">
        <f t="shared" si="0"/>
        <v>1.0394762</v>
      </c>
      <c r="I45" s="20">
        <f t="shared" si="1"/>
        <v>1.0387586499999999</v>
      </c>
      <c r="J45" s="20">
        <f t="shared" si="2"/>
        <v>1.0256086499999999</v>
      </c>
      <c r="K45" s="20">
        <f t="shared" si="3"/>
        <v>1.0258481500000001</v>
      </c>
    </row>
    <row r="46" spans="1:11" x14ac:dyDescent="0.25">
      <c r="A46" s="3">
        <v>43524</v>
      </c>
      <c r="B46" t="s">
        <v>16</v>
      </c>
      <c r="C46" s="3">
        <v>43555</v>
      </c>
      <c r="D46" s="13">
        <v>1.532219</v>
      </c>
      <c r="E46" s="13">
        <v>1.532219</v>
      </c>
      <c r="F46" s="15">
        <v>0.73972700000000002</v>
      </c>
      <c r="G46" s="15">
        <v>0.61662799999999995</v>
      </c>
      <c r="H46" s="20">
        <f t="shared" si="0"/>
        <v>1.01532219</v>
      </c>
      <c r="I46" s="20">
        <f t="shared" si="1"/>
        <v>1.01532219</v>
      </c>
      <c r="J46" s="20">
        <f t="shared" si="2"/>
        <v>1.00739727</v>
      </c>
      <c r="K46" s="20">
        <f t="shared" si="3"/>
        <v>1.00616628</v>
      </c>
    </row>
    <row r="47" spans="1:11" x14ac:dyDescent="0.25">
      <c r="A47" s="3">
        <v>43555</v>
      </c>
      <c r="B47" t="s">
        <v>16</v>
      </c>
      <c r="C47" s="3">
        <v>43585</v>
      </c>
      <c r="D47" s="13">
        <v>5.040476</v>
      </c>
      <c r="E47" s="13">
        <v>5.040476</v>
      </c>
      <c r="F47" s="15">
        <v>2.9094630000000001</v>
      </c>
      <c r="G47" s="15">
        <v>2.9278040000000001</v>
      </c>
      <c r="H47" s="20">
        <f t="shared" si="0"/>
        <v>1.0504047599999999</v>
      </c>
      <c r="I47" s="20">
        <f t="shared" si="1"/>
        <v>1.0504047599999999</v>
      </c>
      <c r="J47" s="20">
        <f t="shared" si="2"/>
        <v>1.0290946299999999</v>
      </c>
      <c r="K47" s="20">
        <f t="shared" si="3"/>
        <v>1.0292780399999999</v>
      </c>
    </row>
    <row r="48" spans="1:11" x14ac:dyDescent="0.25">
      <c r="A48" s="3">
        <v>43585</v>
      </c>
      <c r="B48" t="s">
        <v>16</v>
      </c>
      <c r="C48" s="3">
        <v>43616</v>
      </c>
      <c r="D48" s="13">
        <v>-3.9441000000000002</v>
      </c>
      <c r="E48" s="13">
        <v>-3.9961899999999999</v>
      </c>
      <c r="F48" s="15">
        <v>-4.6598300000000004</v>
      </c>
      <c r="G48" s="15">
        <v>-4.5953200000000001</v>
      </c>
      <c r="H48" s="20">
        <f t="shared" si="0"/>
        <v>0.96055899999999994</v>
      </c>
      <c r="I48" s="20">
        <f t="shared" si="1"/>
        <v>0.96003810000000001</v>
      </c>
      <c r="J48" s="20">
        <f t="shared" si="2"/>
        <v>0.95340170000000002</v>
      </c>
      <c r="K48" s="20">
        <f t="shared" si="3"/>
        <v>0.95404679999999997</v>
      </c>
    </row>
    <row r="49" spans="1:11" x14ac:dyDescent="0.25">
      <c r="A49" s="3">
        <v>43616</v>
      </c>
      <c r="B49" t="s">
        <v>16</v>
      </c>
      <c r="C49" s="3">
        <v>43646</v>
      </c>
      <c r="D49" s="13">
        <v>7.3688089999999997</v>
      </c>
      <c r="E49" s="13">
        <v>7.3688089999999997</v>
      </c>
      <c r="F49" s="15">
        <v>5.96502</v>
      </c>
      <c r="G49" s="15">
        <v>5.9809960000000002</v>
      </c>
      <c r="H49" s="20">
        <f t="shared" si="0"/>
        <v>1.0736880900000001</v>
      </c>
      <c r="I49" s="20">
        <f t="shared" si="1"/>
        <v>1.0736880900000001</v>
      </c>
      <c r="J49" s="20">
        <f t="shared" si="2"/>
        <v>1.0596502000000001</v>
      </c>
      <c r="K49" s="20">
        <f t="shared" si="3"/>
        <v>1.0598099599999999</v>
      </c>
    </row>
    <row r="50" spans="1:11" x14ac:dyDescent="0.25">
      <c r="A50" s="3">
        <v>43646</v>
      </c>
      <c r="B50" t="s">
        <v>16</v>
      </c>
      <c r="C50" s="3">
        <v>43677</v>
      </c>
      <c r="D50" s="13">
        <v>-4.8349999999999997E-2</v>
      </c>
      <c r="E50" s="13">
        <v>-4.8349999999999997E-2</v>
      </c>
      <c r="F50" s="15">
        <v>-1.25881</v>
      </c>
      <c r="G50" s="15">
        <v>-1.1913400000000001</v>
      </c>
      <c r="H50" s="20">
        <f t="shared" si="0"/>
        <v>0.99951650000000003</v>
      </c>
      <c r="I50" s="20">
        <f t="shared" si="1"/>
        <v>0.99951650000000003</v>
      </c>
      <c r="J50" s="20">
        <f t="shared" si="2"/>
        <v>0.98741190000000001</v>
      </c>
      <c r="K50" s="20">
        <f t="shared" si="3"/>
        <v>0.98808660000000004</v>
      </c>
    </row>
    <row r="51" spans="1:11" x14ac:dyDescent="0.25">
      <c r="A51" s="3">
        <v>43677</v>
      </c>
      <c r="B51" t="s">
        <v>16</v>
      </c>
      <c r="C51" s="3">
        <v>43708</v>
      </c>
      <c r="D51" s="13">
        <v>-1.6891</v>
      </c>
      <c r="E51" s="13">
        <v>-1.7401</v>
      </c>
      <c r="F51" s="15">
        <v>-2.5772200000000001</v>
      </c>
      <c r="G51" s="15">
        <v>-2.4406599999999998</v>
      </c>
      <c r="H51" s="20">
        <f t="shared" si="0"/>
        <v>0.98310900000000001</v>
      </c>
      <c r="I51" s="20">
        <f t="shared" si="1"/>
        <v>0.982599</v>
      </c>
      <c r="J51" s="20">
        <f t="shared" si="2"/>
        <v>0.97422779999999998</v>
      </c>
      <c r="K51" s="20">
        <f t="shared" si="3"/>
        <v>0.97559340000000005</v>
      </c>
    </row>
    <row r="52" spans="1:11" x14ac:dyDescent="0.25">
      <c r="A52" s="3">
        <v>43708</v>
      </c>
      <c r="B52" t="s">
        <v>16</v>
      </c>
      <c r="C52" s="3">
        <v>43738</v>
      </c>
      <c r="D52" s="13">
        <v>0.65724800000000005</v>
      </c>
      <c r="E52" s="13">
        <v>0.65724800000000005</v>
      </c>
      <c r="F52" s="15">
        <v>2.9154499999999999</v>
      </c>
      <c r="G52" s="15">
        <v>2.8595519999999999</v>
      </c>
      <c r="H52" s="20">
        <f t="shared" si="0"/>
        <v>1.00657248</v>
      </c>
      <c r="I52" s="20">
        <f t="shared" si="1"/>
        <v>1.00657248</v>
      </c>
      <c r="J52" s="20">
        <f t="shared" si="2"/>
        <v>1.0291545</v>
      </c>
      <c r="K52" s="20">
        <f t="shared" si="3"/>
        <v>1.0285955200000001</v>
      </c>
    </row>
    <row r="53" spans="1:11" x14ac:dyDescent="0.25">
      <c r="A53" s="3">
        <v>43738</v>
      </c>
      <c r="B53" t="s">
        <v>16</v>
      </c>
      <c r="C53" s="3">
        <v>43769</v>
      </c>
      <c r="D53" s="13">
        <v>3.657095</v>
      </c>
      <c r="E53" s="13">
        <v>3.657095</v>
      </c>
      <c r="F53" s="15">
        <v>3.6030160000000002</v>
      </c>
      <c r="G53" s="15">
        <v>3.2479520000000002</v>
      </c>
      <c r="H53" s="20">
        <f t="shared" si="0"/>
        <v>1.03657095</v>
      </c>
      <c r="I53" s="20">
        <f t="shared" si="1"/>
        <v>1.03657095</v>
      </c>
      <c r="J53" s="20">
        <f t="shared" si="2"/>
        <v>1.0360301599999999</v>
      </c>
      <c r="K53" s="20">
        <f t="shared" si="3"/>
        <v>1.0324795200000001</v>
      </c>
    </row>
    <row r="54" spans="1:11" x14ac:dyDescent="0.25">
      <c r="A54" s="3">
        <v>43769</v>
      </c>
      <c r="B54" t="s">
        <v>16</v>
      </c>
      <c r="C54" s="3">
        <v>43799</v>
      </c>
      <c r="D54" s="13">
        <v>3.2469869999999998</v>
      </c>
      <c r="E54" s="13">
        <v>3.2469869999999998</v>
      </c>
      <c r="F54" s="15">
        <v>1.1424479999999999</v>
      </c>
      <c r="G54" s="15">
        <v>1.2669520000000001</v>
      </c>
      <c r="H54" s="20">
        <f t="shared" si="0"/>
        <v>1.0324698699999999</v>
      </c>
      <c r="I54" s="20">
        <f t="shared" si="1"/>
        <v>1.0324698699999999</v>
      </c>
      <c r="J54" s="20">
        <f t="shared" si="2"/>
        <v>1.0114244800000001</v>
      </c>
      <c r="K54" s="20">
        <f t="shared" si="3"/>
        <v>1.01266952</v>
      </c>
    </row>
    <row r="55" spans="1:11" x14ac:dyDescent="0.25">
      <c r="A55" s="3">
        <v>43799</v>
      </c>
      <c r="B55" t="s">
        <v>16</v>
      </c>
      <c r="C55" s="3">
        <v>43830</v>
      </c>
      <c r="D55" s="13">
        <v>4.0423109999999998</v>
      </c>
      <c r="E55" s="13">
        <v>3.992972</v>
      </c>
      <c r="F55" s="15">
        <v>3.2665329999999999</v>
      </c>
      <c r="G55" s="15">
        <v>3.2112810000000001</v>
      </c>
      <c r="H55" s="20">
        <f t="shared" si="0"/>
        <v>1.0404231100000001</v>
      </c>
      <c r="I55" s="20">
        <f t="shared" si="1"/>
        <v>1.0399297199999999</v>
      </c>
      <c r="J55" s="20">
        <f t="shared" si="2"/>
        <v>1.0326653299999999</v>
      </c>
      <c r="K55" s="20">
        <f t="shared" si="3"/>
        <v>1.0321128100000001</v>
      </c>
    </row>
    <row r="56" spans="1:11" x14ac:dyDescent="0.25">
      <c r="A56" s="3">
        <v>43830</v>
      </c>
      <c r="B56" t="s">
        <v>16</v>
      </c>
      <c r="C56" s="3">
        <v>43861</v>
      </c>
      <c r="D56" s="13">
        <v>-1.0170699999999999</v>
      </c>
      <c r="E56" s="13">
        <v>-1.0170699999999999</v>
      </c>
      <c r="F56" s="15">
        <v>-2.0799500000000002</v>
      </c>
      <c r="G56" s="15">
        <v>-1.92089</v>
      </c>
      <c r="H56" s="20">
        <f t="shared" si="0"/>
        <v>0.98982930000000002</v>
      </c>
      <c r="I56" s="20">
        <f t="shared" si="1"/>
        <v>0.98982930000000002</v>
      </c>
      <c r="J56" s="20">
        <f t="shared" si="2"/>
        <v>0.97920050000000003</v>
      </c>
      <c r="K56" s="20">
        <f t="shared" si="3"/>
        <v>0.98079110000000003</v>
      </c>
    </row>
    <row r="57" spans="1:11" x14ac:dyDescent="0.25">
      <c r="A57" s="3">
        <v>43861</v>
      </c>
      <c r="B57" t="s">
        <v>16</v>
      </c>
      <c r="C57" s="3">
        <v>43890</v>
      </c>
      <c r="D57" s="13">
        <v>-6.8727200000000002</v>
      </c>
      <c r="E57" s="13">
        <v>-6.8727200000000002</v>
      </c>
      <c r="F57" s="15">
        <v>-9.0258500000000002</v>
      </c>
      <c r="G57" s="15">
        <v>-8.8605800000000006</v>
      </c>
      <c r="H57" s="20">
        <f t="shared" si="0"/>
        <v>0.93127280000000001</v>
      </c>
      <c r="I57" s="20">
        <f t="shared" si="1"/>
        <v>0.93127280000000001</v>
      </c>
      <c r="J57" s="20">
        <f t="shared" si="2"/>
        <v>0.90974149999999998</v>
      </c>
      <c r="K57" s="20">
        <f t="shared" si="3"/>
        <v>0.91139419999999993</v>
      </c>
    </row>
    <row r="58" spans="1:11" x14ac:dyDescent="0.25">
      <c r="A58" s="3">
        <v>43890</v>
      </c>
      <c r="B58" t="s">
        <v>16</v>
      </c>
      <c r="C58" s="3">
        <v>43921</v>
      </c>
      <c r="D58" s="13">
        <v>-12.0677</v>
      </c>
      <c r="E58" s="13">
        <v>-12.122</v>
      </c>
      <c r="F58" s="15">
        <v>-13.246</v>
      </c>
      <c r="G58" s="15">
        <v>-14.023300000000001</v>
      </c>
      <c r="H58" s="20">
        <f t="shared" si="0"/>
        <v>0.87932299999999997</v>
      </c>
      <c r="I58" s="20">
        <f t="shared" si="1"/>
        <v>0.87878000000000001</v>
      </c>
      <c r="J58" s="20">
        <f t="shared" si="2"/>
        <v>0.86753999999999998</v>
      </c>
      <c r="K58" s="20">
        <f t="shared" si="3"/>
        <v>0.85976699999999995</v>
      </c>
    </row>
    <row r="59" spans="1:11" x14ac:dyDescent="0.25">
      <c r="A59" s="3">
        <v>43921</v>
      </c>
      <c r="B59" t="s">
        <v>16</v>
      </c>
      <c r="C59" s="3">
        <v>43951</v>
      </c>
      <c r="D59" s="13">
        <v>11.12529</v>
      </c>
      <c r="E59" s="13">
        <v>11.12529</v>
      </c>
      <c r="F59" s="15">
        <v>6.542351</v>
      </c>
      <c r="G59" s="15">
        <v>7.0565069999999999</v>
      </c>
      <c r="H59" s="20">
        <f t="shared" si="0"/>
        <v>1.1112529</v>
      </c>
      <c r="I59" s="20">
        <f t="shared" si="1"/>
        <v>1.1112529</v>
      </c>
      <c r="J59" s="20">
        <f t="shared" si="2"/>
        <v>1.06542351</v>
      </c>
      <c r="K59" s="20">
        <f t="shared" si="3"/>
        <v>1.07056507</v>
      </c>
    </row>
    <row r="60" spans="1:11" x14ac:dyDescent="0.25">
      <c r="A60" s="3">
        <v>43951</v>
      </c>
      <c r="B60" t="s">
        <v>16</v>
      </c>
      <c r="C60" s="3">
        <v>43982</v>
      </c>
      <c r="D60" s="13">
        <v>6.41927</v>
      </c>
      <c r="E60" s="13">
        <v>6.41927</v>
      </c>
      <c r="F60" s="15">
        <v>4.4166869999999996</v>
      </c>
      <c r="G60" s="15">
        <v>4.3157050000000003</v>
      </c>
      <c r="H60" s="20">
        <f t="shared" si="0"/>
        <v>1.0641927</v>
      </c>
      <c r="I60" s="20">
        <f t="shared" si="1"/>
        <v>1.0641927</v>
      </c>
      <c r="J60" s="20">
        <f t="shared" si="2"/>
        <v>1.04416687</v>
      </c>
      <c r="K60" s="20">
        <f t="shared" si="3"/>
        <v>1.04315705</v>
      </c>
    </row>
    <row r="61" spans="1:11" x14ac:dyDescent="0.25">
      <c r="A61" s="3">
        <v>43982</v>
      </c>
      <c r="B61" t="s">
        <v>16</v>
      </c>
      <c r="C61" s="3">
        <v>44012</v>
      </c>
      <c r="D61" s="13">
        <v>3.4618440000000001</v>
      </c>
      <c r="E61" s="13">
        <v>3.4618440000000001</v>
      </c>
      <c r="F61" s="15">
        <v>3.4425349999999999</v>
      </c>
      <c r="G61" s="15">
        <v>3.4653499999999999</v>
      </c>
      <c r="H61" s="20">
        <f t="shared" si="0"/>
        <v>1.03461844</v>
      </c>
      <c r="I61" s="20">
        <f t="shared" si="1"/>
        <v>1.03461844</v>
      </c>
      <c r="J61" s="20">
        <f t="shared" si="2"/>
        <v>1.03442535</v>
      </c>
      <c r="K61" s="20">
        <f t="shared" si="3"/>
        <v>1.0346534999999999</v>
      </c>
    </row>
    <row r="62" spans="1:11" x14ac:dyDescent="0.25">
      <c r="A62" s="3">
        <v>44012</v>
      </c>
      <c r="B62" t="s">
        <v>16</v>
      </c>
      <c r="C62" s="3">
        <v>44043</v>
      </c>
      <c r="D62" s="13">
        <v>6.4420630000000001</v>
      </c>
      <c r="E62" s="13">
        <v>6.3932019999999996</v>
      </c>
      <c r="F62" s="15">
        <v>2.3525550000000002</v>
      </c>
      <c r="G62" s="15">
        <v>2.6893919999999998</v>
      </c>
      <c r="H62" s="20">
        <f t="shared" si="0"/>
        <v>1.0644206300000001</v>
      </c>
      <c r="I62" s="20">
        <f t="shared" si="1"/>
        <v>1.06393202</v>
      </c>
      <c r="J62" s="20">
        <f t="shared" si="2"/>
        <v>1.02352555</v>
      </c>
      <c r="K62" s="20">
        <f t="shared" si="3"/>
        <v>1.02689392</v>
      </c>
    </row>
    <row r="63" spans="1:11" x14ac:dyDescent="0.25">
      <c r="A63" s="3">
        <v>44043</v>
      </c>
      <c r="B63" t="s">
        <v>16</v>
      </c>
      <c r="C63" s="3">
        <v>44074</v>
      </c>
      <c r="D63" s="13">
        <v>3.6879309999999998</v>
      </c>
      <c r="E63" s="13">
        <v>3.6879309999999998</v>
      </c>
      <c r="F63" s="15">
        <v>5.1538599999999999</v>
      </c>
      <c r="G63" s="15">
        <v>5.1766949999999996</v>
      </c>
      <c r="H63" s="20">
        <f t="shared" si="0"/>
        <v>1.03687931</v>
      </c>
      <c r="I63" s="20">
        <f t="shared" si="1"/>
        <v>1.03687931</v>
      </c>
      <c r="J63" s="20">
        <f t="shared" si="2"/>
        <v>1.0515386</v>
      </c>
      <c r="K63" s="20">
        <f t="shared" si="3"/>
        <v>1.05176695</v>
      </c>
    </row>
    <row r="64" spans="1:11" x14ac:dyDescent="0.25">
      <c r="A64" s="3">
        <v>44074</v>
      </c>
      <c r="B64" t="s">
        <v>16</v>
      </c>
      <c r="C64" s="3">
        <v>44104</v>
      </c>
      <c r="D64" s="13">
        <v>-1.4516</v>
      </c>
      <c r="E64" s="13">
        <v>-1.4968600000000001</v>
      </c>
      <c r="F64" s="15">
        <v>-2.5543200000000001</v>
      </c>
      <c r="G64" s="15">
        <v>-2.7688700000000002</v>
      </c>
      <c r="H64" s="20">
        <f t="shared" si="0"/>
        <v>0.98548400000000003</v>
      </c>
      <c r="I64" s="20">
        <f t="shared" si="1"/>
        <v>0.9850314</v>
      </c>
      <c r="J64" s="20">
        <f t="shared" si="2"/>
        <v>0.97445680000000001</v>
      </c>
      <c r="K64" s="20">
        <f t="shared" si="3"/>
        <v>0.97231129999999999</v>
      </c>
    </row>
    <row r="65" spans="1:11" x14ac:dyDescent="0.25">
      <c r="A65" s="3">
        <v>44104</v>
      </c>
      <c r="B65" t="s">
        <v>16</v>
      </c>
      <c r="C65" s="3">
        <v>44135</v>
      </c>
      <c r="D65" s="13">
        <v>-3.5513400000000002</v>
      </c>
      <c r="E65" s="13">
        <v>-3.5513400000000002</v>
      </c>
      <c r="F65" s="15">
        <v>-3.9822099999999998</v>
      </c>
      <c r="G65" s="15">
        <v>-3.9148800000000001</v>
      </c>
      <c r="H65" s="20">
        <f t="shared" si="0"/>
        <v>0.96448659999999997</v>
      </c>
      <c r="I65" s="20">
        <f t="shared" si="1"/>
        <v>0.96448659999999997</v>
      </c>
      <c r="J65" s="20">
        <f t="shared" si="2"/>
        <v>0.96017790000000003</v>
      </c>
      <c r="K65" s="20">
        <f t="shared" si="3"/>
        <v>0.96085120000000002</v>
      </c>
    </row>
    <row r="66" spans="1:11" x14ac:dyDescent="0.25">
      <c r="A66" s="3">
        <v>44135</v>
      </c>
      <c r="B66" t="s">
        <v>16</v>
      </c>
      <c r="C66" s="3">
        <v>44165</v>
      </c>
      <c r="D66" s="13">
        <v>14.47186</v>
      </c>
      <c r="E66" s="13">
        <v>14.418760000000001</v>
      </c>
      <c r="F66" s="15">
        <v>15.513120000000001</v>
      </c>
      <c r="G66" s="15">
        <v>15.35955</v>
      </c>
      <c r="H66" s="20">
        <f t="shared" si="0"/>
        <v>1.1447186</v>
      </c>
      <c r="I66" s="20">
        <f t="shared" si="1"/>
        <v>1.1441876</v>
      </c>
      <c r="J66" s="20">
        <f t="shared" si="2"/>
        <v>1.1551312</v>
      </c>
      <c r="K66" s="20">
        <f t="shared" si="3"/>
        <v>1.1535955</v>
      </c>
    </row>
    <row r="67" spans="1:11" x14ac:dyDescent="0.25">
      <c r="A67" s="3">
        <v>44165</v>
      </c>
      <c r="B67" t="s">
        <v>16</v>
      </c>
      <c r="C67" s="3">
        <v>44196</v>
      </c>
      <c r="D67" s="13">
        <v>3.362047</v>
      </c>
      <c r="E67" s="13">
        <v>3.362047</v>
      </c>
      <c r="F67" s="15">
        <v>4.6657919999999997</v>
      </c>
      <c r="G67" s="15">
        <v>4.5698800000000004</v>
      </c>
      <c r="H67" s="20">
        <f t="shared" si="0"/>
        <v>1.03362047</v>
      </c>
      <c r="I67" s="20">
        <f t="shared" si="1"/>
        <v>1.03362047</v>
      </c>
      <c r="J67" s="20">
        <f t="shared" si="2"/>
        <v>1.0466579199999999</v>
      </c>
      <c r="K67" s="20">
        <f t="shared" si="3"/>
        <v>1.0456988</v>
      </c>
    </row>
    <row r="68" spans="1:11" x14ac:dyDescent="0.25">
      <c r="A68" s="3">
        <v>44196</v>
      </c>
      <c r="B68" t="s">
        <v>16</v>
      </c>
      <c r="C68" s="3">
        <v>44227</v>
      </c>
      <c r="D68" s="13">
        <v>-0.23366999999999999</v>
      </c>
      <c r="E68" s="13">
        <v>-0.23366999999999999</v>
      </c>
      <c r="F68" s="15">
        <v>-1.0573900000000001</v>
      </c>
      <c r="G68" s="15">
        <v>-1.05277</v>
      </c>
      <c r="H68" s="20">
        <f t="shared" si="0"/>
        <v>0.99766330000000003</v>
      </c>
      <c r="I68" s="20">
        <f t="shared" si="1"/>
        <v>0.99766330000000003</v>
      </c>
      <c r="J68" s="20">
        <f t="shared" si="2"/>
        <v>0.98942609999999998</v>
      </c>
      <c r="K68" s="20">
        <f t="shared" si="3"/>
        <v>0.98947229999999997</v>
      </c>
    </row>
    <row r="69" spans="1:11" x14ac:dyDescent="0.25">
      <c r="A69" s="3">
        <v>44227</v>
      </c>
      <c r="B69" t="s">
        <v>16</v>
      </c>
      <c r="C69" s="3">
        <v>44255</v>
      </c>
      <c r="D69" s="13">
        <v>1.0117879999999999</v>
      </c>
      <c r="E69" s="13">
        <v>1.0117879999999999</v>
      </c>
      <c r="F69" s="15">
        <v>2.2567949999999999</v>
      </c>
      <c r="G69" s="15">
        <v>2.565283</v>
      </c>
      <c r="H69" s="20">
        <f t="shared" si="0"/>
        <v>1.0101178799999999</v>
      </c>
      <c r="I69" s="20">
        <f t="shared" si="1"/>
        <v>1.0101178799999999</v>
      </c>
      <c r="J69" s="20">
        <f t="shared" si="2"/>
        <v>1.02256795</v>
      </c>
      <c r="K69" s="20">
        <f t="shared" si="3"/>
        <v>1.0256528300000001</v>
      </c>
    </row>
    <row r="70" spans="1:11" x14ac:dyDescent="0.25">
      <c r="A70" s="3">
        <v>44255</v>
      </c>
      <c r="B70" t="s">
        <v>16</v>
      </c>
      <c r="C70" s="3">
        <v>44286</v>
      </c>
      <c r="D70" s="13">
        <v>-0.79635999999999996</v>
      </c>
      <c r="E70" s="13">
        <v>-0.84326000000000001</v>
      </c>
      <c r="F70" s="15">
        <v>2.3957120000000001</v>
      </c>
      <c r="G70" s="15">
        <v>2.6448130000000001</v>
      </c>
      <c r="H70" s="20">
        <f t="shared" si="0"/>
        <v>0.99203640000000004</v>
      </c>
      <c r="I70" s="20">
        <f t="shared" si="1"/>
        <v>0.99156739999999999</v>
      </c>
      <c r="J70" s="20">
        <f t="shared" si="2"/>
        <v>1.0239571199999999</v>
      </c>
      <c r="K70" s="20">
        <f t="shared" si="3"/>
        <v>1.0264481299999999</v>
      </c>
    </row>
    <row r="71" spans="1:11" x14ac:dyDescent="0.25">
      <c r="A71" s="3">
        <v>44286</v>
      </c>
      <c r="B71" t="s">
        <v>16</v>
      </c>
      <c r="C71" s="3">
        <v>44316</v>
      </c>
      <c r="D71" s="13">
        <v>2.9701390000000001</v>
      </c>
      <c r="E71" s="13">
        <v>2.9701390000000001</v>
      </c>
      <c r="F71" s="15">
        <v>3.0924580000000002</v>
      </c>
      <c r="G71" s="15">
        <v>3.2271190000000001</v>
      </c>
      <c r="H71" s="20">
        <f t="shared" si="0"/>
        <v>1.02970139</v>
      </c>
      <c r="I71" s="20">
        <f t="shared" si="1"/>
        <v>1.02970139</v>
      </c>
      <c r="J71" s="20">
        <f t="shared" si="2"/>
        <v>1.03092458</v>
      </c>
      <c r="K71" s="20">
        <f t="shared" si="3"/>
        <v>1.0322711899999999</v>
      </c>
    </row>
    <row r="72" spans="1:11" x14ac:dyDescent="0.25">
      <c r="A72" s="3">
        <v>44316</v>
      </c>
      <c r="B72" t="s">
        <v>16</v>
      </c>
      <c r="C72" s="3">
        <v>44347</v>
      </c>
      <c r="D72" s="13">
        <v>1.678453</v>
      </c>
      <c r="E72" s="13">
        <v>1.6294489999999999</v>
      </c>
      <c r="F72" s="15">
        <v>3.355721</v>
      </c>
      <c r="G72" s="15">
        <v>3.565753</v>
      </c>
      <c r="H72" s="20">
        <f t="shared" si="0"/>
        <v>1.01678453</v>
      </c>
      <c r="I72" s="20">
        <f t="shared" si="1"/>
        <v>1.0162944899999999</v>
      </c>
      <c r="J72" s="20">
        <f t="shared" si="2"/>
        <v>1.0335572099999999</v>
      </c>
      <c r="K72" s="20">
        <f t="shared" si="3"/>
        <v>1.0356575299999999</v>
      </c>
    </row>
    <row r="73" spans="1:11" x14ac:dyDescent="0.25">
      <c r="A73" s="3">
        <v>44347</v>
      </c>
      <c r="B73" t="s">
        <v>16</v>
      </c>
      <c r="C73" s="3">
        <v>44377</v>
      </c>
      <c r="D73" s="13">
        <v>0.25803999999999999</v>
      </c>
      <c r="E73" s="13">
        <v>0.25803999999999999</v>
      </c>
      <c r="F73" s="15">
        <v>-1.09822</v>
      </c>
      <c r="G73" s="15">
        <v>-0.98538999999999999</v>
      </c>
      <c r="H73" s="20">
        <f t="shared" si="0"/>
        <v>1.0025804</v>
      </c>
      <c r="I73" s="20">
        <f t="shared" si="1"/>
        <v>1.0025804</v>
      </c>
      <c r="J73" s="20">
        <f t="shared" si="2"/>
        <v>0.98901779999999995</v>
      </c>
      <c r="K73" s="20">
        <f t="shared" si="3"/>
        <v>0.99014610000000003</v>
      </c>
    </row>
    <row r="74" spans="1:11" x14ac:dyDescent="0.25">
      <c r="A74" s="3">
        <v>44377</v>
      </c>
      <c r="B74" t="s">
        <v>16</v>
      </c>
      <c r="C74" s="3">
        <v>44408</v>
      </c>
      <c r="D74" s="13">
        <v>2.1137839999999999</v>
      </c>
      <c r="E74" s="13">
        <v>2.1137839999999999</v>
      </c>
      <c r="F74" s="15">
        <v>0.762706</v>
      </c>
      <c r="G74" s="15">
        <v>0.67878499999999997</v>
      </c>
      <c r="H74" s="20">
        <f t="shared" si="0"/>
        <v>1.02113784</v>
      </c>
      <c r="I74" s="20">
        <f t="shared" si="1"/>
        <v>1.02113784</v>
      </c>
      <c r="J74" s="20">
        <f t="shared" si="2"/>
        <v>1.0076270599999999</v>
      </c>
      <c r="K74" s="20">
        <f t="shared" si="3"/>
        <v>1.00678785</v>
      </c>
    </row>
    <row r="75" spans="1:11" x14ac:dyDescent="0.25">
      <c r="A75" s="3">
        <v>44408</v>
      </c>
      <c r="B75" t="s">
        <v>16</v>
      </c>
      <c r="C75" s="3">
        <v>44439</v>
      </c>
      <c r="D75" s="13">
        <v>2.436464</v>
      </c>
      <c r="E75" s="13">
        <v>2.3876759999999999</v>
      </c>
      <c r="F75" s="15">
        <v>1.7731189999999999</v>
      </c>
      <c r="G75" s="15">
        <v>1.6178330000000001</v>
      </c>
      <c r="H75" s="20">
        <f t="shared" si="0"/>
        <v>1.0243646399999999</v>
      </c>
      <c r="I75" s="20">
        <f t="shared" si="1"/>
        <v>1.0238767600000001</v>
      </c>
      <c r="J75" s="20">
        <f t="shared" si="2"/>
        <v>1.0177311899999999</v>
      </c>
      <c r="K75" s="20">
        <f t="shared" si="3"/>
        <v>1.01617833</v>
      </c>
    </row>
    <row r="76" spans="1:11" x14ac:dyDescent="0.25">
      <c r="A76" s="3">
        <v>44439</v>
      </c>
      <c r="B76" t="s">
        <v>16</v>
      </c>
      <c r="C76" s="3">
        <v>44469</v>
      </c>
      <c r="D76" s="13">
        <v>-4.6154400000000004</v>
      </c>
      <c r="E76" s="13">
        <v>-4.6154400000000004</v>
      </c>
      <c r="F76" s="15">
        <v>-2.8281700000000001</v>
      </c>
      <c r="G76" s="15">
        <v>-2.8004600000000002</v>
      </c>
      <c r="H76" s="20">
        <f t="shared" si="0"/>
        <v>0.95384559999999996</v>
      </c>
      <c r="I76" s="20">
        <f t="shared" si="1"/>
        <v>0.95384559999999996</v>
      </c>
      <c r="J76" s="20">
        <f t="shared" si="2"/>
        <v>0.97171830000000003</v>
      </c>
      <c r="K76" s="20">
        <f t="shared" si="3"/>
        <v>0.97199539999999995</v>
      </c>
    </row>
    <row r="77" spans="1:11" x14ac:dyDescent="0.25">
      <c r="A77" s="3">
        <v>44469</v>
      </c>
      <c r="B77" t="s">
        <v>16</v>
      </c>
      <c r="C77" s="3">
        <v>44500</v>
      </c>
      <c r="D77" s="13">
        <v>4.6894489999999998</v>
      </c>
      <c r="E77" s="13">
        <v>4.6894489999999998</v>
      </c>
      <c r="F77" s="15">
        <v>2.4839570000000002</v>
      </c>
      <c r="G77" s="15">
        <v>3.0038109999999998</v>
      </c>
      <c r="H77" s="20">
        <f t="shared" si="0"/>
        <v>1.0468944899999999</v>
      </c>
      <c r="I77" s="20">
        <f t="shared" si="1"/>
        <v>1.0468944899999999</v>
      </c>
      <c r="J77" s="20">
        <f t="shared" si="2"/>
        <v>1.0248395699999999</v>
      </c>
      <c r="K77" s="20">
        <f t="shared" si="3"/>
        <v>1.03003811</v>
      </c>
    </row>
    <row r="78" spans="1:11" x14ac:dyDescent="0.25">
      <c r="A78" s="3">
        <v>44500</v>
      </c>
      <c r="B78" t="s">
        <v>16</v>
      </c>
      <c r="C78" s="3">
        <v>44530</v>
      </c>
      <c r="D78" s="13">
        <v>-2.4825200000000001</v>
      </c>
      <c r="E78" s="13">
        <v>-2.5315699999999999</v>
      </c>
      <c r="F78" s="15">
        <v>-4.64025</v>
      </c>
      <c r="G78" s="15">
        <v>-4.6622199999999996</v>
      </c>
      <c r="H78" s="20">
        <f t="shared" si="0"/>
        <v>0.97517480000000001</v>
      </c>
      <c r="I78" s="20">
        <f t="shared" si="1"/>
        <v>0.97468429999999995</v>
      </c>
      <c r="J78" s="20">
        <f t="shared" si="2"/>
        <v>0.95359749999999999</v>
      </c>
      <c r="K78" s="20">
        <f t="shared" si="3"/>
        <v>0.95337780000000005</v>
      </c>
    </row>
    <row r="79" spans="1:11" x14ac:dyDescent="0.25">
      <c r="A79" s="3">
        <v>44530</v>
      </c>
      <c r="B79" t="s">
        <v>16</v>
      </c>
      <c r="C79" s="3">
        <v>44561</v>
      </c>
      <c r="D79" s="13">
        <v>3.894603</v>
      </c>
      <c r="E79" s="13">
        <v>3.894603</v>
      </c>
      <c r="F79" s="15">
        <v>5.1302899999999996</v>
      </c>
      <c r="G79" s="15">
        <v>5.0972099999999996</v>
      </c>
      <c r="H79" s="20">
        <f t="shared" si="0"/>
        <v>1.03894603</v>
      </c>
      <c r="I79" s="20">
        <f t="shared" si="1"/>
        <v>1.03894603</v>
      </c>
      <c r="J79" s="20">
        <f t="shared" si="2"/>
        <v>1.0513029</v>
      </c>
      <c r="K79" s="20">
        <f t="shared" si="3"/>
        <v>1.0509721000000001</v>
      </c>
    </row>
    <row r="80" spans="1:11" x14ac:dyDescent="0.25">
      <c r="A80" s="3">
        <v>44561</v>
      </c>
      <c r="B80" t="s">
        <v>16</v>
      </c>
      <c r="C80" s="3">
        <v>44592</v>
      </c>
      <c r="D80" s="13">
        <v>-9.25793</v>
      </c>
      <c r="E80" s="13">
        <v>-9.25793</v>
      </c>
      <c r="F80" s="15">
        <v>-4.8247999999999998</v>
      </c>
      <c r="G80" s="15">
        <v>-4.4012900000000004</v>
      </c>
      <c r="H80" s="20">
        <f t="shared" si="0"/>
        <v>0.90742069999999997</v>
      </c>
      <c r="I80" s="20">
        <f t="shared" si="1"/>
        <v>0.90742069999999997</v>
      </c>
      <c r="J80" s="20">
        <f t="shared" si="2"/>
        <v>0.95175200000000004</v>
      </c>
      <c r="K80" s="20">
        <f t="shared" si="3"/>
        <v>0.95598709999999998</v>
      </c>
    </row>
    <row r="81" spans="1:12" x14ac:dyDescent="0.25">
      <c r="A81" s="3">
        <v>44592</v>
      </c>
      <c r="B81" t="s">
        <v>16</v>
      </c>
      <c r="C81" s="3">
        <v>44620</v>
      </c>
      <c r="D81" s="13">
        <v>-3.93486</v>
      </c>
      <c r="E81" s="13">
        <v>-3.98915</v>
      </c>
      <c r="F81" s="15">
        <v>-1.7582100000000001</v>
      </c>
      <c r="G81" s="15">
        <v>-1.54304</v>
      </c>
      <c r="H81" s="20">
        <f t="shared" si="0"/>
        <v>0.96065140000000004</v>
      </c>
      <c r="I81" s="20">
        <f t="shared" si="1"/>
        <v>0.96010850000000003</v>
      </c>
      <c r="J81" s="20">
        <f t="shared" si="2"/>
        <v>0.98241789999999996</v>
      </c>
      <c r="K81" s="20">
        <f t="shared" si="3"/>
        <v>0.98456960000000004</v>
      </c>
    </row>
    <row r="82" spans="1:12" x14ac:dyDescent="0.25">
      <c r="A82" s="3">
        <v>44620</v>
      </c>
      <c r="B82" t="s">
        <v>16</v>
      </c>
      <c r="C82" s="3">
        <v>44651</v>
      </c>
      <c r="D82" s="13">
        <v>0.63193900000000003</v>
      </c>
      <c r="E82" s="13">
        <v>0.63193900000000003</v>
      </c>
      <c r="F82" s="15">
        <v>0.75775000000000003</v>
      </c>
      <c r="G82" s="15">
        <v>1.271914</v>
      </c>
      <c r="H82" s="20">
        <f t="shared" ref="H82" si="4">(D82/100)+1</f>
        <v>1.00631939</v>
      </c>
      <c r="I82" s="20">
        <f t="shared" ref="I82" si="5">(E82/100)+1</f>
        <v>1.00631939</v>
      </c>
      <c r="J82" s="20">
        <f t="shared" ref="J82" si="6">(F82/100)+1</f>
        <v>1.0075775</v>
      </c>
      <c r="K82" s="20">
        <f t="shared" ref="K82" si="7">(G82/100)+1</f>
        <v>1.01271914</v>
      </c>
    </row>
    <row r="83" spans="1:12" x14ac:dyDescent="0.25">
      <c r="A83" s="3"/>
      <c r="C83" s="3"/>
      <c r="D83" s="13"/>
      <c r="E83"/>
      <c r="G83" s="21"/>
      <c r="H83" s="5"/>
      <c r="I83" s="5"/>
      <c r="J83" s="5"/>
      <c r="K83" s="5"/>
    </row>
    <row r="84" spans="1:12" x14ac:dyDescent="0.25">
      <c r="A84" s="3" t="s">
        <v>17</v>
      </c>
      <c r="B84" t="s">
        <v>17</v>
      </c>
      <c r="C84" s="3" t="s">
        <v>17</v>
      </c>
      <c r="D84" s="1" t="s">
        <v>17</v>
      </c>
    </row>
    <row r="85" spans="1:12" x14ac:dyDescent="0.25">
      <c r="B85" s="1" t="s">
        <v>10</v>
      </c>
      <c r="C85" s="1" t="s">
        <v>10</v>
      </c>
      <c r="E85" s="1" t="s">
        <v>8</v>
      </c>
      <c r="F85"/>
      <c r="G85"/>
      <c r="H85" s="1" t="s">
        <v>10</v>
      </c>
      <c r="I85" s="1" t="s">
        <v>10</v>
      </c>
      <c r="K85" s="1" t="s">
        <v>8</v>
      </c>
      <c r="L85"/>
    </row>
    <row r="86" spans="1:12" x14ac:dyDescent="0.25">
      <c r="B86" s="1" t="s">
        <v>25</v>
      </c>
      <c r="C86" s="1" t="s">
        <v>26</v>
      </c>
      <c r="D86" s="1" t="s">
        <v>11</v>
      </c>
      <c r="E86" s="1" t="s">
        <v>12</v>
      </c>
      <c r="F86"/>
      <c r="G86"/>
      <c r="H86" s="1" t="s">
        <v>25</v>
      </c>
      <c r="I86" s="1" t="s">
        <v>26</v>
      </c>
      <c r="J86" s="1" t="s">
        <v>11</v>
      </c>
      <c r="K86" s="1" t="s">
        <v>12</v>
      </c>
      <c r="L86"/>
    </row>
    <row r="87" spans="1:12" x14ac:dyDescent="0.25">
      <c r="A87" s="11">
        <v>44651</v>
      </c>
      <c r="B87" s="5">
        <v>6.3193900000000358E-3</v>
      </c>
      <c r="C87" s="5">
        <v>6.3193900000000358E-3</v>
      </c>
      <c r="D87" s="5">
        <v>7.5775000000000148E-3</v>
      </c>
      <c r="E87" s="5">
        <v>1.2719139999999962E-2</v>
      </c>
      <c r="G87" s="11">
        <f>C82</f>
        <v>44651</v>
      </c>
      <c r="H87" s="9">
        <f>H82-1</f>
        <v>6.3193900000000358E-3</v>
      </c>
      <c r="I87" s="9">
        <f t="shared" ref="I87:K87" si="8">I82-1</f>
        <v>6.3193900000000358E-3</v>
      </c>
      <c r="J87" s="9">
        <f t="shared" si="8"/>
        <v>7.5775000000000148E-3</v>
      </c>
      <c r="K87" s="9">
        <f t="shared" si="8"/>
        <v>1.2719139999999962E-2</v>
      </c>
    </row>
    <row r="88" spans="1:12" x14ac:dyDescent="0.25">
      <c r="A88" t="s">
        <v>18</v>
      </c>
      <c r="B88" s="5">
        <v>-0.12277632731801513</v>
      </c>
      <c r="C88" s="5">
        <v>-0.12327207919210703</v>
      </c>
      <c r="D88" s="5">
        <v>-5.7896698419903969E-2</v>
      </c>
      <c r="E88" s="5">
        <v>-4.6792452968444032E-2</v>
      </c>
      <c r="G88" s="19" t="s">
        <v>18</v>
      </c>
      <c r="H88" s="9">
        <f>PRODUCT(INDEX(H:H,MATCH(DATE(YEAR($G87),(ROUNDUP(MONTH($G87)/3,0)*3)-1,1)-1,$C1:$C82)):INDEX(H:H,MATCH($G87,$C1:$C82)))-1</f>
        <v>-0.12277632731801513</v>
      </c>
      <c r="I88" s="9">
        <f>PRODUCT(INDEX(I:I,MATCH(DATE(YEAR($G87),(ROUNDUP(MONTH($G87)/3,0)*3)-1,1)-1,$C1:$C82)):INDEX(I:I,MATCH($G87,$C1:$C82)))-1</f>
        <v>-0.12327207919210703</v>
      </c>
      <c r="J88" s="9">
        <f>PRODUCT(INDEX(J:J,MATCH(DATE(YEAR($G87),(ROUNDUP(MONTH($G87)/3,0)*3)-1,1)-1,$C1:$C82)):INDEX(J:J,MATCH($G87,$C1:$C82)))-1</f>
        <v>-5.7896698419903969E-2</v>
      </c>
      <c r="K88" s="9">
        <f>PRODUCT(INDEX(K:K,MATCH(DATE(YEAR($G87),(ROUNDUP(MONTH($G87)/3,0)*3)-1,1)-1,$C1:$C82)):INDEX(K:K,MATCH($G87,$C1:$C82)))-1</f>
        <v>-4.6792452968444032E-2</v>
      </c>
    </row>
    <row r="89" spans="1:12" x14ac:dyDescent="0.25">
      <c r="A89" t="s">
        <v>19</v>
      </c>
      <c r="B89" s="5">
        <v>-0.12277632731801513</v>
      </c>
      <c r="C89" s="5">
        <v>-0.12327207919210703</v>
      </c>
      <c r="D89" s="5">
        <v>-5.7896698419903969E-2</v>
      </c>
      <c r="E89" s="5">
        <v>-4.6792452968444032E-2</v>
      </c>
      <c r="F89" s="1" t="s">
        <v>17</v>
      </c>
      <c r="G89" s="19" t="s">
        <v>19</v>
      </c>
      <c r="H89" s="9">
        <f ca="1">PRODUCT(OFFSET(H82,-2,0):H82)-1</f>
        <v>-0.12277632731801513</v>
      </c>
      <c r="I89" s="9">
        <f ca="1">PRODUCT(OFFSET(I82,-2,0):I82)-1</f>
        <v>-0.12327207919210703</v>
      </c>
      <c r="J89" s="9">
        <f ca="1">PRODUCT(OFFSET(J82,-2,0):J82)-1</f>
        <v>-5.7896698419903969E-2</v>
      </c>
      <c r="K89" s="9">
        <f ca="1">PRODUCT(OFFSET(K82,-2,0):K82)-1</f>
        <v>-4.6792452968444032E-2</v>
      </c>
    </row>
    <row r="90" spans="1:12" x14ac:dyDescent="0.25">
      <c r="A90" t="s">
        <v>21</v>
      </c>
      <c r="B90" s="5">
        <v>-0.12277632731801513</v>
      </c>
      <c r="C90" s="5">
        <v>-0.12327207919210703</v>
      </c>
      <c r="D90" s="5">
        <v>-5.7896698419903969E-2</v>
      </c>
      <c r="E90" s="5">
        <v>-4.6792452968444032E-2</v>
      </c>
      <c r="F90" s="1" t="s">
        <v>17</v>
      </c>
      <c r="G90" s="19" t="s">
        <v>21</v>
      </c>
      <c r="H90" s="9">
        <f>PRODUCT(INDEX(H:H,MATCH(DATE(YEAR($G87),1,31),$C1:$C82)):INDEX(H:H,MATCH($G87,$C1:$C82)))-1</f>
        <v>-0.12277632731801513</v>
      </c>
      <c r="I90" s="9">
        <f>PRODUCT(INDEX(I:I,MATCH(DATE(YEAR($G87),1,31),$C1:$C82)):INDEX(I:I,MATCH($G87,$C1:$C82)))-1</f>
        <v>-0.12327207919210703</v>
      </c>
      <c r="J90" s="9">
        <f>PRODUCT(INDEX(J:J,MATCH(DATE(YEAR($G87),1,31),$C1:$C82)):INDEX(J:J,MATCH($G87,$C1:$C82)))-1</f>
        <v>-5.7896698419903969E-2</v>
      </c>
      <c r="K90" s="9">
        <f>PRODUCT(INDEX(K:K,MATCH(DATE(YEAR($G87),1,31),$C1:$C82)):INDEX(K:K,MATCH($G87,$C1:$C82)))-1</f>
        <v>-4.6792452968444032E-2</v>
      </c>
    </row>
    <row r="91" spans="1:12" x14ac:dyDescent="0.25">
      <c r="A91" t="s">
        <v>22</v>
      </c>
      <c r="B91" s="5">
        <v>-2.5537382528808217E-2</v>
      </c>
      <c r="C91" s="5">
        <v>-2.7510487809612072E-2</v>
      </c>
      <c r="D91" s="5">
        <v>1.6450395207349144E-2</v>
      </c>
      <c r="E91" s="5">
        <v>3.5567345105001147E-2</v>
      </c>
      <c r="G91" s="19" t="s">
        <v>22</v>
      </c>
      <c r="H91" s="9">
        <f ca="1">PRODUCT(OFFSET(H82,-11,0):H82)-1</f>
        <v>-2.5537382528808217E-2</v>
      </c>
      <c r="I91" s="9">
        <f ca="1">PRODUCT(OFFSET(I82,-11,0):I82)-1</f>
        <v>-2.7510487809612072E-2</v>
      </c>
      <c r="J91" s="9">
        <f ca="1">PRODUCT(OFFSET(J82,-11,0):J82)-1</f>
        <v>1.6450395207349144E-2</v>
      </c>
      <c r="K91" s="9">
        <f ca="1">PRODUCT(OFFSET(K82,-11,0):K82)-1</f>
        <v>3.5567345105001147E-2</v>
      </c>
    </row>
    <row r="92" spans="1:12" x14ac:dyDescent="0.25">
      <c r="A92" t="s">
        <v>23</v>
      </c>
      <c r="B92" s="5">
        <v>0.93218427943984983</v>
      </c>
      <c r="C92" s="5">
        <v>0.90753298506678881</v>
      </c>
      <c r="D92" s="5">
        <v>0.5432953345702054</v>
      </c>
      <c r="E92" s="5">
        <v>0.57355088947324351</v>
      </c>
      <c r="G92" s="19" t="s">
        <v>23</v>
      </c>
      <c r="H92" s="9">
        <f>PRODUCT(H18:H82)-1</f>
        <v>0.93218427943984983</v>
      </c>
      <c r="I92" s="9">
        <f t="shared" ref="I92:K92" si="9">PRODUCT(I18:I82)-1</f>
        <v>0.90753298506678881</v>
      </c>
      <c r="J92" s="9">
        <f t="shared" si="9"/>
        <v>0.5432953345702054</v>
      </c>
      <c r="K92" s="9">
        <f t="shared" si="9"/>
        <v>0.57355088947324351</v>
      </c>
    </row>
    <row r="93" spans="1:12" x14ac:dyDescent="0.25">
      <c r="A93" t="s">
        <v>24</v>
      </c>
      <c r="B93" s="5">
        <v>0.12929904798499692</v>
      </c>
      <c r="C93" s="5">
        <v>0.12662518810849699</v>
      </c>
      <c r="D93" s="5">
        <v>8.3404393930445631E-2</v>
      </c>
      <c r="E93" s="5">
        <v>8.729458035040305E-2</v>
      </c>
      <c r="G93" s="19" t="s">
        <v>24</v>
      </c>
      <c r="H93" s="9">
        <f>((1+H92)^(12/COUNT(H18:H82)))-1</f>
        <v>0.12929904798499692</v>
      </c>
      <c r="I93" s="9">
        <f t="shared" ref="I93:K93" si="10">((1+I92)^(12/COUNT(I18:I82)))-1</f>
        <v>0.12662518810849699</v>
      </c>
      <c r="J93" s="9">
        <f t="shared" si="10"/>
        <v>8.3404393930445631E-2</v>
      </c>
      <c r="K93" s="9">
        <f t="shared" si="10"/>
        <v>8.729458035040305E-2</v>
      </c>
    </row>
    <row r="95" spans="1:12" x14ac:dyDescent="0.25">
      <c r="G95" s="1" t="s">
        <v>17</v>
      </c>
      <c r="H95" s="1" t="s">
        <v>17</v>
      </c>
    </row>
    <row r="96" spans="1:12" x14ac:dyDescent="0.25">
      <c r="J96" s="1" t="s">
        <v>17</v>
      </c>
    </row>
    <row r="97" spans="10:10" x14ac:dyDescent="0.25">
      <c r="J97" s="1" t="s">
        <v>17</v>
      </c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A50" zoomScaleNormal="100" zoomScalePageLayoutView="150" workbookViewId="0">
      <selection activeCell="A81" sqref="A81:E87"/>
    </sheetView>
  </sheetViews>
  <sheetFormatPr defaultColWidth="11" defaultRowHeight="15.75" x14ac:dyDescent="0.25"/>
  <cols>
    <col min="1" max="11" width="10.875" customWidth="1"/>
  </cols>
  <sheetData>
    <row r="1" spans="1:11" x14ac:dyDescent="0.25">
      <c r="A1" t="s">
        <v>0</v>
      </c>
      <c r="G1" t="s">
        <v>20</v>
      </c>
      <c r="H1" s="7" t="s">
        <v>17</v>
      </c>
      <c r="I1" s="7"/>
      <c r="J1" s="7" t="s">
        <v>17</v>
      </c>
      <c r="K1" s="7" t="s">
        <v>17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37</v>
      </c>
    </row>
    <row r="5" spans="1:11" x14ac:dyDescent="0.25">
      <c r="A5" s="2" t="str">
        <f>CONCATENATE("From 04-19-17 to ",TEXT(C76,"mm-dd-yy"))</f>
        <v>From 04-19-17 to 03-31-22</v>
      </c>
    </row>
    <row r="7" spans="1:11" x14ac:dyDescent="0.25">
      <c r="A7" t="s">
        <v>4</v>
      </c>
    </row>
    <row r="9" spans="1:11" x14ac:dyDescent="0.25">
      <c r="D9" t="s">
        <v>5</v>
      </c>
      <c r="H9" t="s">
        <v>28</v>
      </c>
    </row>
    <row r="10" spans="1:11" x14ac:dyDescent="0.25">
      <c r="D10" t="s">
        <v>6</v>
      </c>
      <c r="H10" t="s">
        <v>29</v>
      </c>
    </row>
    <row r="11" spans="1:11" x14ac:dyDescent="0.25">
      <c r="D11" t="s">
        <v>7</v>
      </c>
      <c r="H11" t="s">
        <v>7</v>
      </c>
    </row>
    <row r="12" spans="1:11" x14ac:dyDescent="0.25">
      <c r="A12" t="s">
        <v>9</v>
      </c>
      <c r="D12" t="s">
        <v>10</v>
      </c>
      <c r="E12" t="s">
        <v>10</v>
      </c>
      <c r="F12" t="s">
        <v>30</v>
      </c>
      <c r="G12" t="s">
        <v>31</v>
      </c>
    </row>
    <row r="13" spans="1:11" x14ac:dyDescent="0.25">
      <c r="A13" t="s">
        <v>14</v>
      </c>
      <c r="D13" t="s">
        <v>25</v>
      </c>
      <c r="E13" t="s">
        <v>26</v>
      </c>
      <c r="F13" t="s">
        <v>32</v>
      </c>
      <c r="G13" t="s">
        <v>32</v>
      </c>
    </row>
    <row r="15" spans="1:11" x14ac:dyDescent="0.25">
      <c r="C15" s="3">
        <v>42844</v>
      </c>
    </row>
    <row r="16" spans="1:11" x14ac:dyDescent="0.25">
      <c r="A16" s="3">
        <v>42844</v>
      </c>
      <c r="B16" t="s">
        <v>16</v>
      </c>
      <c r="C16" s="3">
        <v>42855</v>
      </c>
      <c r="D16" s="13">
        <v>3.0494970000000001</v>
      </c>
      <c r="E16" s="13">
        <v>3.0494970000000001</v>
      </c>
      <c r="F16" s="13">
        <v>3.0645709999999999</v>
      </c>
      <c r="G16" s="13">
        <v>2.977751</v>
      </c>
    </row>
    <row r="17" spans="1:11" x14ac:dyDescent="0.25">
      <c r="D17" s="13"/>
      <c r="E17" s="13"/>
      <c r="F17" s="13"/>
      <c r="G17" s="13"/>
    </row>
    <row r="18" spans="1:11" x14ac:dyDescent="0.25">
      <c r="A18" s="3">
        <v>42855</v>
      </c>
      <c r="B18" t="s">
        <v>16</v>
      </c>
      <c r="C18" s="3">
        <v>42886</v>
      </c>
      <c r="D18" s="13">
        <v>2.7273969999999998</v>
      </c>
      <c r="E18" s="13">
        <v>2.7273969999999998</v>
      </c>
      <c r="F18" s="13">
        <v>3.4630839999999998</v>
      </c>
      <c r="G18" s="13">
        <v>3.3485740000000002</v>
      </c>
      <c r="H18" s="12">
        <f>(D18/100)+1</f>
        <v>1.02727397</v>
      </c>
      <c r="I18" s="12">
        <f>(E18/100)+1</f>
        <v>1.02727397</v>
      </c>
      <c r="J18" s="12">
        <f>(F18/100)+1</f>
        <v>1.0346308399999999</v>
      </c>
      <c r="K18" s="12">
        <f>(G18/100)+1</f>
        <v>1.0334857399999999</v>
      </c>
    </row>
    <row r="19" spans="1:11" x14ac:dyDescent="0.25">
      <c r="A19" s="3">
        <v>42886</v>
      </c>
      <c r="B19" t="s">
        <v>16</v>
      </c>
      <c r="C19" s="3">
        <v>42916</v>
      </c>
      <c r="D19" s="13">
        <v>0.143231</v>
      </c>
      <c r="E19" s="13">
        <v>0.143231</v>
      </c>
      <c r="F19" s="13">
        <v>0.126892</v>
      </c>
      <c r="G19" s="13">
        <v>0.35151700000000002</v>
      </c>
      <c r="H19" s="12">
        <f t="shared" ref="H19:K34" si="0">(D19/100)+1</f>
        <v>1.00143231</v>
      </c>
      <c r="I19" s="12">
        <f t="shared" si="0"/>
        <v>1.00143231</v>
      </c>
      <c r="J19" s="12">
        <f t="shared" si="0"/>
        <v>1.00126892</v>
      </c>
      <c r="K19" s="12">
        <f t="shared" si="0"/>
        <v>1.00351517</v>
      </c>
    </row>
    <row r="20" spans="1:11" x14ac:dyDescent="0.25">
      <c r="A20" s="3">
        <v>42916</v>
      </c>
      <c r="B20" t="s">
        <v>16</v>
      </c>
      <c r="C20" s="3">
        <v>42947</v>
      </c>
      <c r="D20" s="13">
        <v>4.7965559999999998</v>
      </c>
      <c r="E20" s="13">
        <v>4.7965559999999998</v>
      </c>
      <c r="F20" s="13">
        <v>2.9860090000000001</v>
      </c>
      <c r="G20" s="13">
        <v>3.7119260000000001</v>
      </c>
      <c r="H20" s="12">
        <f t="shared" si="0"/>
        <v>1.04796556</v>
      </c>
      <c r="I20" s="12">
        <f t="shared" si="0"/>
        <v>1.04796556</v>
      </c>
      <c r="J20" s="12">
        <f t="shared" si="0"/>
        <v>1.0298600899999999</v>
      </c>
      <c r="K20" s="12">
        <f t="shared" si="0"/>
        <v>1.0371192600000001</v>
      </c>
    </row>
    <row r="21" spans="1:11" x14ac:dyDescent="0.25">
      <c r="A21" s="3">
        <v>42947</v>
      </c>
      <c r="B21" t="s">
        <v>16</v>
      </c>
      <c r="C21" s="3">
        <v>42978</v>
      </c>
      <c r="D21" s="13">
        <v>-1.1291</v>
      </c>
      <c r="E21" s="13">
        <v>-1.1291</v>
      </c>
      <c r="F21" s="13">
        <v>-5.77E-3</v>
      </c>
      <c r="G21" s="14">
        <v>0.54555900000000002</v>
      </c>
      <c r="H21" s="12">
        <f t="shared" si="0"/>
        <v>0.98870899999999995</v>
      </c>
      <c r="I21" s="12">
        <f t="shared" si="0"/>
        <v>0.98870899999999995</v>
      </c>
      <c r="J21" s="12">
        <f t="shared" si="0"/>
        <v>0.99994229999999995</v>
      </c>
      <c r="K21" s="12">
        <f t="shared" si="0"/>
        <v>1.00545559</v>
      </c>
    </row>
    <row r="22" spans="1:11" x14ac:dyDescent="0.25">
      <c r="A22" s="3">
        <v>42978</v>
      </c>
      <c r="B22" t="s">
        <v>16</v>
      </c>
      <c r="C22" s="3">
        <v>43008</v>
      </c>
      <c r="D22" s="13">
        <v>2.4310459999999998</v>
      </c>
      <c r="E22" s="13">
        <v>2.3707530000000001</v>
      </c>
      <c r="F22" s="13">
        <v>2.6357179999999998</v>
      </c>
      <c r="G22" s="14">
        <v>1.8939029999999999</v>
      </c>
      <c r="H22" s="12">
        <f t="shared" si="0"/>
        <v>1.0243104599999999</v>
      </c>
      <c r="I22" s="12">
        <f t="shared" si="0"/>
        <v>1.02370753</v>
      </c>
      <c r="J22" s="12">
        <f t="shared" si="0"/>
        <v>1.02635718</v>
      </c>
      <c r="K22" s="12">
        <f t="shared" si="0"/>
        <v>1.0189390300000001</v>
      </c>
    </row>
    <row r="23" spans="1:11" x14ac:dyDescent="0.25">
      <c r="A23" s="3">
        <v>43008</v>
      </c>
      <c r="B23" t="s">
        <v>16</v>
      </c>
      <c r="C23" s="3">
        <v>43039</v>
      </c>
      <c r="D23" s="13">
        <v>3.0962679999999998</v>
      </c>
      <c r="E23" s="13">
        <v>3.0962679999999998</v>
      </c>
      <c r="F23" s="13">
        <v>1.3791960000000001</v>
      </c>
      <c r="G23" s="14">
        <v>1.8930149999999999</v>
      </c>
      <c r="H23" s="12">
        <f t="shared" si="0"/>
        <v>1.03096268</v>
      </c>
      <c r="I23" s="12">
        <f t="shared" si="0"/>
        <v>1.03096268</v>
      </c>
      <c r="J23" s="12">
        <f t="shared" si="0"/>
        <v>1.01379196</v>
      </c>
      <c r="K23" s="12">
        <f t="shared" si="0"/>
        <v>1.0189301500000001</v>
      </c>
    </row>
    <row r="24" spans="1:11" x14ac:dyDescent="0.25">
      <c r="A24" s="3">
        <v>43039</v>
      </c>
      <c r="B24" t="s">
        <v>16</v>
      </c>
      <c r="C24" s="3">
        <v>43069</v>
      </c>
      <c r="D24" s="13">
        <v>-0.37290000000000001</v>
      </c>
      <c r="E24" s="13">
        <v>-0.44589000000000001</v>
      </c>
      <c r="F24" s="13">
        <v>1.0283059999999999</v>
      </c>
      <c r="G24" s="13">
        <v>0.82639799999999997</v>
      </c>
      <c r="H24" s="12">
        <f t="shared" si="0"/>
        <v>0.99627100000000002</v>
      </c>
      <c r="I24" s="12">
        <f t="shared" si="0"/>
        <v>0.99554109999999996</v>
      </c>
      <c r="J24" s="12">
        <f t="shared" si="0"/>
        <v>1.0102830599999999</v>
      </c>
      <c r="K24" s="12">
        <f t="shared" si="0"/>
        <v>1.0082639799999999</v>
      </c>
    </row>
    <row r="25" spans="1:11" x14ac:dyDescent="0.25">
      <c r="A25" s="3">
        <v>43069</v>
      </c>
      <c r="B25" t="s">
        <v>16</v>
      </c>
      <c r="C25" s="3">
        <v>43100</v>
      </c>
      <c r="D25" s="13">
        <v>1.335043</v>
      </c>
      <c r="E25" s="13">
        <v>1.335043</v>
      </c>
      <c r="F25" s="13">
        <v>1.8213060000000001</v>
      </c>
      <c r="G25" s="13">
        <v>2.2662300000000002</v>
      </c>
      <c r="H25" s="12">
        <f t="shared" si="0"/>
        <v>1.01335043</v>
      </c>
      <c r="I25" s="12">
        <f t="shared" si="0"/>
        <v>1.01335043</v>
      </c>
      <c r="J25" s="12">
        <f t="shared" si="0"/>
        <v>1.0182130599999999</v>
      </c>
      <c r="K25" s="12">
        <f t="shared" si="0"/>
        <v>1.0226622999999999</v>
      </c>
    </row>
    <row r="26" spans="1:11" x14ac:dyDescent="0.25">
      <c r="A26" s="3">
        <v>43100</v>
      </c>
      <c r="B26" t="s">
        <v>16</v>
      </c>
      <c r="C26" s="3">
        <v>43131</v>
      </c>
      <c r="D26" s="13">
        <v>5.4212379999999998</v>
      </c>
      <c r="E26" s="13">
        <v>5.4212379999999998</v>
      </c>
      <c r="F26" s="13">
        <v>4.6689170000000004</v>
      </c>
      <c r="G26" s="13">
        <v>5.5788039999999999</v>
      </c>
      <c r="H26" s="12">
        <f t="shared" si="0"/>
        <v>1.0542123800000001</v>
      </c>
      <c r="I26" s="12">
        <f t="shared" si="0"/>
        <v>1.0542123800000001</v>
      </c>
      <c r="J26" s="12">
        <f t="shared" si="0"/>
        <v>1.0466891700000001</v>
      </c>
      <c r="K26" s="12">
        <f t="shared" si="0"/>
        <v>1.0557880399999999</v>
      </c>
    </row>
    <row r="27" spans="1:11" x14ac:dyDescent="0.25">
      <c r="A27" s="3">
        <v>43131</v>
      </c>
      <c r="B27" t="s">
        <v>16</v>
      </c>
      <c r="C27" s="3">
        <v>43159</v>
      </c>
      <c r="D27" s="13">
        <v>-4.1539799999999998</v>
      </c>
      <c r="E27" s="13">
        <v>-4.1539799999999998</v>
      </c>
      <c r="F27" s="13">
        <v>-4.7333100000000004</v>
      </c>
      <c r="G27" s="13">
        <v>-4.6988500000000002</v>
      </c>
      <c r="H27" s="12">
        <f t="shared" si="0"/>
        <v>0.95846019999999998</v>
      </c>
      <c r="I27" s="12">
        <f t="shared" si="0"/>
        <v>0.95846019999999998</v>
      </c>
      <c r="J27" s="12">
        <f t="shared" si="0"/>
        <v>0.95266689999999998</v>
      </c>
      <c r="K27" s="12">
        <f t="shared" si="0"/>
        <v>0.95301150000000001</v>
      </c>
    </row>
    <row r="28" spans="1:11" x14ac:dyDescent="0.25">
      <c r="A28" s="3">
        <v>43159</v>
      </c>
      <c r="B28" t="s">
        <v>16</v>
      </c>
      <c r="C28" s="3">
        <v>43190</v>
      </c>
      <c r="D28" s="13">
        <v>-2.0108299999999999</v>
      </c>
      <c r="E28" s="13">
        <v>-2.0849600000000001</v>
      </c>
      <c r="F28" s="13">
        <v>-1.7897700000000001</v>
      </c>
      <c r="G28" s="13">
        <v>-1.8353200000000001</v>
      </c>
      <c r="H28" s="12">
        <f t="shared" si="0"/>
        <v>0.97989170000000003</v>
      </c>
      <c r="I28" s="12">
        <f t="shared" si="0"/>
        <v>0.97915039999999998</v>
      </c>
      <c r="J28" s="12">
        <f t="shared" si="0"/>
        <v>0.98210229999999998</v>
      </c>
      <c r="K28" s="12">
        <f t="shared" si="0"/>
        <v>0.98164680000000004</v>
      </c>
    </row>
    <row r="29" spans="1:11" x14ac:dyDescent="0.25">
      <c r="A29" s="3">
        <v>43190</v>
      </c>
      <c r="B29" t="s">
        <v>16</v>
      </c>
      <c r="C29" s="3">
        <v>43220</v>
      </c>
      <c r="D29" s="13">
        <v>0.35812300000000002</v>
      </c>
      <c r="E29" s="13">
        <v>0.35812300000000002</v>
      </c>
      <c r="F29" s="13">
        <v>2.5625300000000002</v>
      </c>
      <c r="G29" s="13">
        <v>1.834457</v>
      </c>
      <c r="H29" s="12">
        <f t="shared" si="0"/>
        <v>1.00358123</v>
      </c>
      <c r="I29" s="12">
        <f t="shared" si="0"/>
        <v>1.00358123</v>
      </c>
      <c r="J29" s="12">
        <f t="shared" si="0"/>
        <v>1.0256253</v>
      </c>
      <c r="K29" s="12">
        <f t="shared" si="0"/>
        <v>1.01834457</v>
      </c>
    </row>
    <row r="30" spans="1:11" x14ac:dyDescent="0.25">
      <c r="A30" s="3">
        <v>43220</v>
      </c>
      <c r="B30" t="s">
        <v>16</v>
      </c>
      <c r="C30" s="4">
        <v>43251</v>
      </c>
      <c r="D30" s="13">
        <v>0.22928200000000001</v>
      </c>
      <c r="E30" s="13">
        <v>0.22928200000000001</v>
      </c>
      <c r="F30" s="14">
        <v>-1.7682</v>
      </c>
      <c r="G30" s="14">
        <v>-2.2067899999999998</v>
      </c>
      <c r="H30" s="17">
        <f t="shared" si="0"/>
        <v>1.0022928200000001</v>
      </c>
      <c r="I30" s="17">
        <f t="shared" si="0"/>
        <v>1.0022928200000001</v>
      </c>
      <c r="J30" s="17">
        <f t="shared" si="0"/>
        <v>0.98231800000000002</v>
      </c>
      <c r="K30" s="17">
        <f t="shared" si="0"/>
        <v>0.97793209999999997</v>
      </c>
    </row>
    <row r="31" spans="1:11" x14ac:dyDescent="0.25">
      <c r="A31" s="4">
        <v>43251</v>
      </c>
      <c r="B31" t="s">
        <v>16</v>
      </c>
      <c r="C31" s="3">
        <v>43281</v>
      </c>
      <c r="D31" s="13">
        <v>-0.57925000000000004</v>
      </c>
      <c r="E31" s="13">
        <v>-0.63839000000000001</v>
      </c>
      <c r="F31" s="13">
        <v>-1.0627200000000001</v>
      </c>
      <c r="G31" s="8">
        <v>-1.8368599999999999</v>
      </c>
      <c r="H31" s="17">
        <f t="shared" si="0"/>
        <v>0.99420750000000002</v>
      </c>
      <c r="I31" s="17">
        <f t="shared" si="0"/>
        <v>0.9936161</v>
      </c>
      <c r="J31" s="17">
        <f t="shared" si="0"/>
        <v>0.98937280000000005</v>
      </c>
      <c r="K31" s="17">
        <f t="shared" si="0"/>
        <v>0.98163140000000004</v>
      </c>
    </row>
    <row r="32" spans="1:11" x14ac:dyDescent="0.25">
      <c r="A32" s="3">
        <v>43281</v>
      </c>
      <c r="B32" t="s">
        <v>16</v>
      </c>
      <c r="C32" s="3">
        <v>43312</v>
      </c>
      <c r="D32" s="13">
        <v>2.6182609999999999</v>
      </c>
      <c r="E32" s="13">
        <v>2.6182609999999999</v>
      </c>
      <c r="F32" s="13">
        <v>2.467905</v>
      </c>
      <c r="G32" s="14">
        <v>2.4217919999999999</v>
      </c>
      <c r="H32" s="17">
        <f t="shared" si="0"/>
        <v>1.02618261</v>
      </c>
      <c r="I32" s="17">
        <f t="shared" si="0"/>
        <v>1.02618261</v>
      </c>
      <c r="J32" s="17">
        <f t="shared" si="0"/>
        <v>1.02467905</v>
      </c>
      <c r="K32" s="17">
        <f t="shared" si="0"/>
        <v>1.0242179199999999</v>
      </c>
    </row>
    <row r="33" spans="1:11" x14ac:dyDescent="0.25">
      <c r="A33" s="3">
        <v>43312</v>
      </c>
      <c r="B33" t="s">
        <v>16</v>
      </c>
      <c r="C33" s="3">
        <v>43343</v>
      </c>
      <c r="D33" s="13">
        <v>0.34409200000000001</v>
      </c>
      <c r="E33" s="13">
        <v>0.27209299999999997</v>
      </c>
      <c r="F33" s="13">
        <v>-1.87462</v>
      </c>
      <c r="G33" s="14">
        <v>-2.0734400000000002</v>
      </c>
      <c r="H33" s="17">
        <f t="shared" si="0"/>
        <v>1.0034409200000001</v>
      </c>
      <c r="I33" s="17">
        <f t="shared" si="0"/>
        <v>1.00272093</v>
      </c>
      <c r="J33" s="17">
        <f t="shared" si="0"/>
        <v>0.98125379999999995</v>
      </c>
      <c r="K33" s="17">
        <f t="shared" si="0"/>
        <v>0.97926559999999996</v>
      </c>
    </row>
    <row r="34" spans="1:11" x14ac:dyDescent="0.25">
      <c r="A34" s="3">
        <v>43343</v>
      </c>
      <c r="B34" t="s">
        <v>16</v>
      </c>
      <c r="C34" s="3">
        <v>43373</v>
      </c>
      <c r="D34" s="13">
        <v>-0.68162</v>
      </c>
      <c r="E34" s="13">
        <v>-0.68162</v>
      </c>
      <c r="F34" s="13">
        <v>0.82718800000000003</v>
      </c>
      <c r="G34" s="14">
        <v>0.497583</v>
      </c>
      <c r="H34" s="17">
        <f t="shared" si="0"/>
        <v>0.99318379999999995</v>
      </c>
      <c r="I34" s="17">
        <f t="shared" si="0"/>
        <v>0.99318379999999995</v>
      </c>
      <c r="J34" s="17">
        <f t="shared" si="0"/>
        <v>1.0082718799999999</v>
      </c>
      <c r="K34" s="17">
        <f t="shared" si="0"/>
        <v>1.00497583</v>
      </c>
    </row>
    <row r="35" spans="1:11" x14ac:dyDescent="0.25">
      <c r="A35" s="3">
        <v>43373</v>
      </c>
      <c r="B35" t="s">
        <v>16</v>
      </c>
      <c r="C35" s="3">
        <v>43404</v>
      </c>
      <c r="D35" s="13">
        <v>-10.005599999999999</v>
      </c>
      <c r="E35" s="13">
        <v>-10.005599999999999</v>
      </c>
      <c r="F35" s="13">
        <v>-7.93431</v>
      </c>
      <c r="G35" s="14">
        <v>-8.12256</v>
      </c>
      <c r="H35" s="17">
        <f t="shared" ref="H35:H75" si="1">(D35/100)+1</f>
        <v>0.89994399999999997</v>
      </c>
      <c r="I35" s="17">
        <f t="shared" ref="I35:I75" si="2">(E35/100)+1</f>
        <v>0.89994399999999997</v>
      </c>
      <c r="J35" s="17">
        <f t="shared" ref="J35:J75" si="3">(F35/100)+1</f>
        <v>0.9206569</v>
      </c>
      <c r="K35" s="17">
        <f t="shared" ref="K35:K75" si="4">(G35/100)+1</f>
        <v>0.91877439999999999</v>
      </c>
    </row>
    <row r="36" spans="1:11" x14ac:dyDescent="0.25">
      <c r="A36" s="3">
        <v>43404</v>
      </c>
      <c r="B36" t="s">
        <v>16</v>
      </c>
      <c r="C36" s="3">
        <v>43434</v>
      </c>
      <c r="D36" s="13">
        <v>-0.27283000000000002</v>
      </c>
      <c r="E36" s="13">
        <v>-0.33859</v>
      </c>
      <c r="F36" s="13">
        <v>-7.1720000000000006E-2</v>
      </c>
      <c r="G36" s="14">
        <v>0.96223000000000003</v>
      </c>
      <c r="H36" s="17">
        <f t="shared" si="1"/>
        <v>0.99727169999999998</v>
      </c>
      <c r="I36" s="17">
        <f t="shared" si="2"/>
        <v>0.99661409999999995</v>
      </c>
      <c r="J36" s="17">
        <f t="shared" si="3"/>
        <v>0.99928280000000003</v>
      </c>
      <c r="K36" s="17">
        <f t="shared" si="4"/>
        <v>1.0096223</v>
      </c>
    </row>
    <row r="37" spans="1:11" x14ac:dyDescent="0.25">
      <c r="A37" s="3">
        <v>43434</v>
      </c>
      <c r="B37" t="s">
        <v>16</v>
      </c>
      <c r="C37" s="3">
        <v>43465</v>
      </c>
      <c r="D37" s="13">
        <v>-5.7407599999999999</v>
      </c>
      <c r="E37" s="13">
        <v>-5.7407599999999999</v>
      </c>
      <c r="F37" s="13">
        <v>-5.1416300000000001</v>
      </c>
      <c r="G37" s="14">
        <v>-4.4907000000000004</v>
      </c>
      <c r="H37" s="17">
        <f t="shared" si="1"/>
        <v>0.9425924</v>
      </c>
      <c r="I37" s="17">
        <f t="shared" si="2"/>
        <v>0.9425924</v>
      </c>
      <c r="J37" s="17">
        <f t="shared" si="3"/>
        <v>0.94858370000000003</v>
      </c>
      <c r="K37" s="17">
        <f t="shared" si="4"/>
        <v>0.95509299999999997</v>
      </c>
    </row>
    <row r="38" spans="1:11" x14ac:dyDescent="0.25">
      <c r="A38" s="3">
        <v>43465</v>
      </c>
      <c r="B38" t="s">
        <v>16</v>
      </c>
      <c r="C38" s="3">
        <v>43496</v>
      </c>
      <c r="D38" s="13">
        <v>7.9153909999999996</v>
      </c>
      <c r="E38" s="13">
        <v>7.9153909999999996</v>
      </c>
      <c r="F38" s="13">
        <v>7.1555869999999997</v>
      </c>
      <c r="G38" s="14">
        <v>7.5724150000000003</v>
      </c>
      <c r="H38" s="17">
        <f t="shared" si="1"/>
        <v>1.07915391</v>
      </c>
      <c r="I38" s="17">
        <f t="shared" si="2"/>
        <v>1.07915391</v>
      </c>
      <c r="J38" s="17">
        <f t="shared" si="3"/>
        <v>1.0715558700000001</v>
      </c>
      <c r="K38" s="17">
        <f t="shared" si="4"/>
        <v>1.0757241500000001</v>
      </c>
    </row>
    <row r="39" spans="1:11" x14ac:dyDescent="0.25">
      <c r="A39" s="3">
        <v>43496</v>
      </c>
      <c r="B39" t="s">
        <v>16</v>
      </c>
      <c r="C39" s="3">
        <v>43524</v>
      </c>
      <c r="D39" s="13">
        <v>1.690172</v>
      </c>
      <c r="E39" s="13">
        <v>1.621113</v>
      </c>
      <c r="F39" s="13">
        <v>2.5848149999999999</v>
      </c>
      <c r="G39" s="14">
        <v>1.9674229999999999</v>
      </c>
      <c r="H39" s="17">
        <f t="shared" si="1"/>
        <v>1.0169017199999999</v>
      </c>
      <c r="I39" s="17">
        <f t="shared" si="2"/>
        <v>1.0162111300000001</v>
      </c>
      <c r="J39" s="17">
        <f t="shared" si="3"/>
        <v>1.0258481500000001</v>
      </c>
      <c r="K39" s="17">
        <f t="shared" si="4"/>
        <v>1.0196742299999999</v>
      </c>
    </row>
    <row r="40" spans="1:11" x14ac:dyDescent="0.25">
      <c r="A40" s="3">
        <v>43524</v>
      </c>
      <c r="B40" t="s">
        <v>16</v>
      </c>
      <c r="C40" s="3">
        <v>43555</v>
      </c>
      <c r="D40" s="13">
        <v>1.291831</v>
      </c>
      <c r="E40" s="13">
        <v>1.291831</v>
      </c>
      <c r="F40" s="13">
        <v>0.61662799999999995</v>
      </c>
      <c r="G40" s="14">
        <v>0.68014399999999997</v>
      </c>
      <c r="H40" s="17">
        <f t="shared" si="1"/>
        <v>1.0129183100000001</v>
      </c>
      <c r="I40" s="17">
        <f t="shared" si="2"/>
        <v>1.0129183100000001</v>
      </c>
      <c r="J40" s="17">
        <f t="shared" si="3"/>
        <v>1.00616628</v>
      </c>
      <c r="K40" s="17">
        <f t="shared" si="4"/>
        <v>1.00680144</v>
      </c>
    </row>
    <row r="41" spans="1:11" x14ac:dyDescent="0.25">
      <c r="A41" s="3">
        <v>43555</v>
      </c>
      <c r="B41" t="s">
        <v>16</v>
      </c>
      <c r="C41" s="3">
        <v>43585</v>
      </c>
      <c r="D41" s="13">
        <v>5.0671179999999998</v>
      </c>
      <c r="E41" s="13">
        <v>5.0671179999999998</v>
      </c>
      <c r="F41" s="13">
        <v>2.9278040000000001</v>
      </c>
      <c r="G41" s="14">
        <v>2.7170399999999999</v>
      </c>
      <c r="H41" s="17">
        <f t="shared" si="1"/>
        <v>1.0506711799999999</v>
      </c>
      <c r="I41" s="17">
        <f t="shared" si="2"/>
        <v>1.0506711799999999</v>
      </c>
      <c r="J41" s="17">
        <f t="shared" si="3"/>
        <v>1.0292780399999999</v>
      </c>
      <c r="K41" s="17">
        <f t="shared" si="4"/>
        <v>1.0271703999999999</v>
      </c>
    </row>
    <row r="42" spans="1:11" x14ac:dyDescent="0.25">
      <c r="A42" s="3">
        <v>43585</v>
      </c>
      <c r="B42" t="s">
        <v>16</v>
      </c>
      <c r="C42" s="3">
        <v>43616</v>
      </c>
      <c r="D42" s="13">
        <v>-4.4652700000000003</v>
      </c>
      <c r="E42" s="13">
        <v>-4.5172499999999998</v>
      </c>
      <c r="F42" s="13">
        <v>-4.5953200000000001</v>
      </c>
      <c r="G42" s="14">
        <v>-5.2595299999999998</v>
      </c>
      <c r="H42" s="17">
        <f t="shared" si="1"/>
        <v>0.95534730000000001</v>
      </c>
      <c r="I42" s="17">
        <f t="shared" si="2"/>
        <v>0.95482750000000005</v>
      </c>
      <c r="J42" s="17">
        <f t="shared" si="3"/>
        <v>0.95404679999999997</v>
      </c>
      <c r="K42" s="17">
        <f t="shared" si="4"/>
        <v>0.94740469999999999</v>
      </c>
    </row>
    <row r="43" spans="1:11" x14ac:dyDescent="0.25">
      <c r="A43" s="3">
        <v>43616</v>
      </c>
      <c r="B43" t="s">
        <v>16</v>
      </c>
      <c r="C43" s="3">
        <v>43646</v>
      </c>
      <c r="D43" s="13">
        <v>7.441808</v>
      </c>
      <c r="E43" s="13">
        <v>7.441808</v>
      </c>
      <c r="F43" s="13">
        <v>5.9809960000000002</v>
      </c>
      <c r="G43" s="14">
        <v>6.0710050000000004</v>
      </c>
      <c r="H43" s="17">
        <f t="shared" si="1"/>
        <v>1.0744180800000001</v>
      </c>
      <c r="I43" s="17">
        <f t="shared" si="2"/>
        <v>1.0744180800000001</v>
      </c>
      <c r="J43" s="17">
        <f t="shared" si="3"/>
        <v>1.0598099599999999</v>
      </c>
      <c r="K43" s="17">
        <f t="shared" si="4"/>
        <v>1.06071005</v>
      </c>
    </row>
    <row r="44" spans="1:11" x14ac:dyDescent="0.25">
      <c r="A44" s="3">
        <v>43646</v>
      </c>
      <c r="B44" t="s">
        <v>16</v>
      </c>
      <c r="C44" s="3">
        <v>43677</v>
      </c>
      <c r="D44" s="13">
        <v>-0.46411000000000002</v>
      </c>
      <c r="E44" s="13">
        <v>-0.46411000000000002</v>
      </c>
      <c r="F44" s="13">
        <v>-1.1913400000000001</v>
      </c>
      <c r="G44" s="14">
        <v>-1.1776599999999999</v>
      </c>
      <c r="H44" s="17">
        <f t="shared" si="1"/>
        <v>0.99535890000000005</v>
      </c>
      <c r="I44" s="17">
        <f t="shared" si="2"/>
        <v>0.99535890000000005</v>
      </c>
      <c r="J44" s="17">
        <f t="shared" si="3"/>
        <v>0.98808660000000004</v>
      </c>
      <c r="K44" s="17">
        <f t="shared" si="4"/>
        <v>0.98822339999999997</v>
      </c>
    </row>
    <row r="45" spans="1:11" x14ac:dyDescent="0.25">
      <c r="A45" s="3">
        <v>43677</v>
      </c>
      <c r="B45" t="s">
        <v>16</v>
      </c>
      <c r="C45" s="3">
        <v>43708</v>
      </c>
      <c r="D45" s="13">
        <v>-2.4543699999999999</v>
      </c>
      <c r="E45" s="13">
        <v>-2.50467</v>
      </c>
      <c r="F45" s="13">
        <v>-2.4406599999999998</v>
      </c>
      <c r="G45" s="14">
        <v>-3.06839</v>
      </c>
      <c r="H45" s="17">
        <f t="shared" si="1"/>
        <v>0.97545630000000005</v>
      </c>
      <c r="I45" s="17">
        <f t="shared" si="2"/>
        <v>0.97495330000000002</v>
      </c>
      <c r="J45" s="17">
        <f t="shared" si="3"/>
        <v>0.97559340000000005</v>
      </c>
      <c r="K45" s="17">
        <f t="shared" si="4"/>
        <v>0.96931610000000001</v>
      </c>
    </row>
    <row r="46" spans="1:11" x14ac:dyDescent="0.25">
      <c r="A46" s="3">
        <v>43708</v>
      </c>
      <c r="B46" t="s">
        <v>16</v>
      </c>
      <c r="C46" s="3">
        <v>43738</v>
      </c>
      <c r="D46" s="13">
        <v>0.22947999999999999</v>
      </c>
      <c r="E46" s="13">
        <v>0.22947999999999999</v>
      </c>
      <c r="F46" s="13">
        <v>2.8595519999999999</v>
      </c>
      <c r="G46" s="14">
        <v>2.6217990000000002</v>
      </c>
      <c r="H46" s="17">
        <f t="shared" si="1"/>
        <v>1.0022948</v>
      </c>
      <c r="I46" s="17">
        <f t="shared" si="2"/>
        <v>1.0022948</v>
      </c>
      <c r="J46" s="17">
        <f t="shared" si="3"/>
        <v>1.0285955200000001</v>
      </c>
      <c r="K46" s="17">
        <f t="shared" si="4"/>
        <v>1.0262179899999999</v>
      </c>
    </row>
    <row r="47" spans="1:11" x14ac:dyDescent="0.25">
      <c r="A47" s="3">
        <v>43738</v>
      </c>
      <c r="B47" t="s">
        <v>16</v>
      </c>
      <c r="C47" s="3">
        <v>43769</v>
      </c>
      <c r="D47" s="13">
        <v>3.096536</v>
      </c>
      <c r="E47" s="13">
        <v>3.096536</v>
      </c>
      <c r="F47" s="13">
        <v>3.2479520000000002</v>
      </c>
      <c r="G47" s="14">
        <v>3.5027270000000001</v>
      </c>
      <c r="H47" s="17">
        <f t="shared" si="1"/>
        <v>1.0309653599999999</v>
      </c>
      <c r="I47" s="17">
        <f t="shared" si="2"/>
        <v>1.0309653599999999</v>
      </c>
      <c r="J47" s="17">
        <f t="shared" si="3"/>
        <v>1.0324795200000001</v>
      </c>
      <c r="K47" s="17">
        <f t="shared" si="4"/>
        <v>1.0350272700000001</v>
      </c>
    </row>
    <row r="48" spans="1:11" x14ac:dyDescent="0.25">
      <c r="A48" s="3">
        <v>43769</v>
      </c>
      <c r="B48" t="s">
        <v>16</v>
      </c>
      <c r="C48" s="3">
        <v>43799</v>
      </c>
      <c r="D48" s="13">
        <v>1.964186</v>
      </c>
      <c r="E48" s="13">
        <v>1.9124300000000001</v>
      </c>
      <c r="F48" s="13">
        <v>1.2669520000000001</v>
      </c>
      <c r="G48" s="14">
        <v>0.89672099999999999</v>
      </c>
      <c r="H48" s="17">
        <f t="shared" si="1"/>
        <v>1.0196418599999999</v>
      </c>
      <c r="I48" s="17">
        <f t="shared" si="2"/>
        <v>1.0191243000000001</v>
      </c>
      <c r="J48" s="17">
        <f t="shared" si="3"/>
        <v>1.01266952</v>
      </c>
      <c r="K48" s="17">
        <f t="shared" si="4"/>
        <v>1.00896721</v>
      </c>
    </row>
    <row r="49" spans="1:11" x14ac:dyDescent="0.25">
      <c r="A49" s="3">
        <v>43799</v>
      </c>
      <c r="B49" t="s">
        <v>16</v>
      </c>
      <c r="C49" s="3">
        <v>43830</v>
      </c>
      <c r="D49" s="13">
        <v>4.8908399999999999</v>
      </c>
      <c r="E49" s="13">
        <v>4.8908399999999999</v>
      </c>
      <c r="F49" s="13">
        <v>3.2112810000000001</v>
      </c>
      <c r="G49" s="14">
        <v>4.3644410000000002</v>
      </c>
      <c r="H49" s="17">
        <f t="shared" si="1"/>
        <v>1.0489084</v>
      </c>
      <c r="I49" s="17">
        <f t="shared" si="2"/>
        <v>1.0489084</v>
      </c>
      <c r="J49" s="17">
        <f t="shared" si="3"/>
        <v>1.0321128100000001</v>
      </c>
      <c r="K49" s="17">
        <f t="shared" si="4"/>
        <v>1.04364441</v>
      </c>
    </row>
    <row r="50" spans="1:11" x14ac:dyDescent="0.25">
      <c r="A50" s="3">
        <v>43830</v>
      </c>
      <c r="B50" t="s">
        <v>16</v>
      </c>
      <c r="C50" s="3">
        <v>43861</v>
      </c>
      <c r="D50" s="13">
        <v>-1.27359</v>
      </c>
      <c r="E50" s="13">
        <v>-1.27359</v>
      </c>
      <c r="F50" s="13">
        <v>-1.92089</v>
      </c>
      <c r="G50" s="14">
        <v>-2.6748599999999998</v>
      </c>
      <c r="H50" s="17">
        <f t="shared" si="1"/>
        <v>0.98726409999999998</v>
      </c>
      <c r="I50" s="17">
        <f t="shared" si="2"/>
        <v>0.98726409999999998</v>
      </c>
      <c r="J50" s="17">
        <f t="shared" si="3"/>
        <v>0.98079110000000003</v>
      </c>
      <c r="K50" s="17">
        <f t="shared" si="4"/>
        <v>0.97325139999999999</v>
      </c>
    </row>
    <row r="51" spans="1:11" x14ac:dyDescent="0.25">
      <c r="A51" s="3">
        <v>43861</v>
      </c>
      <c r="B51" t="s">
        <v>16</v>
      </c>
      <c r="C51" s="3">
        <v>43890</v>
      </c>
      <c r="D51" s="13">
        <v>-6.9351000000000003</v>
      </c>
      <c r="E51" s="13">
        <v>-6.9847999999999999</v>
      </c>
      <c r="F51" s="13">
        <v>-8.8605800000000006</v>
      </c>
      <c r="G51" s="14">
        <v>-7.8906299999999998</v>
      </c>
      <c r="H51" s="17">
        <f t="shared" si="1"/>
        <v>0.93064900000000006</v>
      </c>
      <c r="I51" s="17">
        <f t="shared" si="2"/>
        <v>0.93015199999999998</v>
      </c>
      <c r="J51" s="17">
        <f t="shared" si="3"/>
        <v>0.91139419999999993</v>
      </c>
      <c r="K51" s="17">
        <f t="shared" si="4"/>
        <v>0.92109370000000002</v>
      </c>
    </row>
    <row r="52" spans="1:11" x14ac:dyDescent="0.25">
      <c r="A52" s="3">
        <v>43890</v>
      </c>
      <c r="B52" t="s">
        <v>16</v>
      </c>
      <c r="C52" s="3">
        <v>43921</v>
      </c>
      <c r="D52" s="13">
        <v>-14.667199999999999</v>
      </c>
      <c r="E52" s="13">
        <v>-14.667199999999999</v>
      </c>
      <c r="F52" s="13">
        <v>-14.023300000000001</v>
      </c>
      <c r="G52" s="14">
        <v>-14.400700000000001</v>
      </c>
      <c r="H52" s="17">
        <f t="shared" si="1"/>
        <v>0.85332799999999998</v>
      </c>
      <c r="I52" s="17">
        <f t="shared" si="2"/>
        <v>0.85332799999999998</v>
      </c>
      <c r="J52" s="17">
        <f t="shared" si="3"/>
        <v>0.85976699999999995</v>
      </c>
      <c r="K52" s="17">
        <f t="shared" si="4"/>
        <v>0.855993</v>
      </c>
    </row>
    <row r="53" spans="1:11" x14ac:dyDescent="0.25">
      <c r="A53" s="3">
        <v>43921</v>
      </c>
      <c r="B53" t="s">
        <v>16</v>
      </c>
      <c r="C53" s="3">
        <v>43951</v>
      </c>
      <c r="D53" s="13">
        <v>10.317299999999999</v>
      </c>
      <c r="E53" s="13">
        <v>10.317299999999999</v>
      </c>
      <c r="F53" s="13">
        <v>7.0565069999999999</v>
      </c>
      <c r="G53" s="14">
        <v>7.6434879999999996</v>
      </c>
      <c r="H53" s="17">
        <f t="shared" si="1"/>
        <v>1.103173</v>
      </c>
      <c r="I53" s="17">
        <f t="shared" si="2"/>
        <v>1.103173</v>
      </c>
      <c r="J53" s="17">
        <f t="shared" si="3"/>
        <v>1.07056507</v>
      </c>
      <c r="K53" s="17">
        <f t="shared" si="4"/>
        <v>1.0764348800000001</v>
      </c>
    </row>
    <row r="54" spans="1:11" x14ac:dyDescent="0.25">
      <c r="A54" s="3">
        <v>43951</v>
      </c>
      <c r="B54" t="s">
        <v>16</v>
      </c>
      <c r="C54" s="3">
        <v>43982</v>
      </c>
      <c r="D54" s="13">
        <v>5.659408</v>
      </c>
      <c r="E54" s="13">
        <v>5.6040359999999998</v>
      </c>
      <c r="F54" s="13">
        <v>4.3157050000000003</v>
      </c>
      <c r="G54" s="14">
        <v>3.3231630000000001</v>
      </c>
      <c r="H54" s="17">
        <f t="shared" si="1"/>
        <v>1.05659408</v>
      </c>
      <c r="I54" s="17">
        <f t="shared" si="2"/>
        <v>1.0560403599999999</v>
      </c>
      <c r="J54" s="17">
        <f t="shared" si="3"/>
        <v>1.04315705</v>
      </c>
      <c r="K54" s="17">
        <f t="shared" si="4"/>
        <v>1.03323163</v>
      </c>
    </row>
    <row r="55" spans="1:11" x14ac:dyDescent="0.25">
      <c r="A55" s="3">
        <v>43982</v>
      </c>
      <c r="B55" t="s">
        <v>16</v>
      </c>
      <c r="C55" s="3">
        <v>44012</v>
      </c>
      <c r="D55" s="13">
        <v>4.8621239999999997</v>
      </c>
      <c r="E55" s="13">
        <v>4.8621239999999997</v>
      </c>
      <c r="F55" s="13">
        <v>3.4653499999999999</v>
      </c>
      <c r="G55" s="14">
        <v>4.5633140000000001</v>
      </c>
      <c r="H55" s="17">
        <f t="shared" si="1"/>
        <v>1.0486212399999999</v>
      </c>
      <c r="I55" s="17">
        <f t="shared" si="2"/>
        <v>1.0486212399999999</v>
      </c>
      <c r="J55" s="17">
        <f t="shared" si="3"/>
        <v>1.0346534999999999</v>
      </c>
      <c r="K55" s="17">
        <f t="shared" si="4"/>
        <v>1.0456331400000001</v>
      </c>
    </row>
    <row r="56" spans="1:11" x14ac:dyDescent="0.25">
      <c r="A56" s="3">
        <v>44012</v>
      </c>
      <c r="B56" t="s">
        <v>16</v>
      </c>
      <c r="C56" s="3">
        <v>44043</v>
      </c>
      <c r="D56" s="13">
        <v>4.9289079999999998</v>
      </c>
      <c r="E56" s="13">
        <v>4.9289079999999998</v>
      </c>
      <c r="F56" s="13">
        <v>2.6893919999999998</v>
      </c>
      <c r="G56" s="14">
        <v>4.5026529999999996</v>
      </c>
      <c r="H56" s="17">
        <f t="shared" si="1"/>
        <v>1.0492890800000001</v>
      </c>
      <c r="I56" s="17">
        <f t="shared" si="2"/>
        <v>1.0492890800000001</v>
      </c>
      <c r="J56" s="17">
        <f t="shared" si="3"/>
        <v>1.02689392</v>
      </c>
      <c r="K56" s="17">
        <f t="shared" si="4"/>
        <v>1.0450265299999999</v>
      </c>
    </row>
    <row r="57" spans="1:11" x14ac:dyDescent="0.25">
      <c r="A57" s="3">
        <v>44043</v>
      </c>
      <c r="B57" t="s">
        <v>16</v>
      </c>
      <c r="C57" s="3">
        <v>44074</v>
      </c>
      <c r="D57" s="13">
        <v>4.3553730000000002</v>
      </c>
      <c r="E57" s="13">
        <v>4.3553730000000002</v>
      </c>
      <c r="F57" s="13">
        <v>5.1766949999999996</v>
      </c>
      <c r="G57" s="14">
        <v>4.2998180000000001</v>
      </c>
      <c r="H57" s="17">
        <f t="shared" si="1"/>
        <v>1.04355373</v>
      </c>
      <c r="I57" s="17">
        <f t="shared" si="2"/>
        <v>1.04355373</v>
      </c>
      <c r="J57" s="17">
        <f t="shared" si="3"/>
        <v>1.05176695</v>
      </c>
      <c r="K57" s="17">
        <f t="shared" si="4"/>
        <v>1.0429981800000001</v>
      </c>
    </row>
    <row r="58" spans="1:11" x14ac:dyDescent="0.25">
      <c r="A58" s="3">
        <v>44074</v>
      </c>
      <c r="B58" t="s">
        <v>16</v>
      </c>
      <c r="C58" s="3">
        <v>44104</v>
      </c>
      <c r="D58" s="13">
        <v>-1.89113</v>
      </c>
      <c r="E58" s="13">
        <v>-1.89113</v>
      </c>
      <c r="F58" s="13">
        <v>-2.7688700000000002</v>
      </c>
      <c r="G58" s="14">
        <v>-2.4182199999999998</v>
      </c>
      <c r="H58" s="17">
        <f t="shared" si="1"/>
        <v>0.98108870000000004</v>
      </c>
      <c r="I58" s="17">
        <f t="shared" si="2"/>
        <v>0.98108870000000004</v>
      </c>
      <c r="J58" s="17">
        <f t="shared" si="3"/>
        <v>0.97231129999999999</v>
      </c>
      <c r="K58" s="17">
        <f t="shared" si="4"/>
        <v>0.97581779999999996</v>
      </c>
    </row>
    <row r="59" spans="1:11" x14ac:dyDescent="0.25">
      <c r="A59" s="3">
        <v>44104</v>
      </c>
      <c r="B59" t="s">
        <v>16</v>
      </c>
      <c r="C59" s="3">
        <v>44135</v>
      </c>
      <c r="D59" s="13">
        <v>-3.7595499999999999</v>
      </c>
      <c r="E59" s="13">
        <v>-3.8056999999999999</v>
      </c>
      <c r="F59" s="13">
        <v>-3.9148800000000001</v>
      </c>
      <c r="G59" s="14">
        <v>-2.1339199999999998</v>
      </c>
      <c r="H59" s="17">
        <f t="shared" si="1"/>
        <v>0.9624045</v>
      </c>
      <c r="I59" s="17">
        <f t="shared" si="2"/>
        <v>0.96194299999999999</v>
      </c>
      <c r="J59" s="17">
        <f t="shared" si="3"/>
        <v>0.96085120000000002</v>
      </c>
      <c r="K59" s="17">
        <f t="shared" si="4"/>
        <v>0.9786608</v>
      </c>
    </row>
    <row r="60" spans="1:11" x14ac:dyDescent="0.25">
      <c r="A60" s="3">
        <v>44135</v>
      </c>
      <c r="B60" t="s">
        <v>16</v>
      </c>
      <c r="C60" s="3">
        <v>44165</v>
      </c>
      <c r="D60" s="13">
        <v>14.612909999999999</v>
      </c>
      <c r="E60" s="13">
        <v>14.559609999999999</v>
      </c>
      <c r="F60" s="13">
        <v>15.35955</v>
      </c>
      <c r="G60" s="14">
        <v>13.464600000000001</v>
      </c>
      <c r="H60" s="17">
        <f t="shared" si="1"/>
        <v>1.1461291</v>
      </c>
      <c r="I60" s="17">
        <f t="shared" si="2"/>
        <v>1.1455961000000001</v>
      </c>
      <c r="J60" s="17">
        <f t="shared" si="3"/>
        <v>1.1535955</v>
      </c>
      <c r="K60" s="17">
        <f t="shared" si="4"/>
        <v>1.134646</v>
      </c>
    </row>
    <row r="61" spans="1:11" x14ac:dyDescent="0.25">
      <c r="A61" s="3">
        <v>44165</v>
      </c>
      <c r="B61" t="s">
        <v>16</v>
      </c>
      <c r="C61" s="3">
        <v>44196</v>
      </c>
      <c r="D61" s="13">
        <v>4.471419</v>
      </c>
      <c r="E61" s="13">
        <v>4.471419</v>
      </c>
      <c r="F61" s="13">
        <v>4.5698790000000002</v>
      </c>
      <c r="G61" s="14">
        <v>5.4343909999999997</v>
      </c>
      <c r="H61" s="17">
        <f t="shared" si="1"/>
        <v>1.0447141900000001</v>
      </c>
      <c r="I61" s="17">
        <f t="shared" si="2"/>
        <v>1.0447141900000001</v>
      </c>
      <c r="J61" s="17">
        <f t="shared" si="3"/>
        <v>1.0456987900000001</v>
      </c>
      <c r="K61" s="17">
        <f t="shared" si="4"/>
        <v>1.0543439100000001</v>
      </c>
    </row>
    <row r="62" spans="1:11" x14ac:dyDescent="0.25">
      <c r="A62" s="3">
        <v>44196</v>
      </c>
      <c r="B62" t="s">
        <v>16</v>
      </c>
      <c r="C62" s="3">
        <v>44227</v>
      </c>
      <c r="D62" s="13">
        <v>-0.78251999999999999</v>
      </c>
      <c r="E62" s="13">
        <v>-0.78251999999999999</v>
      </c>
      <c r="F62" s="13">
        <v>-1.05277</v>
      </c>
      <c r="G62" s="14">
        <v>0.23464699999999999</v>
      </c>
      <c r="H62" s="17">
        <f t="shared" si="1"/>
        <v>0.99217480000000002</v>
      </c>
      <c r="I62" s="17">
        <f t="shared" si="2"/>
        <v>0.99217480000000002</v>
      </c>
      <c r="J62" s="17">
        <f t="shared" si="3"/>
        <v>0.98947229999999997</v>
      </c>
      <c r="K62" s="17">
        <f t="shared" si="4"/>
        <v>1.00234647</v>
      </c>
    </row>
    <row r="63" spans="1:11" x14ac:dyDescent="0.25">
      <c r="A63" s="3">
        <v>44227</v>
      </c>
      <c r="B63" t="s">
        <v>16</v>
      </c>
      <c r="C63" s="3">
        <v>44255</v>
      </c>
      <c r="D63" s="13">
        <v>2.5772819999999999</v>
      </c>
      <c r="E63" s="13">
        <v>2.5299849999999999</v>
      </c>
      <c r="F63" s="13">
        <v>2.565283</v>
      </c>
      <c r="G63" s="14">
        <v>1.993012</v>
      </c>
      <c r="H63" s="17">
        <f t="shared" si="1"/>
        <v>1.02577282</v>
      </c>
      <c r="I63" s="17">
        <f t="shared" si="2"/>
        <v>1.0252998499999999</v>
      </c>
      <c r="J63" s="17">
        <f t="shared" si="3"/>
        <v>1.0256528300000001</v>
      </c>
      <c r="K63" s="17">
        <f t="shared" si="4"/>
        <v>1.0199301199999999</v>
      </c>
    </row>
    <row r="64" spans="1:11" x14ac:dyDescent="0.25">
      <c r="A64" s="3">
        <v>44255</v>
      </c>
      <c r="B64" t="s">
        <v>16</v>
      </c>
      <c r="C64" s="3">
        <v>44286</v>
      </c>
      <c r="D64" s="13">
        <v>-0.60729</v>
      </c>
      <c r="E64" s="13">
        <v>-0.60729</v>
      </c>
      <c r="F64" s="13">
        <v>2.6448130000000001</v>
      </c>
      <c r="G64" s="14">
        <v>1.3366309999999999</v>
      </c>
      <c r="H64" s="17">
        <f t="shared" si="1"/>
        <v>0.99392709999999995</v>
      </c>
      <c r="I64" s="17">
        <f t="shared" si="2"/>
        <v>0.99392709999999995</v>
      </c>
      <c r="J64" s="17">
        <f t="shared" si="3"/>
        <v>1.0264481299999999</v>
      </c>
      <c r="K64" s="17">
        <f t="shared" si="4"/>
        <v>1.0133663100000001</v>
      </c>
    </row>
    <row r="65" spans="1:11" x14ac:dyDescent="0.25">
      <c r="A65" s="3">
        <v>44286</v>
      </c>
      <c r="B65" t="s">
        <v>16</v>
      </c>
      <c r="C65" s="3">
        <v>44316</v>
      </c>
      <c r="D65" s="13">
        <v>3.2505679999999999</v>
      </c>
      <c r="E65" s="13">
        <v>3.2505679999999999</v>
      </c>
      <c r="F65" s="13">
        <v>3.2271190000000001</v>
      </c>
      <c r="G65" s="14">
        <v>3.0041690000000001</v>
      </c>
      <c r="H65" s="17">
        <f t="shared" si="1"/>
        <v>1.0325056800000001</v>
      </c>
      <c r="I65" s="17">
        <f t="shared" si="2"/>
        <v>1.0325056800000001</v>
      </c>
      <c r="J65" s="17">
        <f t="shared" si="3"/>
        <v>1.0322711899999999</v>
      </c>
      <c r="K65" s="17">
        <f t="shared" si="4"/>
        <v>1.03004169</v>
      </c>
    </row>
    <row r="66" spans="1:11" x14ac:dyDescent="0.25">
      <c r="A66" s="3">
        <v>44316</v>
      </c>
      <c r="B66" t="s">
        <v>16</v>
      </c>
      <c r="C66" s="3">
        <v>44347</v>
      </c>
      <c r="D66" s="13">
        <v>2.2175310000000001</v>
      </c>
      <c r="E66" s="13">
        <v>2.1689919999999998</v>
      </c>
      <c r="F66" s="13">
        <v>3.565753</v>
      </c>
      <c r="G66" s="14">
        <v>3.1978949999999999</v>
      </c>
      <c r="H66" s="17">
        <f t="shared" si="1"/>
        <v>1.0221753099999999</v>
      </c>
      <c r="I66" s="17">
        <f t="shared" si="2"/>
        <v>1.02168992</v>
      </c>
      <c r="J66" s="17">
        <f t="shared" si="3"/>
        <v>1.0356575299999999</v>
      </c>
      <c r="K66" s="17">
        <f t="shared" si="4"/>
        <v>1.0319789500000001</v>
      </c>
    </row>
    <row r="67" spans="1:11" x14ac:dyDescent="0.25">
      <c r="A67" s="3">
        <v>44347</v>
      </c>
      <c r="B67" t="s">
        <v>16</v>
      </c>
      <c r="C67" s="3">
        <v>44377</v>
      </c>
      <c r="D67" s="13">
        <v>0.28033799999999998</v>
      </c>
      <c r="E67" s="13">
        <v>0.28033799999999998</v>
      </c>
      <c r="F67" s="13">
        <v>-0.98538999999999999</v>
      </c>
      <c r="G67" s="14">
        <v>-0.61592000000000002</v>
      </c>
      <c r="H67" s="17">
        <f t="shared" si="1"/>
        <v>1.00280338</v>
      </c>
      <c r="I67" s="17">
        <f t="shared" si="2"/>
        <v>1.00280338</v>
      </c>
      <c r="J67" s="17">
        <f t="shared" si="3"/>
        <v>0.99014610000000003</v>
      </c>
      <c r="K67" s="17">
        <f t="shared" si="4"/>
        <v>0.99384079999999997</v>
      </c>
    </row>
    <row r="68" spans="1:11" x14ac:dyDescent="0.25">
      <c r="A68" s="3">
        <v>44377</v>
      </c>
      <c r="B68" t="s">
        <v>16</v>
      </c>
      <c r="C68" s="3">
        <v>44408</v>
      </c>
      <c r="D68" s="13">
        <v>2.3141690000000001</v>
      </c>
      <c r="E68" s="13">
        <v>2.3141690000000001</v>
      </c>
      <c r="F68" s="13">
        <v>0.67878499999999997</v>
      </c>
      <c r="G68" s="14">
        <v>-1.61938</v>
      </c>
      <c r="H68" s="17">
        <f t="shared" si="1"/>
        <v>1.0231416900000001</v>
      </c>
      <c r="I68" s="17">
        <f t="shared" si="2"/>
        <v>1.0231416900000001</v>
      </c>
      <c r="J68" s="17">
        <f t="shared" si="3"/>
        <v>1.00678785</v>
      </c>
      <c r="K68" s="17">
        <f t="shared" si="4"/>
        <v>0.98380619999999996</v>
      </c>
    </row>
    <row r="69" spans="1:11" x14ac:dyDescent="0.25">
      <c r="A69" s="3">
        <v>44408</v>
      </c>
      <c r="B69" t="s">
        <v>16</v>
      </c>
      <c r="C69" s="3">
        <v>44439</v>
      </c>
      <c r="D69" s="13">
        <v>2.3032279999999998</v>
      </c>
      <c r="E69" s="13">
        <v>2.2548010000000001</v>
      </c>
      <c r="F69" s="13">
        <v>1.6178330000000001</v>
      </c>
      <c r="G69" s="14">
        <v>1.919133</v>
      </c>
      <c r="H69" s="17">
        <f t="shared" si="1"/>
        <v>1.02303228</v>
      </c>
      <c r="I69" s="17">
        <f t="shared" si="2"/>
        <v>1.02254801</v>
      </c>
      <c r="J69" s="17">
        <f t="shared" si="3"/>
        <v>1.01617833</v>
      </c>
      <c r="K69" s="17">
        <f t="shared" si="4"/>
        <v>1.01919133</v>
      </c>
    </row>
    <row r="70" spans="1:11" x14ac:dyDescent="0.25">
      <c r="A70" s="3">
        <v>44439</v>
      </c>
      <c r="B70" t="s">
        <v>16</v>
      </c>
      <c r="C70" s="3">
        <v>44469</v>
      </c>
      <c r="D70" s="13">
        <v>-4.7770099999999998</v>
      </c>
      <c r="E70" s="13">
        <v>-4.7770099999999998</v>
      </c>
      <c r="F70" s="13">
        <v>-2.8004600000000002</v>
      </c>
      <c r="G70" s="14">
        <v>-3.1404899999999998</v>
      </c>
      <c r="H70" s="17">
        <f t="shared" si="1"/>
        <v>0.95222989999999996</v>
      </c>
      <c r="I70" s="17">
        <f t="shared" si="2"/>
        <v>0.95222989999999996</v>
      </c>
      <c r="J70" s="17">
        <f t="shared" si="3"/>
        <v>0.97199539999999995</v>
      </c>
      <c r="K70" s="17">
        <f t="shared" si="4"/>
        <v>0.96859510000000004</v>
      </c>
    </row>
    <row r="71" spans="1:11" x14ac:dyDescent="0.25">
      <c r="A71" s="3">
        <v>44469</v>
      </c>
      <c r="B71" t="s">
        <v>16</v>
      </c>
      <c r="C71" s="3">
        <v>44500</v>
      </c>
      <c r="D71" s="13">
        <v>3.8261379999999998</v>
      </c>
      <c r="E71" s="13">
        <v>3.8261379999999998</v>
      </c>
      <c r="F71" s="13">
        <v>3.0038109999999998</v>
      </c>
      <c r="G71" s="14">
        <v>2.4109829999999999</v>
      </c>
      <c r="H71" s="17">
        <f t="shared" si="1"/>
        <v>1.03826138</v>
      </c>
      <c r="I71" s="17">
        <f t="shared" si="2"/>
        <v>1.03826138</v>
      </c>
      <c r="J71" s="17">
        <f t="shared" si="3"/>
        <v>1.03003811</v>
      </c>
      <c r="K71" s="17">
        <f t="shared" si="4"/>
        <v>1.02410983</v>
      </c>
    </row>
    <row r="72" spans="1:11" x14ac:dyDescent="0.25">
      <c r="A72" s="3">
        <v>44500</v>
      </c>
      <c r="B72" t="s">
        <v>16</v>
      </c>
      <c r="C72" s="3">
        <v>44530</v>
      </c>
      <c r="D72" s="13">
        <v>-3.0936400000000002</v>
      </c>
      <c r="E72" s="13">
        <v>-3.0936400000000002</v>
      </c>
      <c r="F72" s="13">
        <v>-4.6622199999999996</v>
      </c>
      <c r="G72" s="14">
        <v>-4.4882</v>
      </c>
      <c r="H72" s="17">
        <f t="shared" si="1"/>
        <v>0.96906360000000002</v>
      </c>
      <c r="I72" s="17">
        <f t="shared" si="2"/>
        <v>0.96906360000000002</v>
      </c>
      <c r="J72" s="17">
        <f t="shared" si="3"/>
        <v>0.95337780000000005</v>
      </c>
      <c r="K72" s="17">
        <f t="shared" si="4"/>
        <v>0.95511800000000002</v>
      </c>
    </row>
    <row r="73" spans="1:11" x14ac:dyDescent="0.25">
      <c r="A73" s="3">
        <v>44530</v>
      </c>
      <c r="B73" t="s">
        <v>16</v>
      </c>
      <c r="C73" s="3">
        <v>44561</v>
      </c>
      <c r="D73" s="13">
        <v>3.2861159999999998</v>
      </c>
      <c r="E73" s="13">
        <v>3.235026</v>
      </c>
      <c r="F73" s="13">
        <v>5.0972099999999996</v>
      </c>
      <c r="G73" s="14">
        <v>4.159186</v>
      </c>
      <c r="H73" s="17">
        <f t="shared" si="1"/>
        <v>1.0328611599999999</v>
      </c>
      <c r="I73" s="17">
        <f t="shared" si="2"/>
        <v>1.0323502600000001</v>
      </c>
      <c r="J73" s="17">
        <f t="shared" si="3"/>
        <v>1.0509721000000001</v>
      </c>
      <c r="K73" s="17">
        <f t="shared" si="4"/>
        <v>1.04159186</v>
      </c>
    </row>
    <row r="74" spans="1:11" x14ac:dyDescent="0.25">
      <c r="A74" s="3">
        <v>44561</v>
      </c>
      <c r="B74" t="s">
        <v>16</v>
      </c>
      <c r="C74" s="3">
        <v>44592</v>
      </c>
      <c r="D74" s="13">
        <v>-7.9787299999999997</v>
      </c>
      <c r="E74" s="13">
        <v>-7.9787299999999997</v>
      </c>
      <c r="F74" s="13">
        <v>-4.4012900000000004</v>
      </c>
      <c r="G74" s="14">
        <v>-3.67408</v>
      </c>
      <c r="H74" s="17">
        <f t="shared" si="1"/>
        <v>0.92021269999999999</v>
      </c>
      <c r="I74" s="17">
        <f t="shared" si="2"/>
        <v>0.92021269999999999</v>
      </c>
      <c r="J74" s="17">
        <f t="shared" si="3"/>
        <v>0.95598709999999998</v>
      </c>
      <c r="K74" s="17">
        <f t="shared" si="4"/>
        <v>0.96325919999999998</v>
      </c>
    </row>
    <row r="75" spans="1:11" x14ac:dyDescent="0.25">
      <c r="A75" s="3">
        <v>44592</v>
      </c>
      <c r="B75" t="s">
        <v>16</v>
      </c>
      <c r="C75" s="3">
        <v>44620</v>
      </c>
      <c r="D75" s="13">
        <v>-4.5454800000000004</v>
      </c>
      <c r="E75" s="13">
        <v>-4.5454800000000004</v>
      </c>
      <c r="F75" s="13">
        <v>-1.54304</v>
      </c>
      <c r="G75" s="14">
        <v>-1.96675</v>
      </c>
      <c r="H75" s="17">
        <f t="shared" si="1"/>
        <v>0.95454519999999998</v>
      </c>
      <c r="I75" s="17">
        <f t="shared" si="2"/>
        <v>0.95454519999999998</v>
      </c>
      <c r="J75" s="17">
        <f t="shared" si="3"/>
        <v>0.98456960000000004</v>
      </c>
      <c r="K75" s="17">
        <f t="shared" si="4"/>
        <v>0.98033250000000005</v>
      </c>
    </row>
    <row r="76" spans="1:11" x14ac:dyDescent="0.25">
      <c r="A76" s="3">
        <v>44620</v>
      </c>
      <c r="B76" t="s">
        <v>16</v>
      </c>
      <c r="C76" s="3">
        <v>44651</v>
      </c>
      <c r="D76" s="13">
        <v>0.71504900000000005</v>
      </c>
      <c r="E76" s="13">
        <v>0.65865499999999999</v>
      </c>
      <c r="F76" s="13">
        <v>1.271914</v>
      </c>
      <c r="G76" s="14">
        <v>0.248222</v>
      </c>
      <c r="H76" s="17">
        <f t="shared" ref="H76" si="5">(D76/100)+1</f>
        <v>1.0071504899999999</v>
      </c>
      <c r="I76" s="17">
        <f t="shared" ref="I76" si="6">(E76/100)+1</f>
        <v>1.00658655</v>
      </c>
      <c r="J76" s="17">
        <f t="shared" ref="J76" si="7">(F76/100)+1</f>
        <v>1.01271914</v>
      </c>
      <c r="K76" s="17">
        <f t="shared" ref="K76" si="8">(G76/100)+1</f>
        <v>1.0024822200000001</v>
      </c>
    </row>
    <row r="77" spans="1:11" x14ac:dyDescent="0.25">
      <c r="H77" s="12"/>
      <c r="I77" s="12"/>
      <c r="J77" s="12"/>
      <c r="K77" s="12"/>
    </row>
    <row r="79" spans="1:11" x14ac:dyDescent="0.25">
      <c r="B79" s="1" t="s">
        <v>10</v>
      </c>
      <c r="C79" s="1" t="s">
        <v>10</v>
      </c>
      <c r="D79" s="1" t="s">
        <v>30</v>
      </c>
      <c r="E79" s="1" t="s">
        <v>31</v>
      </c>
      <c r="H79" s="1" t="s">
        <v>10</v>
      </c>
      <c r="I79" s="1" t="s">
        <v>10</v>
      </c>
      <c r="J79" s="1" t="s">
        <v>30</v>
      </c>
      <c r="K79" s="1" t="s">
        <v>31</v>
      </c>
    </row>
    <row r="80" spans="1:11" x14ac:dyDescent="0.25">
      <c r="B80" s="1" t="s">
        <v>25</v>
      </c>
      <c r="C80" s="1" t="s">
        <v>26</v>
      </c>
      <c r="D80" s="1" t="s">
        <v>32</v>
      </c>
      <c r="E80" s="1" t="s">
        <v>32</v>
      </c>
      <c r="H80" s="1" t="s">
        <v>25</v>
      </c>
      <c r="I80" s="1" t="s">
        <v>26</v>
      </c>
      <c r="J80" s="1" t="s">
        <v>32</v>
      </c>
      <c r="K80" s="1" t="s">
        <v>32</v>
      </c>
    </row>
    <row r="81" spans="1:12" x14ac:dyDescent="0.25">
      <c r="A81" s="11">
        <v>44651</v>
      </c>
      <c r="B81" s="5">
        <v>7.1504899999998983E-3</v>
      </c>
      <c r="C81" s="5">
        <v>6.5865499999999688E-3</v>
      </c>
      <c r="D81" s="5">
        <v>1.2719139999999962E-2</v>
      </c>
      <c r="E81" s="5">
        <v>2.4822200000000905E-3</v>
      </c>
      <c r="G81" s="11">
        <f>C76</f>
        <v>44651</v>
      </c>
      <c r="H81" s="9">
        <f>H76-1</f>
        <v>7.1504899999998983E-3</v>
      </c>
      <c r="I81" s="9">
        <f t="shared" ref="I81:K81" si="9">I76-1</f>
        <v>6.5865499999999688E-3</v>
      </c>
      <c r="J81" s="9">
        <f t="shared" si="9"/>
        <v>1.2719139999999962E-2</v>
      </c>
      <c r="K81" s="9">
        <f t="shared" si="9"/>
        <v>2.4822200000000905E-3</v>
      </c>
    </row>
    <row r="82" spans="1:12" x14ac:dyDescent="0.25">
      <c r="A82" t="s">
        <v>18</v>
      </c>
      <c r="B82" s="5">
        <v>-0.11533450382478549</v>
      </c>
      <c r="C82" s="5">
        <v>-0.1158298600449994</v>
      </c>
      <c r="D82" s="5">
        <v>-4.6792452968444032E-2</v>
      </c>
      <c r="E82" s="5">
        <v>-5.3341704475038276E-2</v>
      </c>
      <c r="G82" t="s">
        <v>18</v>
      </c>
      <c r="H82" s="9">
        <f>PRODUCT(INDEX(H:H,MATCH(DATE(YEAR($G81),(ROUNDUP(MONTH($G81)/3,0)*3)-1,1)-1,$C1:$C76)):INDEX(H:H,MATCH($G81,$C1:$C76)))-1</f>
        <v>-0.11533450382478549</v>
      </c>
      <c r="I82" s="9">
        <f>PRODUCT(INDEX(I:I,MATCH(DATE(YEAR($G81),(ROUNDUP(MONTH($G81)/3,0)*3)-1,1)-1,$C1:$C76)):INDEX(I:I,MATCH($G81,$C1:$C76)))-1</f>
        <v>-0.1158298600449994</v>
      </c>
      <c r="J82" s="9">
        <f>PRODUCT(INDEX(J:J,MATCH(DATE(YEAR($G81),(ROUNDUP(MONTH($G81)/3,0)*3)-1,1)-1,$C1:$C76)):INDEX(J:J,MATCH($G81,$C1:$C76)))-1</f>
        <v>-4.6792452968444032E-2</v>
      </c>
      <c r="K82" s="9">
        <f>PRODUCT(INDEX(K:K,MATCH(DATE(YEAR($G81),(ROUNDUP(MONTH($G81)/3,0)*3)-1,1)-1,$C1:$C76)):INDEX(K:K,MATCH($G81,$C1:$C76)))-1</f>
        <v>-5.3341704475038276E-2</v>
      </c>
    </row>
    <row r="83" spans="1:12" x14ac:dyDescent="0.25">
      <c r="A83" t="s">
        <v>19</v>
      </c>
      <c r="B83" s="5">
        <v>-0.11533450382478549</v>
      </c>
      <c r="C83" s="5">
        <v>-0.1158298600449994</v>
      </c>
      <c r="D83" s="5">
        <v>-4.6792452968444032E-2</v>
      </c>
      <c r="E83" s="5">
        <v>-5.3341704475038276E-2</v>
      </c>
      <c r="G83" t="s">
        <v>19</v>
      </c>
      <c r="H83" s="9">
        <f ca="1">PRODUCT(OFFSET(H76,-2,0):H76)-1</f>
        <v>-0.11533450382478549</v>
      </c>
      <c r="I83" s="9">
        <f ca="1">PRODUCT(OFFSET(I76,-2,0):I76)-1</f>
        <v>-0.1158298600449994</v>
      </c>
      <c r="J83" s="9">
        <f ca="1">PRODUCT(OFFSET(J76,-2,0):J76)-1</f>
        <v>-4.6792452968444032E-2</v>
      </c>
      <c r="K83" s="9">
        <f ca="1">PRODUCT(OFFSET(K76,-2,0):K76)-1</f>
        <v>-5.3341704475038276E-2</v>
      </c>
    </row>
    <row r="84" spans="1:12" x14ac:dyDescent="0.25">
      <c r="A84" t="s">
        <v>21</v>
      </c>
      <c r="B84" s="5">
        <v>-0.11533450382478549</v>
      </c>
      <c r="C84" s="5">
        <v>-0.1158298600449994</v>
      </c>
      <c r="D84" s="5">
        <v>-4.6792452968444032E-2</v>
      </c>
      <c r="E84" s="5">
        <v>-5.3341704475038276E-2</v>
      </c>
      <c r="G84" t="s">
        <v>21</v>
      </c>
      <c r="H84" s="9">
        <f>PRODUCT(INDEX(H:H,MATCH(DATE(YEAR($G81),1,31),$C1:$C76)):INDEX(H:H,MATCH($G81,$C1:$C76)))-1</f>
        <v>-0.11533450382478549</v>
      </c>
      <c r="I84" s="9">
        <f>PRODUCT(INDEX(I:I,MATCH(DATE(YEAR($G81),1,31),$C1:$C76)):INDEX(I:I,MATCH($G81,$C1:$C76)))-1</f>
        <v>-0.1158298600449994</v>
      </c>
      <c r="J84" s="9">
        <f>PRODUCT(INDEX(J:J,MATCH(DATE(YEAR($G81),1,31),$C1:$C76)):INDEX(J:J,MATCH($G81,$C1:$C76)))-1</f>
        <v>-4.6792452968444032E-2</v>
      </c>
      <c r="K84" s="9">
        <f>PRODUCT(INDEX(K:K,MATCH(DATE(YEAR($G81),1,31),$C1:$C76)):INDEX(K:K,MATCH($G81,$C1:$C76)))-1</f>
        <v>-5.3341704475038276E-2</v>
      </c>
    </row>
    <row r="85" spans="1:12" x14ac:dyDescent="0.25">
      <c r="A85" t="s">
        <v>22</v>
      </c>
      <c r="B85" s="5">
        <v>-3.0203584853057186E-2</v>
      </c>
      <c r="C85" s="5">
        <v>-3.2144445627383278E-2</v>
      </c>
      <c r="D85" s="5">
        <v>3.5567345105001147E-2</v>
      </c>
      <c r="E85" s="5">
        <v>-1.0434846903531247E-2</v>
      </c>
      <c r="G85" t="s">
        <v>22</v>
      </c>
      <c r="H85" s="9">
        <f ca="1">PRODUCT(OFFSET(H76,-11,0):H76)-1</f>
        <v>-3.0203584853057186E-2</v>
      </c>
      <c r="I85" s="9">
        <f ca="1">PRODUCT(OFFSET(I76,-11,0):I76)-1</f>
        <v>-3.2144445627383278E-2</v>
      </c>
      <c r="J85" s="9">
        <f ca="1">PRODUCT(OFFSET(J76,-11,0):J76)-1</f>
        <v>3.5567345105001147E-2</v>
      </c>
      <c r="K85" s="9">
        <f ca="1">PRODUCT(OFFSET(K76,-11,0):K76)-1</f>
        <v>-1.0434846903531247E-2</v>
      </c>
      <c r="L85" t="s">
        <v>17</v>
      </c>
    </row>
    <row r="86" spans="1:12" x14ac:dyDescent="0.25">
      <c r="A86" t="s">
        <v>23</v>
      </c>
      <c r="B86" s="5">
        <v>0.45739118610276486</v>
      </c>
      <c r="C86" s="5">
        <v>0.44178552963676387</v>
      </c>
      <c r="D86" s="5">
        <v>0.41622984293482213</v>
      </c>
      <c r="E86" s="5">
        <v>0.38900268429263551</v>
      </c>
      <c r="G86" t="s">
        <v>23</v>
      </c>
      <c r="H86" s="9">
        <f>PRODUCT(H11:H76)-1</f>
        <v>0.45739118610276486</v>
      </c>
      <c r="I86" s="9">
        <f t="shared" ref="I86:K86" si="10">PRODUCT(I11:I76)-1</f>
        <v>0.44178552963676387</v>
      </c>
      <c r="J86" s="9">
        <f t="shared" si="10"/>
        <v>0.41622984293482213</v>
      </c>
      <c r="K86" s="9">
        <f t="shared" si="10"/>
        <v>0.38900268429263551</v>
      </c>
    </row>
    <row r="87" spans="1:12" x14ac:dyDescent="0.25">
      <c r="A87" t="s">
        <v>24</v>
      </c>
      <c r="B87" s="5">
        <v>7.9617021493124662E-2</v>
      </c>
      <c r="C87" s="5">
        <v>7.7255645646972848E-2</v>
      </c>
      <c r="D87" s="5">
        <v>7.3344329130596408E-2</v>
      </c>
      <c r="E87" s="5">
        <v>6.9114836066617391E-2</v>
      </c>
      <c r="G87" t="s">
        <v>24</v>
      </c>
      <c r="H87" s="9">
        <f>((1+H86)^(12/COUNT(H18:H76)))-1</f>
        <v>7.9617021493124662E-2</v>
      </c>
      <c r="I87" s="9">
        <f>((1+I86)^(12/COUNT(I18:I76)))-1</f>
        <v>7.7255645646972848E-2</v>
      </c>
      <c r="J87" s="9">
        <f>((1+J86)^(12/COUNT(J18:J76)))-1</f>
        <v>7.3344329130596408E-2</v>
      </c>
      <c r="K87" s="9">
        <f>((1+K86)^(12/COUNT(K18:K76)))-1</f>
        <v>6.9114836066617391E-2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50" zoomScaleNormal="100" workbookViewId="0">
      <selection activeCell="A81" sqref="A81:E87"/>
    </sheetView>
  </sheetViews>
  <sheetFormatPr defaultColWidth="11" defaultRowHeight="15.75" x14ac:dyDescent="0.25"/>
  <cols>
    <col min="1" max="11" width="10.875" customWidth="1"/>
  </cols>
  <sheetData>
    <row r="1" spans="1:11" x14ac:dyDescent="0.25">
      <c r="A1" t="s">
        <v>0</v>
      </c>
      <c r="G1" t="s">
        <v>20</v>
      </c>
      <c r="H1" s="7" t="s">
        <v>17</v>
      </c>
      <c r="I1" s="7"/>
      <c r="J1" s="7" t="s">
        <v>17</v>
      </c>
      <c r="K1" s="7" t="s">
        <v>17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38</v>
      </c>
    </row>
    <row r="5" spans="1:11" x14ac:dyDescent="0.25">
      <c r="A5" s="2" t="str">
        <f>CONCATENATE("From 04-19-17 to ",TEXT(C76,"mm-dd-yy"))</f>
        <v>From 04-19-17 to 03-31-22</v>
      </c>
    </row>
    <row r="7" spans="1:11" x14ac:dyDescent="0.25">
      <c r="A7" t="s">
        <v>4</v>
      </c>
    </row>
    <row r="9" spans="1:11" x14ac:dyDescent="0.25">
      <c r="D9" t="s">
        <v>5</v>
      </c>
      <c r="H9" t="s">
        <v>28</v>
      </c>
    </row>
    <row r="10" spans="1:11" x14ac:dyDescent="0.25">
      <c r="D10" t="s">
        <v>6</v>
      </c>
      <c r="H10" t="s">
        <v>29</v>
      </c>
    </row>
    <row r="11" spans="1:11" x14ac:dyDescent="0.25">
      <c r="D11" t="s">
        <v>7</v>
      </c>
      <c r="H11" t="s">
        <v>7</v>
      </c>
    </row>
    <row r="12" spans="1:11" x14ac:dyDescent="0.25">
      <c r="A12" t="s">
        <v>9</v>
      </c>
      <c r="D12" t="s">
        <v>10</v>
      </c>
      <c r="E12" t="s">
        <v>10</v>
      </c>
      <c r="F12" t="s">
        <v>30</v>
      </c>
      <c r="G12" t="s">
        <v>31</v>
      </c>
    </row>
    <row r="13" spans="1:11" x14ac:dyDescent="0.25">
      <c r="A13" t="s">
        <v>14</v>
      </c>
      <c r="D13" t="s">
        <v>25</v>
      </c>
      <c r="E13" t="s">
        <v>26</v>
      </c>
      <c r="F13" t="s">
        <v>32</v>
      </c>
      <c r="G13" t="s">
        <v>32</v>
      </c>
    </row>
    <row r="15" spans="1:11" x14ac:dyDescent="0.25">
      <c r="C15" s="3">
        <v>42844</v>
      </c>
    </row>
    <row r="16" spans="1:11" x14ac:dyDescent="0.25">
      <c r="A16" s="3">
        <v>42844</v>
      </c>
      <c r="B16" t="s">
        <v>16</v>
      </c>
      <c r="C16" s="3">
        <v>42855</v>
      </c>
      <c r="D16" s="15">
        <v>2.9971679999999998</v>
      </c>
      <c r="E16" s="15">
        <v>2.9971679999999998</v>
      </c>
      <c r="F16" s="15">
        <v>3.0645709999999999</v>
      </c>
      <c r="G16" s="15">
        <v>2.977751</v>
      </c>
    </row>
    <row r="17" spans="1:11" x14ac:dyDescent="0.25">
      <c r="D17" s="15"/>
      <c r="E17" s="15"/>
      <c r="F17" s="15"/>
      <c r="G17" s="15"/>
    </row>
    <row r="18" spans="1:11" x14ac:dyDescent="0.25">
      <c r="A18" s="3">
        <v>42855</v>
      </c>
      <c r="B18" t="s">
        <v>16</v>
      </c>
      <c r="C18" s="3">
        <v>42886</v>
      </c>
      <c r="D18" s="15">
        <v>2.724199</v>
      </c>
      <c r="E18" s="15">
        <v>2.724199</v>
      </c>
      <c r="F18" s="15">
        <v>3.4630839999999998</v>
      </c>
      <c r="G18" s="15">
        <v>3.3485740000000002</v>
      </c>
      <c r="H18" s="12">
        <f>(D18/100)+1</f>
        <v>1.02724199</v>
      </c>
      <c r="I18" s="12">
        <f>(E18/100)+1</f>
        <v>1.02724199</v>
      </c>
      <c r="J18" s="12">
        <f>(F18/100)+1</f>
        <v>1.0346308399999999</v>
      </c>
      <c r="K18" s="12">
        <f>(G18/100)+1</f>
        <v>1.0334857399999999</v>
      </c>
    </row>
    <row r="19" spans="1:11" x14ac:dyDescent="0.25">
      <c r="A19" s="3">
        <v>42886</v>
      </c>
      <c r="B19" t="s">
        <v>16</v>
      </c>
      <c r="C19" s="3">
        <v>42916</v>
      </c>
      <c r="D19" s="15">
        <v>0.14466399999999999</v>
      </c>
      <c r="E19" s="15">
        <v>0.14466399999999999</v>
      </c>
      <c r="F19" s="15">
        <v>0.126892</v>
      </c>
      <c r="G19" s="15">
        <v>0.35151700000000002</v>
      </c>
      <c r="H19" s="12">
        <f t="shared" ref="H19:K34" si="0">(D19/100)+1</f>
        <v>1.0014466399999999</v>
      </c>
      <c r="I19" s="12">
        <f t="shared" si="0"/>
        <v>1.0014466399999999</v>
      </c>
      <c r="J19" s="12">
        <f t="shared" si="0"/>
        <v>1.00126892</v>
      </c>
      <c r="K19" s="12">
        <f t="shared" si="0"/>
        <v>1.00351517</v>
      </c>
    </row>
    <row r="20" spans="1:11" x14ac:dyDescent="0.25">
      <c r="A20" s="3">
        <v>42916</v>
      </c>
      <c r="B20" t="s">
        <v>16</v>
      </c>
      <c r="C20" s="3">
        <v>42947</v>
      </c>
      <c r="D20" s="15">
        <v>4.7842070000000003</v>
      </c>
      <c r="E20" s="15">
        <v>4.7842070000000003</v>
      </c>
      <c r="F20" s="15">
        <v>2.9860090000000001</v>
      </c>
      <c r="G20" s="15">
        <v>3.7119260000000001</v>
      </c>
      <c r="H20" s="12">
        <f t="shared" si="0"/>
        <v>1.04784207</v>
      </c>
      <c r="I20" s="12">
        <f t="shared" si="0"/>
        <v>1.04784207</v>
      </c>
      <c r="J20" s="12">
        <f t="shared" si="0"/>
        <v>1.0298600899999999</v>
      </c>
      <c r="K20" s="12">
        <f t="shared" si="0"/>
        <v>1.0371192600000001</v>
      </c>
    </row>
    <row r="21" spans="1:11" x14ac:dyDescent="0.25">
      <c r="A21" s="3">
        <v>42947</v>
      </c>
      <c r="B21" t="s">
        <v>16</v>
      </c>
      <c r="C21" s="3">
        <v>42978</v>
      </c>
      <c r="D21" s="15">
        <v>-1.1350899999999999</v>
      </c>
      <c r="E21" s="15">
        <v>-1.1350899999999999</v>
      </c>
      <c r="F21" s="15">
        <v>-5.77E-3</v>
      </c>
      <c r="G21" s="16">
        <v>0.54555900000000002</v>
      </c>
      <c r="H21" s="12">
        <f t="shared" si="0"/>
        <v>0.98864909999999995</v>
      </c>
      <c r="I21" s="12">
        <f t="shared" si="0"/>
        <v>0.98864909999999995</v>
      </c>
      <c r="J21" s="12">
        <f t="shared" si="0"/>
        <v>0.99994229999999995</v>
      </c>
      <c r="K21" s="12">
        <f t="shared" si="0"/>
        <v>1.00545559</v>
      </c>
    </row>
    <row r="22" spans="1:11" x14ac:dyDescent="0.25">
      <c r="A22" s="3">
        <v>42978</v>
      </c>
      <c r="B22" t="s">
        <v>16</v>
      </c>
      <c r="C22" s="3">
        <v>43008</v>
      </c>
      <c r="D22" s="15">
        <v>2.42889</v>
      </c>
      <c r="E22" s="15">
        <v>2.3685939999999999</v>
      </c>
      <c r="F22" s="15">
        <v>2.6357179999999998</v>
      </c>
      <c r="G22" s="16">
        <v>1.8939029999999999</v>
      </c>
      <c r="H22" s="12">
        <f t="shared" si="0"/>
        <v>1.0242888999999999</v>
      </c>
      <c r="I22" s="12">
        <f t="shared" si="0"/>
        <v>1.02368594</v>
      </c>
      <c r="J22" s="12">
        <f t="shared" si="0"/>
        <v>1.02635718</v>
      </c>
      <c r="K22" s="12">
        <f t="shared" si="0"/>
        <v>1.0189390300000001</v>
      </c>
    </row>
    <row r="23" spans="1:11" x14ac:dyDescent="0.25">
      <c r="A23" s="3">
        <v>43008</v>
      </c>
      <c r="B23" t="s">
        <v>16</v>
      </c>
      <c r="C23" s="3">
        <v>43039</v>
      </c>
      <c r="D23" s="15">
        <v>3.0939719999999999</v>
      </c>
      <c r="E23" s="15">
        <v>3.0939719999999999</v>
      </c>
      <c r="F23" s="15">
        <v>1.3791960000000001</v>
      </c>
      <c r="G23" s="16">
        <v>1.8930149999999999</v>
      </c>
      <c r="H23" s="12">
        <f t="shared" si="0"/>
        <v>1.0309397199999999</v>
      </c>
      <c r="I23" s="12">
        <f t="shared" si="0"/>
        <v>1.0309397199999999</v>
      </c>
      <c r="J23" s="12">
        <f t="shared" si="0"/>
        <v>1.01379196</v>
      </c>
      <c r="K23" s="12">
        <f t="shared" si="0"/>
        <v>1.0189301500000001</v>
      </c>
    </row>
    <row r="24" spans="1:11" x14ac:dyDescent="0.25">
      <c r="A24" s="3">
        <v>43039</v>
      </c>
      <c r="B24" t="s">
        <v>16</v>
      </c>
      <c r="C24" s="3">
        <v>43069</v>
      </c>
      <c r="D24" s="15">
        <v>-0.37269999999999998</v>
      </c>
      <c r="E24" s="15">
        <v>-0.44574000000000003</v>
      </c>
      <c r="F24" s="15">
        <v>1.0283059999999999</v>
      </c>
      <c r="G24" s="15">
        <v>0.82639799999999997</v>
      </c>
      <c r="H24" s="12">
        <f t="shared" si="0"/>
        <v>0.99627299999999996</v>
      </c>
      <c r="I24" s="12">
        <f t="shared" si="0"/>
        <v>0.99554260000000006</v>
      </c>
      <c r="J24" s="12">
        <f t="shared" si="0"/>
        <v>1.0102830599999999</v>
      </c>
      <c r="K24" s="12">
        <f t="shared" si="0"/>
        <v>1.0082639799999999</v>
      </c>
    </row>
    <row r="25" spans="1:11" x14ac:dyDescent="0.25">
      <c r="A25" s="3">
        <v>43069</v>
      </c>
      <c r="B25" t="s">
        <v>16</v>
      </c>
      <c r="C25" s="3">
        <v>43100</v>
      </c>
      <c r="D25" s="15">
        <v>1.3448</v>
      </c>
      <c r="E25" s="15">
        <v>1.3448</v>
      </c>
      <c r="F25" s="15">
        <v>1.8213060000000001</v>
      </c>
      <c r="G25" s="15">
        <v>2.2662300000000002</v>
      </c>
      <c r="H25" s="12">
        <f t="shared" si="0"/>
        <v>1.0134479999999999</v>
      </c>
      <c r="I25" s="12">
        <f t="shared" si="0"/>
        <v>1.0134479999999999</v>
      </c>
      <c r="J25" s="12">
        <f t="shared" si="0"/>
        <v>1.0182130599999999</v>
      </c>
      <c r="K25" s="12">
        <f t="shared" si="0"/>
        <v>1.0226622999999999</v>
      </c>
    </row>
    <row r="26" spans="1:11" x14ac:dyDescent="0.25">
      <c r="A26" s="3">
        <v>43100</v>
      </c>
      <c r="B26" t="s">
        <v>16</v>
      </c>
      <c r="C26" s="3">
        <v>43131</v>
      </c>
      <c r="D26" s="15">
        <v>5.4128400000000001</v>
      </c>
      <c r="E26" s="15">
        <v>5.4128400000000001</v>
      </c>
      <c r="F26" s="15">
        <v>4.6689170000000004</v>
      </c>
      <c r="G26" s="15">
        <v>5.5788039999999999</v>
      </c>
      <c r="H26" s="12">
        <f t="shared" si="0"/>
        <v>1.0541284</v>
      </c>
      <c r="I26" s="12">
        <f t="shared" si="0"/>
        <v>1.0541284</v>
      </c>
      <c r="J26" s="12">
        <f t="shared" si="0"/>
        <v>1.0466891700000001</v>
      </c>
      <c r="K26" s="12">
        <f t="shared" si="0"/>
        <v>1.0557880399999999</v>
      </c>
    </row>
    <row r="27" spans="1:11" x14ac:dyDescent="0.25">
      <c r="A27" s="3">
        <v>43131</v>
      </c>
      <c r="B27" t="s">
        <v>16</v>
      </c>
      <c r="C27" s="3">
        <v>43159</v>
      </c>
      <c r="D27" s="15">
        <v>-4.1607799999999999</v>
      </c>
      <c r="E27" s="15">
        <v>-4.1607799999999999</v>
      </c>
      <c r="F27" s="15">
        <v>-4.7333100000000004</v>
      </c>
      <c r="G27" s="15">
        <v>-4.6988500000000002</v>
      </c>
      <c r="H27" s="12">
        <f t="shared" si="0"/>
        <v>0.95839220000000003</v>
      </c>
      <c r="I27" s="12">
        <f t="shared" si="0"/>
        <v>0.95839220000000003</v>
      </c>
      <c r="J27" s="12">
        <f t="shared" si="0"/>
        <v>0.95266689999999998</v>
      </c>
      <c r="K27" s="12">
        <f t="shared" si="0"/>
        <v>0.95301150000000001</v>
      </c>
    </row>
    <row r="28" spans="1:11" x14ac:dyDescent="0.25">
      <c r="A28" s="3">
        <v>43159</v>
      </c>
      <c r="B28" t="s">
        <v>16</v>
      </c>
      <c r="C28" s="3">
        <v>43190</v>
      </c>
      <c r="D28" s="15">
        <v>-2.0150399999999999</v>
      </c>
      <c r="E28" s="15">
        <v>-2.0892400000000002</v>
      </c>
      <c r="F28" s="15">
        <v>-1.7897700000000001</v>
      </c>
      <c r="G28" s="15">
        <v>-1.8353200000000001</v>
      </c>
      <c r="H28" s="12">
        <f t="shared" si="0"/>
        <v>0.97984959999999999</v>
      </c>
      <c r="I28" s="12">
        <f t="shared" si="0"/>
        <v>0.97910759999999997</v>
      </c>
      <c r="J28" s="12">
        <f t="shared" si="0"/>
        <v>0.98210229999999998</v>
      </c>
      <c r="K28" s="12">
        <f t="shared" si="0"/>
        <v>0.98164680000000004</v>
      </c>
    </row>
    <row r="29" spans="1:11" x14ac:dyDescent="0.25">
      <c r="A29" s="3">
        <v>43190</v>
      </c>
      <c r="B29" t="s">
        <v>16</v>
      </c>
      <c r="C29" s="3">
        <v>43220</v>
      </c>
      <c r="D29" s="15">
        <v>0.82400499999999999</v>
      </c>
      <c r="E29" s="15">
        <v>0.82400499999999999</v>
      </c>
      <c r="F29" s="15">
        <v>2.5625300000000002</v>
      </c>
      <c r="G29" s="15">
        <v>1.834457</v>
      </c>
      <c r="H29" s="12">
        <f t="shared" si="0"/>
        <v>1.0082400499999999</v>
      </c>
      <c r="I29" s="12">
        <f t="shared" si="0"/>
        <v>1.0082400499999999</v>
      </c>
      <c r="J29" s="12">
        <f t="shared" si="0"/>
        <v>1.0256253</v>
      </c>
      <c r="K29" s="12">
        <f t="shared" si="0"/>
        <v>1.01834457</v>
      </c>
    </row>
    <row r="30" spans="1:11" x14ac:dyDescent="0.25">
      <c r="A30" s="3">
        <v>43220</v>
      </c>
      <c r="B30" t="s">
        <v>16</v>
      </c>
      <c r="C30" s="4">
        <v>43251</v>
      </c>
      <c r="D30" s="15">
        <v>0.22201100000000001</v>
      </c>
      <c r="E30" s="15">
        <v>0.22201100000000001</v>
      </c>
      <c r="F30" s="15">
        <v>-1.7682</v>
      </c>
      <c r="G30" s="16">
        <v>-2.2067899999999998</v>
      </c>
      <c r="H30" s="17">
        <f t="shared" si="0"/>
        <v>1.0022201100000001</v>
      </c>
      <c r="I30" s="17">
        <f t="shared" si="0"/>
        <v>1.0022201100000001</v>
      </c>
      <c r="J30" s="17">
        <f t="shared" si="0"/>
        <v>0.98231800000000002</v>
      </c>
      <c r="K30" s="17">
        <f t="shared" si="0"/>
        <v>0.97793209999999997</v>
      </c>
    </row>
    <row r="31" spans="1:11" x14ac:dyDescent="0.25">
      <c r="A31" s="4">
        <v>43251</v>
      </c>
      <c r="B31" t="s">
        <v>16</v>
      </c>
      <c r="C31" s="3">
        <v>43281</v>
      </c>
      <c r="D31" s="15">
        <v>-0.53881999999999997</v>
      </c>
      <c r="E31" s="15">
        <v>-0.61499999999999999</v>
      </c>
      <c r="F31" s="15">
        <v>-1.0627200000000001</v>
      </c>
      <c r="G31" s="22">
        <v>-1.8368599999999999</v>
      </c>
      <c r="H31" s="17">
        <f t="shared" si="0"/>
        <v>0.99461180000000005</v>
      </c>
      <c r="I31" s="17">
        <f t="shared" si="0"/>
        <v>0.99385000000000001</v>
      </c>
      <c r="J31" s="17">
        <f t="shared" si="0"/>
        <v>0.98937280000000005</v>
      </c>
      <c r="K31" s="17">
        <f t="shared" si="0"/>
        <v>0.98163140000000004</v>
      </c>
    </row>
    <row r="32" spans="1:11" x14ac:dyDescent="0.25">
      <c r="A32" s="3">
        <v>43281</v>
      </c>
      <c r="B32" t="s">
        <v>16</v>
      </c>
      <c r="C32" s="3">
        <v>43312</v>
      </c>
      <c r="D32" s="15">
        <v>2.617105</v>
      </c>
      <c r="E32" s="15">
        <v>2.617105</v>
      </c>
      <c r="F32" s="15">
        <v>2.467905</v>
      </c>
      <c r="G32" s="16">
        <v>2.4217919999999999</v>
      </c>
      <c r="H32" s="17">
        <f t="shared" si="0"/>
        <v>1.0261710500000001</v>
      </c>
      <c r="I32" s="17">
        <f t="shared" si="0"/>
        <v>1.0261710500000001</v>
      </c>
      <c r="J32" s="17">
        <f t="shared" si="0"/>
        <v>1.02467905</v>
      </c>
      <c r="K32" s="17">
        <f t="shared" si="0"/>
        <v>1.0242179199999999</v>
      </c>
    </row>
    <row r="33" spans="1:11" x14ac:dyDescent="0.25">
      <c r="A33" s="3">
        <v>43312</v>
      </c>
      <c r="B33" t="s">
        <v>16</v>
      </c>
      <c r="C33" s="3">
        <v>43343</v>
      </c>
      <c r="D33" s="15">
        <v>0.34744700000000001</v>
      </c>
      <c r="E33" s="15">
        <v>0.27546500000000002</v>
      </c>
      <c r="F33" s="15">
        <v>-1.87462</v>
      </c>
      <c r="G33" s="16">
        <v>-2.0734400000000002</v>
      </c>
      <c r="H33" s="17">
        <f t="shared" si="0"/>
        <v>1.00347447</v>
      </c>
      <c r="I33" s="17">
        <f t="shared" si="0"/>
        <v>1.00275465</v>
      </c>
      <c r="J33" s="17">
        <f t="shared" si="0"/>
        <v>0.98125379999999995</v>
      </c>
      <c r="K33" s="17">
        <f t="shared" si="0"/>
        <v>0.97926559999999996</v>
      </c>
    </row>
    <row r="34" spans="1:11" x14ac:dyDescent="0.25">
      <c r="A34" s="3">
        <v>43343</v>
      </c>
      <c r="B34" t="s">
        <v>16</v>
      </c>
      <c r="C34" s="3">
        <v>43373</v>
      </c>
      <c r="D34" s="15">
        <v>-0.67645</v>
      </c>
      <c r="E34" s="15">
        <v>-0.67645</v>
      </c>
      <c r="F34" s="15">
        <v>0.82718800000000003</v>
      </c>
      <c r="G34" s="16">
        <v>0.497583</v>
      </c>
      <c r="H34" s="17">
        <f t="shared" si="0"/>
        <v>0.99323550000000005</v>
      </c>
      <c r="I34" s="17">
        <f t="shared" si="0"/>
        <v>0.99323550000000005</v>
      </c>
      <c r="J34" s="17">
        <f t="shared" si="0"/>
        <v>1.0082718799999999</v>
      </c>
      <c r="K34" s="17">
        <f t="shared" si="0"/>
        <v>1.00497583</v>
      </c>
    </row>
    <row r="35" spans="1:11" x14ac:dyDescent="0.25">
      <c r="A35" s="3">
        <v>43373</v>
      </c>
      <c r="B35" t="s">
        <v>16</v>
      </c>
      <c r="C35" s="3">
        <v>43404</v>
      </c>
      <c r="D35" s="15">
        <v>-10.3002</v>
      </c>
      <c r="E35" s="15">
        <v>-10.3002</v>
      </c>
      <c r="F35" s="15">
        <v>-7.93431</v>
      </c>
      <c r="G35" s="16">
        <v>-8.12256</v>
      </c>
      <c r="H35" s="17">
        <f t="shared" ref="H35:H75" si="1">(D35/100)+1</f>
        <v>0.89699799999999996</v>
      </c>
      <c r="I35" s="17">
        <f t="shared" ref="I35:I75" si="2">(E35/100)+1</f>
        <v>0.89699799999999996</v>
      </c>
      <c r="J35" s="17">
        <f t="shared" ref="J35:J75" si="3">(F35/100)+1</f>
        <v>0.9206569</v>
      </c>
      <c r="K35" s="17">
        <f t="shared" ref="K35:K75" si="4">(G35/100)+1</f>
        <v>0.91877439999999999</v>
      </c>
    </row>
    <row r="36" spans="1:11" x14ac:dyDescent="0.25">
      <c r="A36" s="3">
        <v>43404</v>
      </c>
      <c r="B36" t="s">
        <v>16</v>
      </c>
      <c r="C36" s="3">
        <v>43434</v>
      </c>
      <c r="D36" s="15">
        <v>-0.2036</v>
      </c>
      <c r="E36" s="15">
        <v>-0.26389000000000001</v>
      </c>
      <c r="F36" s="15">
        <v>-7.1720000000000006E-2</v>
      </c>
      <c r="G36" s="16">
        <v>0.96223000000000003</v>
      </c>
      <c r="H36" s="17">
        <f t="shared" si="1"/>
        <v>0.99796399999999996</v>
      </c>
      <c r="I36" s="17">
        <f t="shared" si="2"/>
        <v>0.9973611</v>
      </c>
      <c r="J36" s="17">
        <f t="shared" si="3"/>
        <v>0.99928280000000003</v>
      </c>
      <c r="K36" s="17">
        <f t="shared" si="4"/>
        <v>1.0096223</v>
      </c>
    </row>
    <row r="37" spans="1:11" x14ac:dyDescent="0.25">
      <c r="A37" s="3">
        <v>43434</v>
      </c>
      <c r="B37" t="s">
        <v>16</v>
      </c>
      <c r="C37" s="3">
        <v>43465</v>
      </c>
      <c r="D37" s="15">
        <v>-5.6438100000000002</v>
      </c>
      <c r="E37" s="15">
        <v>-5.6438100000000002</v>
      </c>
      <c r="F37" s="15">
        <v>-5.1416300000000001</v>
      </c>
      <c r="G37" s="16">
        <v>-4.4907000000000004</v>
      </c>
      <c r="H37" s="17">
        <f t="shared" si="1"/>
        <v>0.94356189999999995</v>
      </c>
      <c r="I37" s="17">
        <f t="shared" si="2"/>
        <v>0.94356189999999995</v>
      </c>
      <c r="J37" s="17">
        <f t="shared" si="3"/>
        <v>0.94858370000000003</v>
      </c>
      <c r="K37" s="17">
        <f t="shared" si="4"/>
        <v>0.95509299999999997</v>
      </c>
    </row>
    <row r="38" spans="1:11" x14ac:dyDescent="0.25">
      <c r="A38" s="3">
        <v>43465</v>
      </c>
      <c r="B38" t="s">
        <v>16</v>
      </c>
      <c r="C38" s="3">
        <v>43496</v>
      </c>
      <c r="D38" s="15">
        <v>7.9468870000000003</v>
      </c>
      <c r="E38" s="15">
        <v>7.9468870000000003</v>
      </c>
      <c r="F38" s="15">
        <v>7.1555869999999997</v>
      </c>
      <c r="G38" s="16">
        <v>7.5724150000000003</v>
      </c>
      <c r="H38" s="17">
        <f t="shared" si="1"/>
        <v>1.0794688699999999</v>
      </c>
      <c r="I38" s="17">
        <f t="shared" si="2"/>
        <v>1.0794688699999999</v>
      </c>
      <c r="J38" s="17">
        <f t="shared" si="3"/>
        <v>1.0715558700000001</v>
      </c>
      <c r="K38" s="17">
        <f t="shared" si="4"/>
        <v>1.0757241500000001</v>
      </c>
    </row>
    <row r="39" spans="1:11" x14ac:dyDescent="0.25">
      <c r="A39" s="3">
        <v>43496</v>
      </c>
      <c r="B39" t="s">
        <v>16</v>
      </c>
      <c r="C39" s="3">
        <v>43524</v>
      </c>
      <c r="D39" s="15">
        <v>1.651735</v>
      </c>
      <c r="E39" s="15">
        <v>1.5887869999999999</v>
      </c>
      <c r="F39" s="15">
        <v>2.5848149999999999</v>
      </c>
      <c r="G39" s="16">
        <v>1.9674229999999999</v>
      </c>
      <c r="H39" s="17">
        <f t="shared" si="1"/>
        <v>1.01651735</v>
      </c>
      <c r="I39" s="17">
        <f t="shared" si="2"/>
        <v>1.01588787</v>
      </c>
      <c r="J39" s="17">
        <f t="shared" si="3"/>
        <v>1.0258481500000001</v>
      </c>
      <c r="K39" s="17">
        <f t="shared" si="4"/>
        <v>1.0196742299999999</v>
      </c>
    </row>
    <row r="40" spans="1:11" x14ac:dyDescent="0.25">
      <c r="A40" s="3">
        <v>43524</v>
      </c>
      <c r="B40" t="s">
        <v>16</v>
      </c>
      <c r="C40" s="3">
        <v>43555</v>
      </c>
      <c r="D40" s="15">
        <v>1.218459</v>
      </c>
      <c r="E40" s="15">
        <v>1.218459</v>
      </c>
      <c r="F40" s="15">
        <v>0.61662799999999995</v>
      </c>
      <c r="G40" s="16">
        <v>0.68014399999999997</v>
      </c>
      <c r="H40" s="17">
        <f t="shared" si="1"/>
        <v>1.0121845899999999</v>
      </c>
      <c r="I40" s="17">
        <f t="shared" si="2"/>
        <v>1.0121845899999999</v>
      </c>
      <c r="J40" s="17">
        <f t="shared" si="3"/>
        <v>1.00616628</v>
      </c>
      <c r="K40" s="17">
        <f t="shared" si="4"/>
        <v>1.00680144</v>
      </c>
    </row>
    <row r="41" spans="1:11" x14ac:dyDescent="0.25">
      <c r="A41" s="3">
        <v>43555</v>
      </c>
      <c r="B41" t="s">
        <v>16</v>
      </c>
      <c r="C41" s="3">
        <v>43585</v>
      </c>
      <c r="D41" s="15">
        <v>4.9781149999999998</v>
      </c>
      <c r="E41" s="15">
        <v>4.9781149999999998</v>
      </c>
      <c r="F41" s="15">
        <v>2.9278040000000001</v>
      </c>
      <c r="G41" s="16">
        <v>2.7170399999999999</v>
      </c>
      <c r="H41" s="17">
        <f t="shared" si="1"/>
        <v>1.0497811500000001</v>
      </c>
      <c r="I41" s="17">
        <f t="shared" si="2"/>
        <v>1.0497811500000001</v>
      </c>
      <c r="J41" s="17">
        <f t="shared" si="3"/>
        <v>1.0292780399999999</v>
      </c>
      <c r="K41" s="17">
        <f t="shared" si="4"/>
        <v>1.0271703999999999</v>
      </c>
    </row>
    <row r="42" spans="1:11" x14ac:dyDescent="0.25">
      <c r="A42" s="3">
        <v>43585</v>
      </c>
      <c r="B42" t="s">
        <v>16</v>
      </c>
      <c r="C42" s="3">
        <v>43616</v>
      </c>
      <c r="D42" s="15">
        <v>-4.4028400000000003</v>
      </c>
      <c r="E42" s="15">
        <v>-4.45451</v>
      </c>
      <c r="F42" s="15">
        <v>-4.5953200000000001</v>
      </c>
      <c r="G42" s="16">
        <v>-5.2595299999999998</v>
      </c>
      <c r="H42" s="17">
        <f t="shared" si="1"/>
        <v>0.95597160000000003</v>
      </c>
      <c r="I42" s="17">
        <f t="shared" si="2"/>
        <v>0.9554549</v>
      </c>
      <c r="J42" s="17">
        <f t="shared" si="3"/>
        <v>0.95404679999999997</v>
      </c>
      <c r="K42" s="17">
        <f t="shared" si="4"/>
        <v>0.94740469999999999</v>
      </c>
    </row>
    <row r="43" spans="1:11" x14ac:dyDescent="0.25">
      <c r="A43" s="3">
        <v>43616</v>
      </c>
      <c r="B43" t="s">
        <v>16</v>
      </c>
      <c r="C43" s="3">
        <v>43646</v>
      </c>
      <c r="D43" s="15">
        <v>7.4386080000000003</v>
      </c>
      <c r="E43" s="15">
        <v>7.4386080000000003</v>
      </c>
      <c r="F43" s="15">
        <v>5.9809960000000002</v>
      </c>
      <c r="G43" s="16">
        <v>6.0710050000000004</v>
      </c>
      <c r="H43" s="17">
        <f t="shared" si="1"/>
        <v>1.07438608</v>
      </c>
      <c r="I43" s="17">
        <f t="shared" si="2"/>
        <v>1.07438608</v>
      </c>
      <c r="J43" s="17">
        <f t="shared" si="3"/>
        <v>1.0598099599999999</v>
      </c>
      <c r="K43" s="17">
        <f t="shared" si="4"/>
        <v>1.06071005</v>
      </c>
    </row>
    <row r="44" spans="1:11" x14ac:dyDescent="0.25">
      <c r="A44" s="3">
        <v>43646</v>
      </c>
      <c r="B44" t="s">
        <v>16</v>
      </c>
      <c r="C44" s="3">
        <v>43677</v>
      </c>
      <c r="D44" s="15">
        <v>-0.35681000000000002</v>
      </c>
      <c r="E44" s="15">
        <v>-0.35681000000000002</v>
      </c>
      <c r="F44" s="15">
        <v>-1.1913400000000001</v>
      </c>
      <c r="G44" s="16">
        <v>-1.1776599999999999</v>
      </c>
      <c r="H44" s="17">
        <f t="shared" si="1"/>
        <v>0.99643190000000004</v>
      </c>
      <c r="I44" s="17">
        <f t="shared" si="2"/>
        <v>0.99643190000000004</v>
      </c>
      <c r="J44" s="17">
        <f t="shared" si="3"/>
        <v>0.98808660000000004</v>
      </c>
      <c r="K44" s="17">
        <f t="shared" si="4"/>
        <v>0.98822339999999997</v>
      </c>
    </row>
    <row r="45" spans="1:11" x14ac:dyDescent="0.25">
      <c r="A45" s="3">
        <v>43677</v>
      </c>
      <c r="B45" t="s">
        <v>16</v>
      </c>
      <c r="C45" s="3">
        <v>43708</v>
      </c>
      <c r="D45" s="15">
        <v>-2.2534100000000001</v>
      </c>
      <c r="E45" s="15">
        <v>-2.3035899999999998</v>
      </c>
      <c r="F45" s="15">
        <v>-2.4406599999999998</v>
      </c>
      <c r="G45" s="16">
        <v>-3.06839</v>
      </c>
      <c r="H45" s="17">
        <f t="shared" si="1"/>
        <v>0.9774659</v>
      </c>
      <c r="I45" s="17">
        <f t="shared" si="2"/>
        <v>0.9769641</v>
      </c>
      <c r="J45" s="17">
        <f t="shared" si="3"/>
        <v>0.97559340000000005</v>
      </c>
      <c r="K45" s="17">
        <f t="shared" si="4"/>
        <v>0.96931610000000001</v>
      </c>
    </row>
    <row r="46" spans="1:11" x14ac:dyDescent="0.25">
      <c r="A46" s="3">
        <v>43708</v>
      </c>
      <c r="B46" t="s">
        <v>16</v>
      </c>
      <c r="C46" s="3">
        <v>43738</v>
      </c>
      <c r="D46" s="15">
        <v>0.17284099999999999</v>
      </c>
      <c r="E46" s="15">
        <v>0.17284099999999999</v>
      </c>
      <c r="F46" s="15">
        <v>2.8595519999999999</v>
      </c>
      <c r="G46" s="16">
        <v>2.6217990000000002</v>
      </c>
      <c r="H46" s="17">
        <f t="shared" si="1"/>
        <v>1.0017284099999999</v>
      </c>
      <c r="I46" s="17">
        <f t="shared" si="2"/>
        <v>1.0017284099999999</v>
      </c>
      <c r="J46" s="17">
        <f t="shared" si="3"/>
        <v>1.0285955200000001</v>
      </c>
      <c r="K46" s="17">
        <f t="shared" si="4"/>
        <v>1.0262179899999999</v>
      </c>
    </row>
    <row r="47" spans="1:11" x14ac:dyDescent="0.25">
      <c r="A47" s="3">
        <v>43738</v>
      </c>
      <c r="B47" t="s">
        <v>16</v>
      </c>
      <c r="C47" s="3">
        <v>43769</v>
      </c>
      <c r="D47" s="15">
        <v>3.0747070000000001</v>
      </c>
      <c r="E47" s="15">
        <v>3.0747070000000001</v>
      </c>
      <c r="F47" s="15">
        <v>3.2479520000000002</v>
      </c>
      <c r="G47" s="16">
        <v>3.5027270000000001</v>
      </c>
      <c r="H47" s="17">
        <f t="shared" si="1"/>
        <v>1.0307470700000001</v>
      </c>
      <c r="I47" s="17">
        <f t="shared" si="2"/>
        <v>1.0307470700000001</v>
      </c>
      <c r="J47" s="17">
        <f t="shared" si="3"/>
        <v>1.0324795200000001</v>
      </c>
      <c r="K47" s="17">
        <f t="shared" si="4"/>
        <v>1.0350272700000001</v>
      </c>
    </row>
    <row r="48" spans="1:11" x14ac:dyDescent="0.25">
      <c r="A48" s="3">
        <v>43769</v>
      </c>
      <c r="B48" t="s">
        <v>16</v>
      </c>
      <c r="C48" s="3">
        <v>43799</v>
      </c>
      <c r="D48" s="15">
        <v>2.1083319999999999</v>
      </c>
      <c r="E48" s="15">
        <v>2.0566170000000001</v>
      </c>
      <c r="F48" s="15">
        <v>1.2669520000000001</v>
      </c>
      <c r="G48" s="16">
        <v>0.89672099999999999</v>
      </c>
      <c r="H48" s="17">
        <f t="shared" si="1"/>
        <v>1.02108332</v>
      </c>
      <c r="I48" s="17">
        <f t="shared" si="2"/>
        <v>1.0205661699999999</v>
      </c>
      <c r="J48" s="17">
        <f t="shared" si="3"/>
        <v>1.01266952</v>
      </c>
      <c r="K48" s="17">
        <f t="shared" si="4"/>
        <v>1.00896721</v>
      </c>
    </row>
    <row r="49" spans="1:11" x14ac:dyDescent="0.25">
      <c r="A49" s="3">
        <v>43799</v>
      </c>
      <c r="B49" t="s">
        <v>16</v>
      </c>
      <c r="C49" s="3">
        <v>43830</v>
      </c>
      <c r="D49" s="15">
        <v>4.8951729999999998</v>
      </c>
      <c r="E49" s="15">
        <v>4.8951729999999998</v>
      </c>
      <c r="F49" s="15">
        <v>3.2112810000000001</v>
      </c>
      <c r="G49" s="16">
        <v>4.3644410000000002</v>
      </c>
      <c r="H49" s="17">
        <f t="shared" si="1"/>
        <v>1.04895173</v>
      </c>
      <c r="I49" s="17">
        <f t="shared" si="2"/>
        <v>1.04895173</v>
      </c>
      <c r="J49" s="17">
        <f t="shared" si="3"/>
        <v>1.0321128100000001</v>
      </c>
      <c r="K49" s="17">
        <f t="shared" si="4"/>
        <v>1.04364441</v>
      </c>
    </row>
    <row r="50" spans="1:11" x14ac:dyDescent="0.25">
      <c r="A50" s="3">
        <v>43830</v>
      </c>
      <c r="B50" t="s">
        <v>16</v>
      </c>
      <c r="C50" s="3">
        <v>43861</v>
      </c>
      <c r="D50" s="15">
        <v>-1.24851</v>
      </c>
      <c r="E50" s="15">
        <v>-1.24851</v>
      </c>
      <c r="F50" s="15">
        <v>-1.92089</v>
      </c>
      <c r="G50" s="16">
        <v>-2.6748599999999998</v>
      </c>
      <c r="H50" s="17">
        <f t="shared" si="1"/>
        <v>0.98751489999999997</v>
      </c>
      <c r="I50" s="17">
        <f t="shared" si="2"/>
        <v>0.98751489999999997</v>
      </c>
      <c r="J50" s="17">
        <f t="shared" si="3"/>
        <v>0.98079110000000003</v>
      </c>
      <c r="K50" s="17">
        <f t="shared" si="4"/>
        <v>0.97325139999999999</v>
      </c>
    </row>
    <row r="51" spans="1:11" x14ac:dyDescent="0.25">
      <c r="A51" s="3">
        <v>43861</v>
      </c>
      <c r="B51" t="s">
        <v>16</v>
      </c>
      <c r="C51" s="3">
        <v>43890</v>
      </c>
      <c r="D51" s="15">
        <v>-6.80783</v>
      </c>
      <c r="E51" s="15">
        <v>-6.8574400000000004</v>
      </c>
      <c r="F51" s="15">
        <v>-8.8605800000000006</v>
      </c>
      <c r="G51" s="16">
        <v>-7.8906299999999998</v>
      </c>
      <c r="H51" s="17">
        <f t="shared" si="1"/>
        <v>0.93192169999999996</v>
      </c>
      <c r="I51" s="17">
        <f t="shared" si="2"/>
        <v>0.93142559999999996</v>
      </c>
      <c r="J51" s="17">
        <f t="shared" si="3"/>
        <v>0.91139419999999993</v>
      </c>
      <c r="K51" s="17">
        <f t="shared" si="4"/>
        <v>0.92109370000000002</v>
      </c>
    </row>
    <row r="52" spans="1:11" x14ac:dyDescent="0.25">
      <c r="A52" s="3">
        <v>43890</v>
      </c>
      <c r="B52" t="s">
        <v>16</v>
      </c>
      <c r="C52" s="3">
        <v>43921</v>
      </c>
      <c r="D52" s="15">
        <v>-14.6541</v>
      </c>
      <c r="E52" s="15">
        <v>-14.6541</v>
      </c>
      <c r="F52" s="15">
        <v>-14.023300000000001</v>
      </c>
      <c r="G52" s="16">
        <v>-14.400700000000001</v>
      </c>
      <c r="H52" s="17">
        <f t="shared" si="1"/>
        <v>0.85345899999999997</v>
      </c>
      <c r="I52" s="17">
        <f t="shared" si="2"/>
        <v>0.85345899999999997</v>
      </c>
      <c r="J52" s="17">
        <f t="shared" si="3"/>
        <v>0.85976699999999995</v>
      </c>
      <c r="K52" s="17">
        <f t="shared" si="4"/>
        <v>0.855993</v>
      </c>
    </row>
    <row r="53" spans="1:11" x14ac:dyDescent="0.25">
      <c r="A53" s="3">
        <v>43921</v>
      </c>
      <c r="B53" t="s">
        <v>16</v>
      </c>
      <c r="C53" s="3">
        <v>43951</v>
      </c>
      <c r="D53" s="15">
        <v>10.28158</v>
      </c>
      <c r="E53" s="15">
        <v>10.28158</v>
      </c>
      <c r="F53" s="15">
        <v>7.0565069999999999</v>
      </c>
      <c r="G53" s="16">
        <v>7.6434879999999996</v>
      </c>
      <c r="H53" s="17">
        <f t="shared" si="1"/>
        <v>1.1028157999999999</v>
      </c>
      <c r="I53" s="17">
        <f t="shared" si="2"/>
        <v>1.1028157999999999</v>
      </c>
      <c r="J53" s="17">
        <f t="shared" si="3"/>
        <v>1.07056507</v>
      </c>
      <c r="K53" s="17">
        <f t="shared" si="4"/>
        <v>1.0764348800000001</v>
      </c>
    </row>
    <row r="54" spans="1:11" x14ac:dyDescent="0.25">
      <c r="A54" s="3">
        <v>43951</v>
      </c>
      <c r="B54" t="s">
        <v>16</v>
      </c>
      <c r="C54" s="3">
        <v>43982</v>
      </c>
      <c r="D54" s="15">
        <v>5.5099020000000003</v>
      </c>
      <c r="E54" s="15">
        <v>5.4545459999999997</v>
      </c>
      <c r="F54" s="15">
        <v>4.3157050000000003</v>
      </c>
      <c r="G54" s="16">
        <v>3.3231630000000001</v>
      </c>
      <c r="H54" s="17">
        <f t="shared" si="1"/>
        <v>1.0550990200000001</v>
      </c>
      <c r="I54" s="17">
        <f t="shared" si="2"/>
        <v>1.0545454599999999</v>
      </c>
      <c r="J54" s="17">
        <f t="shared" si="3"/>
        <v>1.04315705</v>
      </c>
      <c r="K54" s="17">
        <f t="shared" si="4"/>
        <v>1.03323163</v>
      </c>
    </row>
    <row r="55" spans="1:11" x14ac:dyDescent="0.25">
      <c r="A55" s="3">
        <v>43982</v>
      </c>
      <c r="B55" t="s">
        <v>16</v>
      </c>
      <c r="C55" s="3">
        <v>44012</v>
      </c>
      <c r="D55" s="15">
        <v>4.7470920000000003</v>
      </c>
      <c r="E55" s="15">
        <v>4.7470920000000003</v>
      </c>
      <c r="F55" s="15">
        <v>3.4653499999999999</v>
      </c>
      <c r="G55" s="16">
        <v>4.5633140000000001</v>
      </c>
      <c r="H55" s="17">
        <f t="shared" si="1"/>
        <v>1.0474709200000001</v>
      </c>
      <c r="I55" s="17">
        <f t="shared" si="2"/>
        <v>1.0474709200000001</v>
      </c>
      <c r="J55" s="17">
        <f t="shared" si="3"/>
        <v>1.0346534999999999</v>
      </c>
      <c r="K55" s="17">
        <f t="shared" si="4"/>
        <v>1.0456331400000001</v>
      </c>
    </row>
    <row r="56" spans="1:11" x14ac:dyDescent="0.25">
      <c r="A56" s="3">
        <v>44012</v>
      </c>
      <c r="B56" t="s">
        <v>16</v>
      </c>
      <c r="C56" s="3">
        <v>44043</v>
      </c>
      <c r="D56" s="15">
        <v>5.2377390000000004</v>
      </c>
      <c r="E56" s="15">
        <v>5.2377390000000004</v>
      </c>
      <c r="F56" s="15">
        <v>2.6893919999999998</v>
      </c>
      <c r="G56" s="16">
        <v>4.5026529999999996</v>
      </c>
      <c r="H56" s="17">
        <f t="shared" si="1"/>
        <v>1.05237739</v>
      </c>
      <c r="I56" s="17">
        <f t="shared" si="2"/>
        <v>1.05237739</v>
      </c>
      <c r="J56" s="17">
        <f t="shared" si="3"/>
        <v>1.02689392</v>
      </c>
      <c r="K56" s="17">
        <f t="shared" si="4"/>
        <v>1.0450265299999999</v>
      </c>
    </row>
    <row r="57" spans="1:11" x14ac:dyDescent="0.25">
      <c r="A57" s="3">
        <v>44043</v>
      </c>
      <c r="B57" t="s">
        <v>16</v>
      </c>
      <c r="C57" s="3">
        <v>44074</v>
      </c>
      <c r="D57" s="15">
        <v>4.4557869999999999</v>
      </c>
      <c r="E57" s="15">
        <v>4.4557869999999999</v>
      </c>
      <c r="F57" s="15">
        <v>5.1766949999999996</v>
      </c>
      <c r="G57" s="16">
        <v>4.2998180000000001</v>
      </c>
      <c r="H57" s="17">
        <f t="shared" si="1"/>
        <v>1.04455787</v>
      </c>
      <c r="I57" s="17">
        <f t="shared" si="2"/>
        <v>1.04455787</v>
      </c>
      <c r="J57" s="17">
        <f t="shared" si="3"/>
        <v>1.05176695</v>
      </c>
      <c r="K57" s="17">
        <f t="shared" si="4"/>
        <v>1.0429981800000001</v>
      </c>
    </row>
    <row r="58" spans="1:11" x14ac:dyDescent="0.25">
      <c r="A58" s="3">
        <v>44074</v>
      </c>
      <c r="B58" t="s">
        <v>16</v>
      </c>
      <c r="C58" s="3">
        <v>44104</v>
      </c>
      <c r="D58" s="15">
        <v>-1.9248099999999999</v>
      </c>
      <c r="E58" s="15">
        <v>-1.9248099999999999</v>
      </c>
      <c r="F58" s="15">
        <v>-2.7688700000000002</v>
      </c>
      <c r="G58" s="16">
        <v>-2.4182199999999998</v>
      </c>
      <c r="H58" s="17">
        <f t="shared" si="1"/>
        <v>0.98075190000000001</v>
      </c>
      <c r="I58" s="17">
        <f t="shared" si="2"/>
        <v>0.98075190000000001</v>
      </c>
      <c r="J58" s="17">
        <f t="shared" si="3"/>
        <v>0.97231129999999999</v>
      </c>
      <c r="K58" s="17">
        <f t="shared" si="4"/>
        <v>0.97581779999999996</v>
      </c>
    </row>
    <row r="59" spans="1:11" x14ac:dyDescent="0.25">
      <c r="A59" s="3">
        <v>44104</v>
      </c>
      <c r="B59" t="s">
        <v>16</v>
      </c>
      <c r="C59" s="3">
        <v>44135</v>
      </c>
      <c r="D59" s="15">
        <v>-3.97492</v>
      </c>
      <c r="E59" s="15">
        <v>-4.02095</v>
      </c>
      <c r="F59" s="15">
        <v>-3.9148800000000001</v>
      </c>
      <c r="G59" s="16">
        <v>-2.1339199999999998</v>
      </c>
      <c r="H59" s="17">
        <f t="shared" si="1"/>
        <v>0.96025079999999996</v>
      </c>
      <c r="I59" s="17">
        <f t="shared" si="2"/>
        <v>0.95979049999999999</v>
      </c>
      <c r="J59" s="17">
        <f t="shared" si="3"/>
        <v>0.96085120000000002</v>
      </c>
      <c r="K59" s="17">
        <f t="shared" si="4"/>
        <v>0.9786608</v>
      </c>
    </row>
    <row r="60" spans="1:11" x14ac:dyDescent="0.25">
      <c r="A60" s="3">
        <v>44135</v>
      </c>
      <c r="B60" t="s">
        <v>16</v>
      </c>
      <c r="C60" s="3">
        <v>44165</v>
      </c>
      <c r="D60" s="15">
        <v>14.24193</v>
      </c>
      <c r="E60" s="15">
        <v>14.188510000000001</v>
      </c>
      <c r="F60" s="15">
        <v>15.35955</v>
      </c>
      <c r="G60" s="16">
        <v>13.464600000000001</v>
      </c>
      <c r="H60" s="17">
        <f t="shared" si="1"/>
        <v>1.1424193</v>
      </c>
      <c r="I60" s="17">
        <f t="shared" si="2"/>
        <v>1.1418851000000001</v>
      </c>
      <c r="J60" s="17">
        <f t="shared" si="3"/>
        <v>1.1535955</v>
      </c>
      <c r="K60" s="17">
        <f t="shared" si="4"/>
        <v>1.134646</v>
      </c>
    </row>
    <row r="61" spans="1:11" x14ac:dyDescent="0.25">
      <c r="A61" s="3">
        <v>44165</v>
      </c>
      <c r="B61" t="s">
        <v>16</v>
      </c>
      <c r="C61" s="3">
        <v>44196</v>
      </c>
      <c r="D61" s="15">
        <v>4.2790759999999999</v>
      </c>
      <c r="E61" s="15">
        <v>4.2790759999999999</v>
      </c>
      <c r="F61" s="15">
        <v>4.5698790000000002</v>
      </c>
      <c r="G61" s="16">
        <v>5.4343909999999997</v>
      </c>
      <c r="H61" s="17">
        <f t="shared" si="1"/>
        <v>1.0427907599999999</v>
      </c>
      <c r="I61" s="17">
        <f t="shared" si="2"/>
        <v>1.0427907599999999</v>
      </c>
      <c r="J61" s="17">
        <f t="shared" si="3"/>
        <v>1.0456987900000001</v>
      </c>
      <c r="K61" s="17">
        <f t="shared" si="4"/>
        <v>1.0543439100000001</v>
      </c>
    </row>
    <row r="62" spans="1:11" x14ac:dyDescent="0.25">
      <c r="A62" s="3">
        <v>44196</v>
      </c>
      <c r="B62" t="s">
        <v>16</v>
      </c>
      <c r="C62" s="3">
        <v>44227</v>
      </c>
      <c r="D62" s="15">
        <v>-0.96418000000000004</v>
      </c>
      <c r="E62" s="15">
        <v>-0.96418000000000004</v>
      </c>
      <c r="F62" s="15">
        <v>-1.05277</v>
      </c>
      <c r="G62" s="16">
        <v>0.23464699999999999</v>
      </c>
      <c r="H62" s="17">
        <f t="shared" si="1"/>
        <v>0.99035819999999997</v>
      </c>
      <c r="I62" s="17">
        <f t="shared" si="2"/>
        <v>0.99035819999999997</v>
      </c>
      <c r="J62" s="17">
        <f t="shared" si="3"/>
        <v>0.98947229999999997</v>
      </c>
      <c r="K62" s="17">
        <f t="shared" si="4"/>
        <v>1.00234647</v>
      </c>
    </row>
    <row r="63" spans="1:11" x14ac:dyDescent="0.25">
      <c r="A63" s="3">
        <v>44227</v>
      </c>
      <c r="B63" t="s">
        <v>16</v>
      </c>
      <c r="C63" s="3">
        <v>44255</v>
      </c>
      <c r="D63" s="15">
        <v>2.7092239999999999</v>
      </c>
      <c r="E63" s="15">
        <v>2.6617359999999999</v>
      </c>
      <c r="F63" s="15">
        <v>2.565283</v>
      </c>
      <c r="G63" s="16">
        <v>1.993012</v>
      </c>
      <c r="H63" s="17">
        <f t="shared" si="1"/>
        <v>1.02709224</v>
      </c>
      <c r="I63" s="17">
        <f t="shared" si="2"/>
        <v>1.0266173599999999</v>
      </c>
      <c r="J63" s="17">
        <f t="shared" si="3"/>
        <v>1.0256528300000001</v>
      </c>
      <c r="K63" s="17">
        <f t="shared" si="4"/>
        <v>1.0199301199999999</v>
      </c>
    </row>
    <row r="64" spans="1:11" x14ac:dyDescent="0.25">
      <c r="A64" s="3">
        <v>44255</v>
      </c>
      <c r="B64" t="s">
        <v>16</v>
      </c>
      <c r="C64" s="3">
        <v>44286</v>
      </c>
      <c r="D64" s="15">
        <v>-0.95882999999999996</v>
      </c>
      <c r="E64" s="15">
        <v>-0.95882999999999996</v>
      </c>
      <c r="F64" s="15">
        <v>2.6448130000000001</v>
      </c>
      <c r="G64" s="16">
        <v>1.3366309999999999</v>
      </c>
      <c r="H64" s="17">
        <f t="shared" si="1"/>
        <v>0.99041170000000001</v>
      </c>
      <c r="I64" s="17">
        <f t="shared" si="2"/>
        <v>0.99041170000000001</v>
      </c>
      <c r="J64" s="17">
        <f t="shared" si="3"/>
        <v>1.0264481299999999</v>
      </c>
      <c r="K64" s="17">
        <f t="shared" si="4"/>
        <v>1.0133663100000001</v>
      </c>
    </row>
    <row r="65" spans="1:11" x14ac:dyDescent="0.25">
      <c r="A65" s="3">
        <v>44286</v>
      </c>
      <c r="B65" t="s">
        <v>16</v>
      </c>
      <c r="C65" s="3">
        <v>44316</v>
      </c>
      <c r="D65" s="15">
        <v>3.0990510000000002</v>
      </c>
      <c r="E65" s="15">
        <v>3.0990510000000002</v>
      </c>
      <c r="F65" s="15">
        <v>3.2271190000000001</v>
      </c>
      <c r="G65" s="16">
        <v>3.0041690000000001</v>
      </c>
      <c r="H65" s="17">
        <f t="shared" si="1"/>
        <v>1.0309905100000001</v>
      </c>
      <c r="I65" s="17">
        <f t="shared" si="2"/>
        <v>1.0309905100000001</v>
      </c>
      <c r="J65" s="17">
        <f t="shared" si="3"/>
        <v>1.0322711899999999</v>
      </c>
      <c r="K65" s="17">
        <f t="shared" si="4"/>
        <v>1.03004169</v>
      </c>
    </row>
    <row r="66" spans="1:11" x14ac:dyDescent="0.25">
      <c r="A66" s="3">
        <v>44316</v>
      </c>
      <c r="B66" t="s">
        <v>16</v>
      </c>
      <c r="C66" s="3">
        <v>44347</v>
      </c>
      <c r="D66" s="15">
        <v>1.8500859999999999</v>
      </c>
      <c r="E66" s="15">
        <v>1.8013840000000001</v>
      </c>
      <c r="F66" s="15">
        <v>3.565753</v>
      </c>
      <c r="G66" s="16">
        <v>3.1978949999999999</v>
      </c>
      <c r="H66" s="17">
        <f t="shared" si="1"/>
        <v>1.0185008600000001</v>
      </c>
      <c r="I66" s="17">
        <f t="shared" si="2"/>
        <v>1.0180138400000001</v>
      </c>
      <c r="J66" s="17">
        <f t="shared" si="3"/>
        <v>1.0356575299999999</v>
      </c>
      <c r="K66" s="17">
        <f t="shared" si="4"/>
        <v>1.0319789500000001</v>
      </c>
    </row>
    <row r="67" spans="1:11" x14ac:dyDescent="0.25">
      <c r="A67" s="3">
        <v>44347</v>
      </c>
      <c r="B67" t="s">
        <v>16</v>
      </c>
      <c r="C67" s="3">
        <v>44377</v>
      </c>
      <c r="D67" s="15">
        <v>0.472889</v>
      </c>
      <c r="E67" s="15">
        <v>0.472889</v>
      </c>
      <c r="F67" s="15">
        <v>-0.98538999999999999</v>
      </c>
      <c r="G67" s="16">
        <v>-0.61592000000000002</v>
      </c>
      <c r="H67" s="17">
        <f t="shared" si="1"/>
        <v>1.00472889</v>
      </c>
      <c r="I67" s="17">
        <f t="shared" si="2"/>
        <v>1.00472889</v>
      </c>
      <c r="J67" s="17">
        <f t="shared" si="3"/>
        <v>0.99014610000000003</v>
      </c>
      <c r="K67" s="17">
        <f t="shared" si="4"/>
        <v>0.99384079999999997</v>
      </c>
    </row>
    <row r="68" spans="1:11" x14ac:dyDescent="0.25">
      <c r="A68" s="3">
        <v>44377</v>
      </c>
      <c r="B68" t="s">
        <v>16</v>
      </c>
      <c r="C68" s="3">
        <v>44408</v>
      </c>
      <c r="D68" s="15">
        <v>1.8283400000000001</v>
      </c>
      <c r="E68" s="15">
        <v>1.8283400000000001</v>
      </c>
      <c r="F68" s="15">
        <v>0.67878499999999997</v>
      </c>
      <c r="G68" s="16">
        <v>-1.61938</v>
      </c>
      <c r="H68" s="17">
        <f t="shared" si="1"/>
        <v>1.0182834000000001</v>
      </c>
      <c r="I68" s="17">
        <f t="shared" si="2"/>
        <v>1.0182834000000001</v>
      </c>
      <c r="J68" s="17">
        <f t="shared" si="3"/>
        <v>1.00678785</v>
      </c>
      <c r="K68" s="17">
        <f t="shared" si="4"/>
        <v>0.98380619999999996</v>
      </c>
    </row>
    <row r="69" spans="1:11" x14ac:dyDescent="0.25">
      <c r="A69" s="3">
        <v>44408</v>
      </c>
      <c r="B69" t="s">
        <v>16</v>
      </c>
      <c r="C69" s="3">
        <v>44439</v>
      </c>
      <c r="D69" s="15">
        <v>2.263512</v>
      </c>
      <c r="E69" s="15">
        <v>2.2148560000000002</v>
      </c>
      <c r="F69" s="15">
        <v>1.6178330000000001</v>
      </c>
      <c r="G69" s="16">
        <v>1.919133</v>
      </c>
      <c r="H69" s="17">
        <f t="shared" si="1"/>
        <v>1.0226351199999999</v>
      </c>
      <c r="I69" s="17">
        <f t="shared" si="2"/>
        <v>1.02214856</v>
      </c>
      <c r="J69" s="17">
        <f t="shared" si="3"/>
        <v>1.01617833</v>
      </c>
      <c r="K69" s="17">
        <f t="shared" si="4"/>
        <v>1.01919133</v>
      </c>
    </row>
    <row r="70" spans="1:11" x14ac:dyDescent="0.25">
      <c r="A70" s="3">
        <v>44439</v>
      </c>
      <c r="B70" t="s">
        <v>16</v>
      </c>
      <c r="C70" s="3">
        <v>44469</v>
      </c>
      <c r="D70" s="15">
        <v>-4.8769</v>
      </c>
      <c r="E70" s="15">
        <v>-4.8769</v>
      </c>
      <c r="F70" s="15">
        <v>-2.8004600000000002</v>
      </c>
      <c r="G70" s="16">
        <v>-3.1404899999999998</v>
      </c>
      <c r="H70" s="17">
        <f t="shared" si="1"/>
        <v>0.95123100000000005</v>
      </c>
      <c r="I70" s="17">
        <f t="shared" si="2"/>
        <v>0.95123100000000005</v>
      </c>
      <c r="J70" s="17">
        <f t="shared" si="3"/>
        <v>0.97199539999999995</v>
      </c>
      <c r="K70" s="17">
        <f t="shared" si="4"/>
        <v>0.96859510000000004</v>
      </c>
    </row>
    <row r="71" spans="1:11" x14ac:dyDescent="0.25">
      <c r="A71" s="3">
        <v>44469</v>
      </c>
      <c r="B71" t="s">
        <v>16</v>
      </c>
      <c r="C71" s="3">
        <v>44500</v>
      </c>
      <c r="D71" s="15">
        <v>3.9901740000000001</v>
      </c>
      <c r="E71" s="15">
        <v>3.9901740000000001</v>
      </c>
      <c r="F71" s="15">
        <v>3.0038109999999998</v>
      </c>
      <c r="G71" s="16">
        <v>2.4109829999999999</v>
      </c>
      <c r="H71" s="17">
        <f t="shared" si="1"/>
        <v>1.0399017399999999</v>
      </c>
      <c r="I71" s="17">
        <f t="shared" si="2"/>
        <v>1.0399017399999999</v>
      </c>
      <c r="J71" s="17">
        <f t="shared" si="3"/>
        <v>1.03003811</v>
      </c>
      <c r="K71" s="17">
        <f t="shared" si="4"/>
        <v>1.02410983</v>
      </c>
    </row>
    <row r="72" spans="1:11" x14ac:dyDescent="0.25">
      <c r="A72" s="3">
        <v>44500</v>
      </c>
      <c r="B72" t="s">
        <v>16</v>
      </c>
      <c r="C72" s="3">
        <v>44530</v>
      </c>
      <c r="D72" s="15">
        <v>-3.3306100000000001</v>
      </c>
      <c r="E72" s="15">
        <v>-3.3306100000000001</v>
      </c>
      <c r="F72" s="15">
        <v>-4.6622199999999996</v>
      </c>
      <c r="G72" s="16">
        <v>-4.4882</v>
      </c>
      <c r="H72" s="17">
        <f t="shared" si="1"/>
        <v>0.96669389999999999</v>
      </c>
      <c r="I72" s="17">
        <f t="shared" si="2"/>
        <v>0.96669389999999999</v>
      </c>
      <c r="J72" s="17">
        <f t="shared" si="3"/>
        <v>0.95337780000000005</v>
      </c>
      <c r="K72" s="17">
        <f t="shared" si="4"/>
        <v>0.95511800000000002</v>
      </c>
    </row>
    <row r="73" spans="1:11" x14ac:dyDescent="0.25">
      <c r="A73" s="3">
        <v>44530</v>
      </c>
      <c r="B73" t="s">
        <v>16</v>
      </c>
      <c r="C73" s="3">
        <v>44561</v>
      </c>
      <c r="D73" s="15">
        <v>2.913862</v>
      </c>
      <c r="E73" s="15">
        <v>2.8626719999999999</v>
      </c>
      <c r="F73" s="15">
        <v>5.0972099999999996</v>
      </c>
      <c r="G73" s="16">
        <v>4.159186</v>
      </c>
      <c r="H73" s="17">
        <f t="shared" si="1"/>
        <v>1.0291386199999999</v>
      </c>
      <c r="I73" s="17">
        <f t="shared" si="2"/>
        <v>1.0286267200000001</v>
      </c>
      <c r="J73" s="17">
        <f t="shared" si="3"/>
        <v>1.0509721000000001</v>
      </c>
      <c r="K73" s="17">
        <f t="shared" si="4"/>
        <v>1.04159186</v>
      </c>
    </row>
    <row r="74" spans="1:11" x14ac:dyDescent="0.25">
      <c r="A74" s="3">
        <v>44561</v>
      </c>
      <c r="B74" t="s">
        <v>16</v>
      </c>
      <c r="C74" s="3">
        <v>44592</v>
      </c>
      <c r="D74" s="15">
        <v>-7.5321300000000004</v>
      </c>
      <c r="E74" s="15">
        <v>-7.5321300000000004</v>
      </c>
      <c r="F74" s="15">
        <v>-4.4012900000000004</v>
      </c>
      <c r="G74" s="16">
        <v>-3.67408</v>
      </c>
      <c r="H74" s="17">
        <f t="shared" si="1"/>
        <v>0.92467869999999996</v>
      </c>
      <c r="I74" s="17">
        <f t="shared" si="2"/>
        <v>0.92467869999999996</v>
      </c>
      <c r="J74" s="17">
        <f t="shared" si="3"/>
        <v>0.95598709999999998</v>
      </c>
      <c r="K74" s="17">
        <f t="shared" si="4"/>
        <v>0.96325919999999998</v>
      </c>
    </row>
    <row r="75" spans="1:11" x14ac:dyDescent="0.25">
      <c r="A75" s="3">
        <v>44592</v>
      </c>
      <c r="B75" t="s">
        <v>16</v>
      </c>
      <c r="C75" s="3">
        <v>44620</v>
      </c>
      <c r="D75" s="15">
        <v>-4.3032000000000004</v>
      </c>
      <c r="E75" s="15">
        <v>-4.3032000000000004</v>
      </c>
      <c r="F75" s="15">
        <v>-1.54304</v>
      </c>
      <c r="G75" s="16">
        <v>-1.96675</v>
      </c>
      <c r="H75" s="17">
        <f t="shared" si="1"/>
        <v>0.95696800000000004</v>
      </c>
      <c r="I75" s="17">
        <f t="shared" si="2"/>
        <v>0.95696800000000004</v>
      </c>
      <c r="J75" s="17">
        <f t="shared" si="3"/>
        <v>0.98456960000000004</v>
      </c>
      <c r="K75" s="17">
        <f t="shared" si="4"/>
        <v>0.98033250000000005</v>
      </c>
    </row>
    <row r="76" spans="1:11" x14ac:dyDescent="0.25">
      <c r="A76" s="3">
        <v>44620</v>
      </c>
      <c r="B76" t="s">
        <v>16</v>
      </c>
      <c r="C76" s="3">
        <v>44651</v>
      </c>
      <c r="D76" s="15">
        <v>0.97987999999999997</v>
      </c>
      <c r="E76" s="15">
        <v>0.92371700000000001</v>
      </c>
      <c r="F76" s="15">
        <v>1.271914</v>
      </c>
      <c r="G76" s="16">
        <v>0.248222</v>
      </c>
      <c r="H76" s="17">
        <f t="shared" ref="H76" si="5">(D76/100)+1</f>
        <v>1.0097988</v>
      </c>
      <c r="I76" s="17">
        <f t="shared" ref="I76" si="6">(E76/100)+1</f>
        <v>1.00923717</v>
      </c>
      <c r="J76" s="17">
        <f t="shared" ref="J76" si="7">(F76/100)+1</f>
        <v>1.01271914</v>
      </c>
      <c r="K76" s="17">
        <f t="shared" ref="K76" si="8">(G76/100)+1</f>
        <v>1.0024822200000001</v>
      </c>
    </row>
    <row r="77" spans="1:11" x14ac:dyDescent="0.25">
      <c r="A77" s="3"/>
      <c r="C77" s="3"/>
      <c r="G77" s="6"/>
      <c r="H77" s="6"/>
      <c r="I77" s="6"/>
      <c r="J77" s="6"/>
      <c r="K77" s="6"/>
    </row>
    <row r="78" spans="1:11" x14ac:dyDescent="0.25">
      <c r="A78" s="3"/>
      <c r="C78" s="3"/>
      <c r="G78" s="6"/>
      <c r="H78" s="6"/>
      <c r="I78" s="6"/>
      <c r="J78" s="6"/>
      <c r="K78" s="6"/>
    </row>
    <row r="79" spans="1:11" x14ac:dyDescent="0.25">
      <c r="B79" s="1" t="s">
        <v>10</v>
      </c>
      <c r="C79" s="1" t="s">
        <v>10</v>
      </c>
      <c r="D79" s="1" t="s">
        <v>30</v>
      </c>
      <c r="E79" s="1" t="s">
        <v>31</v>
      </c>
      <c r="H79" s="1" t="s">
        <v>10</v>
      </c>
      <c r="I79" s="1" t="s">
        <v>10</v>
      </c>
      <c r="J79" s="1" t="s">
        <v>30</v>
      </c>
      <c r="K79" s="1" t="s">
        <v>31</v>
      </c>
    </row>
    <row r="80" spans="1:11" x14ac:dyDescent="0.25">
      <c r="B80" s="1" t="s">
        <v>25</v>
      </c>
      <c r="C80" s="1" t="s">
        <v>26</v>
      </c>
      <c r="D80" s="1" t="s">
        <v>32</v>
      </c>
      <c r="E80" s="1" t="s">
        <v>32</v>
      </c>
      <c r="H80" s="1" t="s">
        <v>25</v>
      </c>
      <c r="I80" s="1" t="s">
        <v>26</v>
      </c>
      <c r="J80" s="1" t="s">
        <v>32</v>
      </c>
      <c r="K80" s="1" t="s">
        <v>32</v>
      </c>
    </row>
    <row r="81" spans="1:11" x14ac:dyDescent="0.25">
      <c r="A81" s="11">
        <v>44651</v>
      </c>
      <c r="B81" s="10">
        <v>9.7987999999999964E-3</v>
      </c>
      <c r="C81" s="10">
        <v>9.2371700000000168E-3</v>
      </c>
      <c r="D81" s="10">
        <v>1.2719139999999962E-2</v>
      </c>
      <c r="E81" s="10">
        <v>2.4822200000000905E-3</v>
      </c>
      <c r="G81" s="11">
        <f>C76</f>
        <v>44651</v>
      </c>
      <c r="H81" s="9">
        <f>H76-1</f>
        <v>9.7987999999999964E-3</v>
      </c>
      <c r="I81" s="9">
        <f t="shared" ref="I81:K81" si="9">I76-1</f>
        <v>9.2371700000000168E-3</v>
      </c>
      <c r="J81" s="9">
        <f t="shared" si="9"/>
        <v>1.2719139999999962E-2</v>
      </c>
      <c r="K81" s="9">
        <f t="shared" si="9"/>
        <v>2.4822200000000905E-3</v>
      </c>
    </row>
    <row r="82" spans="1:11" x14ac:dyDescent="0.25">
      <c r="A82" t="s">
        <v>18</v>
      </c>
      <c r="B82" s="10">
        <v>-0.10644123400733174</v>
      </c>
      <c r="C82" s="10">
        <v>-0.10693821361331313</v>
      </c>
      <c r="D82" s="10">
        <v>-4.6792452968444032E-2</v>
      </c>
      <c r="E82" s="10">
        <v>-5.3341704475038276E-2</v>
      </c>
      <c r="G82" t="s">
        <v>18</v>
      </c>
      <c r="H82" s="9">
        <f>PRODUCT(INDEX(H:H,MATCH(DATE(YEAR($G81),(ROUNDUP(MONTH($G81)/3,0)*3)-1,1)-1,$C1:$C76)):INDEX(H:H,MATCH($G81,$C1:$C76)))-1</f>
        <v>-0.10644123400733174</v>
      </c>
      <c r="I82" s="9">
        <f>PRODUCT(INDEX(I:I,MATCH(DATE(YEAR($G81),(ROUNDUP(MONTH($G81)/3,0)*3)-1,1)-1,$C1:$C76)):INDEX(I:I,MATCH($G81,$C1:$C76)))-1</f>
        <v>-0.10693821361331313</v>
      </c>
      <c r="J82" s="9">
        <f>PRODUCT(INDEX(J:J,MATCH(DATE(YEAR($G81),(ROUNDUP(MONTH($G81)/3,0)*3)-1,1)-1,$C1:$C76)):INDEX(J:J,MATCH($G81,$C1:$C76)))-1</f>
        <v>-4.6792452968444032E-2</v>
      </c>
      <c r="K82" s="9">
        <f>PRODUCT(INDEX(K:K,MATCH(DATE(YEAR($G81),(ROUNDUP(MONTH($G81)/3,0)*3)-1,1)-1,$C1:$C76)):INDEX(K:K,MATCH($G81,$C1:$C76)))-1</f>
        <v>-5.3341704475038276E-2</v>
      </c>
    </row>
    <row r="83" spans="1:11" x14ac:dyDescent="0.25">
      <c r="A83" t="s">
        <v>19</v>
      </c>
      <c r="B83" s="10">
        <v>-0.10644123400733174</v>
      </c>
      <c r="C83" s="10">
        <v>-0.10693821361331313</v>
      </c>
      <c r="D83" s="10">
        <v>-4.6792452968444032E-2</v>
      </c>
      <c r="E83" s="10">
        <v>-5.3341704475038276E-2</v>
      </c>
      <c r="G83" t="s">
        <v>19</v>
      </c>
      <c r="H83" s="9">
        <f ca="1">PRODUCT(OFFSET(H76,-2,0):H76)-1</f>
        <v>-0.10644123400733174</v>
      </c>
      <c r="I83" s="9">
        <f ca="1">PRODUCT(OFFSET(I76,-2,0):I76)-1</f>
        <v>-0.10693821361331313</v>
      </c>
      <c r="J83" s="9">
        <f ca="1">PRODUCT(OFFSET(J76,-2,0):J76)-1</f>
        <v>-4.6792452968444032E-2</v>
      </c>
      <c r="K83" s="9">
        <f ca="1">PRODUCT(OFFSET(K76,-2,0):K76)-1</f>
        <v>-5.3341704475038276E-2</v>
      </c>
    </row>
    <row r="84" spans="1:11" x14ac:dyDescent="0.25">
      <c r="A84" t="s">
        <v>21</v>
      </c>
      <c r="B84" s="10">
        <v>-0.10644123400733174</v>
      </c>
      <c r="C84" s="10">
        <v>-0.10693821361331313</v>
      </c>
      <c r="D84" s="10">
        <v>-4.6792452968444032E-2</v>
      </c>
      <c r="E84" s="10">
        <v>-5.3341704475038276E-2</v>
      </c>
      <c r="G84" t="s">
        <v>21</v>
      </c>
      <c r="H84" s="9">
        <f>PRODUCT(INDEX(H:H,MATCH(DATE(YEAR($G81),1,31),$C1:$C76)):INDEX(H:H,MATCH($G81,$C1:$C76)))-1</f>
        <v>-0.10644123400733174</v>
      </c>
      <c r="I84" s="9">
        <f>PRODUCT(INDEX(I:I,MATCH(DATE(YEAR($G81),1,31),$C1:$C76)):INDEX(I:I,MATCH($G81,$C1:$C76)))-1</f>
        <v>-0.10693821361331313</v>
      </c>
      <c r="J84" s="9">
        <f>PRODUCT(INDEX(J:J,MATCH(DATE(YEAR($G81),1,31),$C1:$C76)):INDEX(J:J,MATCH($G81,$C1:$C76)))-1</f>
        <v>-4.6792452968444032E-2</v>
      </c>
      <c r="K84" s="9">
        <f>PRODUCT(INDEX(K:K,MATCH(DATE(YEAR($G81),1,31),$C1:$C76)):INDEX(K:K,MATCH($G81,$C1:$C76)))-1</f>
        <v>-5.3341704475038276E-2</v>
      </c>
    </row>
    <row r="85" spans="1:11" x14ac:dyDescent="0.25">
      <c r="A85" t="s">
        <v>22</v>
      </c>
      <c r="B85" s="10">
        <v>-3.3907747402969313E-2</v>
      </c>
      <c r="C85" s="10">
        <v>-3.5845768497031028E-2</v>
      </c>
      <c r="D85" s="10">
        <v>3.5567345105001147E-2</v>
      </c>
      <c r="E85" s="10">
        <v>-1.0434846903531247E-2</v>
      </c>
      <c r="G85" t="s">
        <v>22</v>
      </c>
      <c r="H85" s="9">
        <f ca="1">PRODUCT(OFFSET(H76,-11,0):H76)-1</f>
        <v>-3.3907747402969313E-2</v>
      </c>
      <c r="I85" s="9">
        <f ca="1">PRODUCT(OFFSET(I76,-11,0):I76)-1</f>
        <v>-3.5845768497031028E-2</v>
      </c>
      <c r="J85" s="9">
        <f ca="1">PRODUCT(OFFSET(J76,-11,0):J76)-1</f>
        <v>3.5567345105001147E-2</v>
      </c>
      <c r="K85" s="9">
        <f ca="1">PRODUCT(OFFSET(K76,-11,0):K76)-1</f>
        <v>-1.0434846903531247E-2</v>
      </c>
    </row>
    <row r="86" spans="1:11" x14ac:dyDescent="0.25">
      <c r="A86" t="s">
        <v>23</v>
      </c>
      <c r="B86" s="10">
        <v>0.44748299364611577</v>
      </c>
      <c r="C86" s="10">
        <v>0.43190127212286411</v>
      </c>
      <c r="D86" s="10">
        <v>0.41622984293482213</v>
      </c>
      <c r="E86" s="10">
        <v>0.38900268429263551</v>
      </c>
      <c r="G86" t="s">
        <v>23</v>
      </c>
      <c r="H86" s="9">
        <f>PRODUCT(H11:H76)-1</f>
        <v>0.44748299364611577</v>
      </c>
      <c r="I86" s="9">
        <f t="shared" ref="I86:K86" si="10">PRODUCT(I11:I76)-1</f>
        <v>0.43190127212286411</v>
      </c>
      <c r="J86" s="9">
        <f t="shared" si="10"/>
        <v>0.41622984293482213</v>
      </c>
      <c r="K86" s="9">
        <f t="shared" si="10"/>
        <v>0.38900268429263551</v>
      </c>
    </row>
    <row r="87" spans="1:11" x14ac:dyDescent="0.25">
      <c r="A87" t="s">
        <v>24</v>
      </c>
      <c r="B87" s="10">
        <v>7.8120108730052262E-2</v>
      </c>
      <c r="C87" s="10">
        <v>7.5749452897453162E-2</v>
      </c>
      <c r="D87" s="10">
        <v>7.3344329130596408E-2</v>
      </c>
      <c r="E87" s="10">
        <v>6.9114836066617391E-2</v>
      </c>
      <c r="G87" t="s">
        <v>24</v>
      </c>
      <c r="H87" s="9">
        <f>((1+H86)^(12/COUNT(H18:H76)))-1</f>
        <v>7.8120108730052262E-2</v>
      </c>
      <c r="I87" s="9">
        <f>((1+I86)^(12/COUNT(I18:I76)))-1</f>
        <v>7.5749452897453162E-2</v>
      </c>
      <c r="J87" s="9">
        <f>((1+J86)^(12/COUNT(J18:J76)))-1</f>
        <v>7.3344329130596408E-2</v>
      </c>
      <c r="K87" s="9">
        <f>((1+K86)^(12/COUNT(K18:K76)))-1</f>
        <v>6.9114836066617391E-2</v>
      </c>
    </row>
    <row r="88" spans="1:11" x14ac:dyDescent="0.25">
      <c r="H88" t="s">
        <v>17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50" zoomScaleNormal="100" zoomScalePageLayoutView="150" workbookViewId="0">
      <selection activeCell="A81" sqref="A81:E87"/>
    </sheetView>
  </sheetViews>
  <sheetFormatPr defaultColWidth="11" defaultRowHeight="15.75" x14ac:dyDescent="0.25"/>
  <cols>
    <col min="1" max="11" width="10.875" customWidth="1"/>
  </cols>
  <sheetData>
    <row r="1" spans="1:11" x14ac:dyDescent="0.25">
      <c r="A1" t="s">
        <v>0</v>
      </c>
      <c r="G1" t="s">
        <v>20</v>
      </c>
      <c r="H1" s="7" t="s">
        <v>17</v>
      </c>
      <c r="I1" s="7"/>
      <c r="J1" s="7" t="s">
        <v>17</v>
      </c>
      <c r="K1" s="7" t="s">
        <v>17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27</v>
      </c>
    </row>
    <row r="5" spans="1:11" x14ac:dyDescent="0.25">
      <c r="A5" s="2" t="str">
        <f>CONCATENATE("From 04-19-17 to ",TEXT(C76,"mm-dd-yy"))</f>
        <v>From 04-19-17 to 03-31-22</v>
      </c>
    </row>
    <row r="7" spans="1:11" x14ac:dyDescent="0.25">
      <c r="A7" t="s">
        <v>4</v>
      </c>
    </row>
    <row r="9" spans="1:11" x14ac:dyDescent="0.25">
      <c r="D9" t="s">
        <v>5</v>
      </c>
      <c r="H9" t="s">
        <v>28</v>
      </c>
    </row>
    <row r="10" spans="1:11" x14ac:dyDescent="0.25">
      <c r="D10" t="s">
        <v>6</v>
      </c>
      <c r="H10" t="s">
        <v>29</v>
      </c>
    </row>
    <row r="11" spans="1:11" x14ac:dyDescent="0.25">
      <c r="D11" t="s">
        <v>7</v>
      </c>
      <c r="H11" t="s">
        <v>7</v>
      </c>
    </row>
    <row r="12" spans="1:11" x14ac:dyDescent="0.25">
      <c r="A12" t="s">
        <v>9</v>
      </c>
      <c r="D12" t="s">
        <v>10</v>
      </c>
      <c r="E12" t="s">
        <v>10</v>
      </c>
      <c r="F12" t="s">
        <v>30</v>
      </c>
      <c r="G12" t="s">
        <v>31</v>
      </c>
      <c r="H12" t="s">
        <v>10</v>
      </c>
      <c r="I12" t="s">
        <v>10</v>
      </c>
      <c r="J12" t="s">
        <v>30</v>
      </c>
      <c r="K12" t="s">
        <v>31</v>
      </c>
    </row>
    <row r="13" spans="1:11" x14ac:dyDescent="0.25">
      <c r="A13" t="s">
        <v>14</v>
      </c>
      <c r="D13" t="s">
        <v>25</v>
      </c>
      <c r="E13" t="s">
        <v>26</v>
      </c>
      <c r="F13" t="s">
        <v>32</v>
      </c>
      <c r="G13" t="s">
        <v>32</v>
      </c>
      <c r="H13" t="s">
        <v>25</v>
      </c>
      <c r="I13" t="s">
        <v>26</v>
      </c>
      <c r="J13" t="s">
        <v>32</v>
      </c>
      <c r="K13" t="s">
        <v>32</v>
      </c>
    </row>
    <row r="15" spans="1:11" x14ac:dyDescent="0.25">
      <c r="C15" s="3">
        <v>42844</v>
      </c>
    </row>
    <row r="16" spans="1:11" x14ac:dyDescent="0.25">
      <c r="A16" s="3">
        <v>42844</v>
      </c>
      <c r="B16" t="s">
        <v>16</v>
      </c>
      <c r="C16" s="3">
        <v>42855</v>
      </c>
      <c r="D16" s="15">
        <v>2.7291599999999998</v>
      </c>
      <c r="E16" s="15">
        <v>2.7291599999999998</v>
      </c>
      <c r="F16" s="15">
        <v>3.0645709999999999</v>
      </c>
      <c r="G16" s="15">
        <v>2.977751</v>
      </c>
    </row>
    <row r="17" spans="1:11" x14ac:dyDescent="0.25">
      <c r="D17" s="15"/>
      <c r="E17" s="15"/>
      <c r="F17" s="15"/>
      <c r="G17" s="15"/>
    </row>
    <row r="18" spans="1:11" x14ac:dyDescent="0.25">
      <c r="A18" s="3">
        <v>42855</v>
      </c>
      <c r="B18" t="s">
        <v>16</v>
      </c>
      <c r="C18" s="3">
        <v>42886</v>
      </c>
      <c r="D18" s="15">
        <v>2.8083999999999998</v>
      </c>
      <c r="E18" s="15">
        <v>2.8083999999999998</v>
      </c>
      <c r="F18" s="15">
        <v>3.4630839999999998</v>
      </c>
      <c r="G18" s="15">
        <v>3.3485740000000002</v>
      </c>
      <c r="H18" s="12">
        <f>(D18/100)+1</f>
        <v>1.028084</v>
      </c>
      <c r="I18" s="12">
        <f>(E18/100)+1</f>
        <v>1.028084</v>
      </c>
      <c r="J18" s="12">
        <f>(F18/100)+1</f>
        <v>1.0346308399999999</v>
      </c>
      <c r="K18" s="12">
        <f>(G18/100)+1</f>
        <v>1.0334857399999999</v>
      </c>
    </row>
    <row r="19" spans="1:11" x14ac:dyDescent="0.25">
      <c r="A19" s="3">
        <v>42886</v>
      </c>
      <c r="B19" t="s">
        <v>16</v>
      </c>
      <c r="C19" s="3">
        <v>42916</v>
      </c>
      <c r="D19" s="15">
        <v>0.151421</v>
      </c>
      <c r="E19" s="15">
        <v>0.151421</v>
      </c>
      <c r="F19" s="15">
        <v>0.126892</v>
      </c>
      <c r="G19" s="15">
        <v>0.35151700000000002</v>
      </c>
      <c r="H19" s="12">
        <f t="shared" ref="H19:H75" si="0">(D19/100)+1</f>
        <v>1.0015142100000001</v>
      </c>
      <c r="I19" s="12">
        <f t="shared" ref="I19:I75" si="1">(E19/100)+1</f>
        <v>1.0015142100000001</v>
      </c>
      <c r="J19" s="12">
        <f t="shared" ref="J19:J75" si="2">(F19/100)+1</f>
        <v>1.00126892</v>
      </c>
      <c r="K19" s="12">
        <f t="shared" ref="K19:K75" si="3">(G19/100)+1</f>
        <v>1.00351517</v>
      </c>
    </row>
    <row r="20" spans="1:11" x14ac:dyDescent="0.25">
      <c r="A20" s="3">
        <v>42916</v>
      </c>
      <c r="B20" t="s">
        <v>16</v>
      </c>
      <c r="C20" s="3">
        <v>42947</v>
      </c>
      <c r="D20" s="15">
        <v>4.7565629999999999</v>
      </c>
      <c r="E20" s="15">
        <v>4.7565629999999999</v>
      </c>
      <c r="F20" s="15">
        <v>2.9860090000000001</v>
      </c>
      <c r="G20" s="15">
        <v>3.7119260000000001</v>
      </c>
      <c r="H20" s="12">
        <f t="shared" si="0"/>
        <v>1.04756563</v>
      </c>
      <c r="I20" s="12">
        <f t="shared" si="1"/>
        <v>1.04756563</v>
      </c>
      <c r="J20" s="12">
        <f t="shared" si="2"/>
        <v>1.0298600899999999</v>
      </c>
      <c r="K20" s="12">
        <f t="shared" si="3"/>
        <v>1.0371192600000001</v>
      </c>
    </row>
    <row r="21" spans="1:11" x14ac:dyDescent="0.25">
      <c r="A21" s="3">
        <v>42947</v>
      </c>
      <c r="B21" t="s">
        <v>16</v>
      </c>
      <c r="C21" s="3">
        <v>42978</v>
      </c>
      <c r="D21" s="15">
        <v>-1.13937</v>
      </c>
      <c r="E21" s="15">
        <v>-1.13937</v>
      </c>
      <c r="F21" s="15">
        <v>-5.77E-3</v>
      </c>
      <c r="G21" s="16">
        <v>0.54555900000000002</v>
      </c>
      <c r="H21" s="12">
        <f t="shared" si="0"/>
        <v>0.98860630000000005</v>
      </c>
      <c r="I21" s="12">
        <f t="shared" si="1"/>
        <v>0.98860630000000005</v>
      </c>
      <c r="J21" s="12">
        <f t="shared" si="2"/>
        <v>0.99994229999999995</v>
      </c>
      <c r="K21" s="12">
        <f t="shared" si="3"/>
        <v>1.00545559</v>
      </c>
    </row>
    <row r="22" spans="1:11" x14ac:dyDescent="0.25">
      <c r="A22" s="3">
        <v>42978</v>
      </c>
      <c r="B22" t="s">
        <v>16</v>
      </c>
      <c r="C22" s="3">
        <v>43008</v>
      </c>
      <c r="D22" s="15">
        <v>2.2119469999999999</v>
      </c>
      <c r="E22" s="15">
        <v>2.1517819999999999</v>
      </c>
      <c r="F22" s="15">
        <v>2.6357179999999998</v>
      </c>
      <c r="G22" s="16">
        <v>1.8939029999999999</v>
      </c>
      <c r="H22" s="12">
        <f t="shared" si="0"/>
        <v>1.02211947</v>
      </c>
      <c r="I22" s="12">
        <f t="shared" si="1"/>
        <v>1.0215178199999999</v>
      </c>
      <c r="J22" s="12">
        <f t="shared" si="2"/>
        <v>1.02635718</v>
      </c>
      <c r="K22" s="12">
        <f t="shared" si="3"/>
        <v>1.0189390300000001</v>
      </c>
    </row>
    <row r="23" spans="1:11" x14ac:dyDescent="0.25">
      <c r="A23" s="3">
        <v>43008</v>
      </c>
      <c r="B23" t="s">
        <v>16</v>
      </c>
      <c r="C23" s="3">
        <v>43039</v>
      </c>
      <c r="D23" s="15">
        <v>3.2756069999999999</v>
      </c>
      <c r="E23" s="15">
        <v>3.2756069999999999</v>
      </c>
      <c r="F23" s="15">
        <v>1.3791960000000001</v>
      </c>
      <c r="G23" s="16">
        <v>1.8930149999999999</v>
      </c>
      <c r="H23" s="12">
        <f t="shared" si="0"/>
        <v>1.03275607</v>
      </c>
      <c r="I23" s="12">
        <f t="shared" si="1"/>
        <v>1.03275607</v>
      </c>
      <c r="J23" s="12">
        <f t="shared" si="2"/>
        <v>1.01379196</v>
      </c>
      <c r="K23" s="12">
        <f t="shared" si="3"/>
        <v>1.0189301500000001</v>
      </c>
    </row>
    <row r="24" spans="1:11" x14ac:dyDescent="0.25">
      <c r="A24" s="3">
        <v>43039</v>
      </c>
      <c r="B24" t="s">
        <v>16</v>
      </c>
      <c r="C24" s="3">
        <v>43069</v>
      </c>
      <c r="D24" s="15">
        <v>-0.23832999999999999</v>
      </c>
      <c r="E24" s="15">
        <v>-0.31131999999999999</v>
      </c>
      <c r="F24" s="15">
        <v>1.0283059999999999</v>
      </c>
      <c r="G24" s="15">
        <v>0.82639799999999997</v>
      </c>
      <c r="H24" s="12">
        <f t="shared" si="0"/>
        <v>0.99761670000000002</v>
      </c>
      <c r="I24" s="12">
        <f t="shared" si="1"/>
        <v>0.99688679999999996</v>
      </c>
      <c r="J24" s="12">
        <f t="shared" si="2"/>
        <v>1.0102830599999999</v>
      </c>
      <c r="K24" s="12">
        <f t="shared" si="3"/>
        <v>1.0082639799999999</v>
      </c>
    </row>
    <row r="25" spans="1:11" x14ac:dyDescent="0.25">
      <c r="A25" s="3">
        <v>43069</v>
      </c>
      <c r="B25" t="s">
        <v>16</v>
      </c>
      <c r="C25" s="3">
        <v>43100</v>
      </c>
      <c r="D25" s="15">
        <v>1.2824530000000001</v>
      </c>
      <c r="E25" s="15">
        <v>1.2824530000000001</v>
      </c>
      <c r="F25" s="15">
        <v>1.8213060000000001</v>
      </c>
      <c r="G25" s="15">
        <v>2.2662300000000002</v>
      </c>
      <c r="H25" s="12">
        <f t="shared" si="0"/>
        <v>1.0128245300000001</v>
      </c>
      <c r="I25" s="12">
        <f t="shared" si="1"/>
        <v>1.0128245300000001</v>
      </c>
      <c r="J25" s="12">
        <f t="shared" si="2"/>
        <v>1.0182130599999999</v>
      </c>
      <c r="K25" s="12">
        <f t="shared" si="3"/>
        <v>1.0226622999999999</v>
      </c>
    </row>
    <row r="26" spans="1:11" x14ac:dyDescent="0.25">
      <c r="A26" s="3">
        <v>43100</v>
      </c>
      <c r="B26" t="s">
        <v>16</v>
      </c>
      <c r="C26" s="3">
        <v>43131</v>
      </c>
      <c r="D26" s="15">
        <v>5.3995819999999997</v>
      </c>
      <c r="E26" s="15">
        <v>5.3995819999999997</v>
      </c>
      <c r="F26" s="15">
        <v>4.6689170000000004</v>
      </c>
      <c r="G26" s="15">
        <v>5.5788039999999999</v>
      </c>
      <c r="H26" s="12">
        <f t="shared" si="0"/>
        <v>1.0539958199999999</v>
      </c>
      <c r="I26" s="12">
        <f t="shared" si="1"/>
        <v>1.0539958199999999</v>
      </c>
      <c r="J26" s="12">
        <f t="shared" si="2"/>
        <v>1.0466891700000001</v>
      </c>
      <c r="K26" s="12">
        <f t="shared" si="3"/>
        <v>1.0557880399999999</v>
      </c>
    </row>
    <row r="27" spans="1:11" x14ac:dyDescent="0.25">
      <c r="A27" s="3">
        <v>43131</v>
      </c>
      <c r="B27" t="s">
        <v>16</v>
      </c>
      <c r="C27" s="3">
        <v>43159</v>
      </c>
      <c r="D27" s="15">
        <v>-4.1151600000000004</v>
      </c>
      <c r="E27" s="15">
        <v>-4.1151600000000004</v>
      </c>
      <c r="F27" s="15">
        <v>-4.7333100000000004</v>
      </c>
      <c r="G27" s="15">
        <v>-4.6988500000000002</v>
      </c>
      <c r="H27" s="12">
        <f t="shared" si="0"/>
        <v>0.95884840000000005</v>
      </c>
      <c r="I27" s="12">
        <f t="shared" si="1"/>
        <v>0.95884840000000005</v>
      </c>
      <c r="J27" s="12">
        <f t="shared" si="2"/>
        <v>0.95266689999999998</v>
      </c>
      <c r="K27" s="12">
        <f t="shared" si="3"/>
        <v>0.95301150000000001</v>
      </c>
    </row>
    <row r="28" spans="1:11" x14ac:dyDescent="0.25">
      <c r="A28" s="3">
        <v>43159</v>
      </c>
      <c r="B28" t="s">
        <v>16</v>
      </c>
      <c r="C28" s="3">
        <v>43190</v>
      </c>
      <c r="D28" s="15">
        <v>-1.92456</v>
      </c>
      <c r="E28" s="15">
        <v>-1.99881</v>
      </c>
      <c r="F28" s="15">
        <v>-1.7897700000000001</v>
      </c>
      <c r="G28" s="15">
        <v>-1.8353200000000001</v>
      </c>
      <c r="H28" s="12">
        <f t="shared" si="0"/>
        <v>0.98075440000000003</v>
      </c>
      <c r="I28" s="12">
        <f t="shared" si="1"/>
        <v>0.98001190000000005</v>
      </c>
      <c r="J28" s="12">
        <f t="shared" si="2"/>
        <v>0.98210229999999998</v>
      </c>
      <c r="K28" s="12">
        <f t="shared" si="3"/>
        <v>0.98164680000000004</v>
      </c>
    </row>
    <row r="29" spans="1:11" x14ac:dyDescent="0.25">
      <c r="A29" s="3">
        <v>43190</v>
      </c>
      <c r="B29" t="s">
        <v>16</v>
      </c>
      <c r="C29" s="3">
        <v>43220</v>
      </c>
      <c r="D29" s="15">
        <v>0.82400300000000004</v>
      </c>
      <c r="E29" s="15">
        <v>0.82400300000000004</v>
      </c>
      <c r="F29" s="15">
        <v>2.5625300000000002</v>
      </c>
      <c r="G29" s="15">
        <v>1.834457</v>
      </c>
      <c r="H29" s="12">
        <f t="shared" si="0"/>
        <v>1.0082400300000001</v>
      </c>
      <c r="I29" s="12">
        <f t="shared" si="1"/>
        <v>1.0082400300000001</v>
      </c>
      <c r="J29" s="12">
        <f t="shared" si="2"/>
        <v>1.0256253</v>
      </c>
      <c r="K29" s="12">
        <f t="shared" si="3"/>
        <v>1.01834457</v>
      </c>
    </row>
    <row r="30" spans="1:11" x14ac:dyDescent="0.25">
      <c r="A30" s="3">
        <v>43220</v>
      </c>
      <c r="B30" t="s">
        <v>16</v>
      </c>
      <c r="C30" s="4">
        <v>43251</v>
      </c>
      <c r="D30" s="15">
        <v>0.34825400000000001</v>
      </c>
      <c r="E30" s="15">
        <v>0.34825400000000001</v>
      </c>
      <c r="F30" s="16">
        <v>-1.7682</v>
      </c>
      <c r="G30" s="16">
        <v>-2.2067899999999998</v>
      </c>
      <c r="H30" s="17">
        <f t="shared" si="0"/>
        <v>1.00348254</v>
      </c>
      <c r="I30" s="17">
        <f t="shared" si="1"/>
        <v>1.00348254</v>
      </c>
      <c r="J30" s="17">
        <f t="shared" si="2"/>
        <v>0.98231800000000002</v>
      </c>
      <c r="K30" s="17">
        <f t="shared" si="3"/>
        <v>0.97793209999999997</v>
      </c>
    </row>
    <row r="31" spans="1:11" x14ac:dyDescent="0.25">
      <c r="A31" s="4">
        <v>43251</v>
      </c>
      <c r="B31" t="s">
        <v>16</v>
      </c>
      <c r="C31" s="3">
        <v>43281</v>
      </c>
      <c r="D31" s="15">
        <v>-0.41309000000000001</v>
      </c>
      <c r="E31" s="15">
        <v>-0.48969000000000001</v>
      </c>
      <c r="F31" s="15">
        <v>-1.0627200000000001</v>
      </c>
      <c r="G31" s="18">
        <v>-1.8368599999999999</v>
      </c>
      <c r="H31" s="17">
        <f t="shared" si="0"/>
        <v>0.99586909999999995</v>
      </c>
      <c r="I31" s="17">
        <f t="shared" si="1"/>
        <v>0.99510310000000002</v>
      </c>
      <c r="J31" s="17">
        <f t="shared" si="2"/>
        <v>0.98937280000000005</v>
      </c>
      <c r="K31" s="17">
        <f t="shared" si="3"/>
        <v>0.98163140000000004</v>
      </c>
    </row>
    <row r="32" spans="1:11" x14ac:dyDescent="0.25">
      <c r="A32" s="3">
        <v>43281</v>
      </c>
      <c r="B32" t="s">
        <v>16</v>
      </c>
      <c r="C32" s="3">
        <v>43312</v>
      </c>
      <c r="D32" s="15">
        <v>2.464826</v>
      </c>
      <c r="E32" s="15">
        <v>2.464826</v>
      </c>
      <c r="F32" s="15">
        <v>2.467905</v>
      </c>
      <c r="G32" s="16">
        <v>2.4217919999999999</v>
      </c>
      <c r="H32" s="17">
        <f t="shared" si="0"/>
        <v>1.02464826</v>
      </c>
      <c r="I32" s="17">
        <f t="shared" si="1"/>
        <v>1.02464826</v>
      </c>
      <c r="J32" s="17">
        <f t="shared" si="2"/>
        <v>1.02467905</v>
      </c>
      <c r="K32" s="17">
        <f t="shared" si="3"/>
        <v>1.0242179199999999</v>
      </c>
    </row>
    <row r="33" spans="1:11" x14ac:dyDescent="0.25">
      <c r="A33" s="3">
        <v>43312</v>
      </c>
      <c r="B33" t="s">
        <v>16</v>
      </c>
      <c r="C33" s="3">
        <v>43343</v>
      </c>
      <c r="D33" s="15">
        <v>0.36912099999999998</v>
      </c>
      <c r="E33" s="15">
        <v>0.29663600000000001</v>
      </c>
      <c r="F33" s="15">
        <v>-1.87462</v>
      </c>
      <c r="G33" s="16">
        <v>-2.0734400000000002</v>
      </c>
      <c r="H33" s="17">
        <f t="shared" si="0"/>
        <v>1.0036912099999999</v>
      </c>
      <c r="I33" s="17">
        <f t="shared" si="1"/>
        <v>1.0029663600000001</v>
      </c>
      <c r="J33" s="17">
        <f t="shared" si="2"/>
        <v>0.98125379999999995</v>
      </c>
      <c r="K33" s="17">
        <f t="shared" si="3"/>
        <v>0.97926559999999996</v>
      </c>
    </row>
    <row r="34" spans="1:11" x14ac:dyDescent="0.25">
      <c r="A34" s="3">
        <v>43343</v>
      </c>
      <c r="B34" t="s">
        <v>16</v>
      </c>
      <c r="C34" s="3">
        <v>43373</v>
      </c>
      <c r="D34" s="15">
        <v>-0.50360000000000005</v>
      </c>
      <c r="E34" s="15">
        <v>-0.50360000000000005</v>
      </c>
      <c r="F34" s="15">
        <v>0.82718800000000003</v>
      </c>
      <c r="G34" s="16">
        <v>0.497583</v>
      </c>
      <c r="H34" s="17">
        <f t="shared" si="0"/>
        <v>0.99496399999999996</v>
      </c>
      <c r="I34" s="17">
        <f t="shared" si="1"/>
        <v>0.99496399999999996</v>
      </c>
      <c r="J34" s="17">
        <f t="shared" si="2"/>
        <v>1.0082718799999999</v>
      </c>
      <c r="K34" s="17">
        <f t="shared" si="3"/>
        <v>1.00497583</v>
      </c>
    </row>
    <row r="35" spans="1:11" x14ac:dyDescent="0.25">
      <c r="A35" s="3">
        <v>43373</v>
      </c>
      <c r="B35" t="s">
        <v>16</v>
      </c>
      <c r="C35" s="3">
        <v>43404</v>
      </c>
      <c r="D35" s="15">
        <v>-9.88279</v>
      </c>
      <c r="E35" s="15">
        <v>-9.88279</v>
      </c>
      <c r="F35" s="15">
        <v>-7.93431</v>
      </c>
      <c r="G35" s="16">
        <v>-8.12256</v>
      </c>
      <c r="H35" s="17">
        <f t="shared" si="0"/>
        <v>0.90117210000000003</v>
      </c>
      <c r="I35" s="17">
        <f t="shared" si="1"/>
        <v>0.90117210000000003</v>
      </c>
      <c r="J35" s="17">
        <f t="shared" si="2"/>
        <v>0.9206569</v>
      </c>
      <c r="K35" s="17">
        <f t="shared" si="3"/>
        <v>0.91877439999999999</v>
      </c>
    </row>
    <row r="36" spans="1:11" x14ac:dyDescent="0.25">
      <c r="A36" s="3">
        <v>43404</v>
      </c>
      <c r="B36" t="s">
        <v>16</v>
      </c>
      <c r="C36" s="3">
        <v>43434</v>
      </c>
      <c r="D36" s="15">
        <v>-0.23152</v>
      </c>
      <c r="E36" s="15">
        <v>-0.28047</v>
      </c>
      <c r="F36" s="15">
        <v>-7.1720000000000006E-2</v>
      </c>
      <c r="G36" s="16">
        <v>0.96223000000000003</v>
      </c>
      <c r="H36" s="17">
        <f t="shared" si="0"/>
        <v>0.99768480000000004</v>
      </c>
      <c r="I36" s="17">
        <f t="shared" si="1"/>
        <v>0.99719530000000001</v>
      </c>
      <c r="J36" s="17">
        <f t="shared" si="2"/>
        <v>0.99928280000000003</v>
      </c>
      <c r="K36" s="17">
        <f t="shared" si="3"/>
        <v>1.0096223</v>
      </c>
    </row>
    <row r="37" spans="1:11" x14ac:dyDescent="0.25">
      <c r="A37" s="3">
        <v>43434</v>
      </c>
      <c r="B37" t="s">
        <v>16</v>
      </c>
      <c r="C37" s="3">
        <v>43465</v>
      </c>
      <c r="D37" s="15">
        <v>-5.5153999999999996</v>
      </c>
      <c r="E37" s="15">
        <v>-5.5153999999999996</v>
      </c>
      <c r="F37" s="15">
        <v>-5.1416300000000001</v>
      </c>
      <c r="G37" s="16">
        <v>-4.4907000000000004</v>
      </c>
      <c r="H37" s="17">
        <f t="shared" si="0"/>
        <v>0.94484599999999996</v>
      </c>
      <c r="I37" s="17">
        <f t="shared" si="1"/>
        <v>0.94484599999999996</v>
      </c>
      <c r="J37" s="17">
        <f t="shared" si="2"/>
        <v>0.94858370000000003</v>
      </c>
      <c r="K37" s="17">
        <f t="shared" si="3"/>
        <v>0.95509299999999997</v>
      </c>
    </row>
    <row r="38" spans="1:11" x14ac:dyDescent="0.25">
      <c r="A38" s="3">
        <v>43465</v>
      </c>
      <c r="B38" t="s">
        <v>16</v>
      </c>
      <c r="C38" s="3">
        <v>43496</v>
      </c>
      <c r="D38" s="15">
        <v>7.9099269999999997</v>
      </c>
      <c r="E38" s="15">
        <v>7.9099269999999997</v>
      </c>
      <c r="F38" s="15">
        <v>7.1555869999999997</v>
      </c>
      <c r="G38" s="16">
        <v>7.5724150000000003</v>
      </c>
      <c r="H38" s="17">
        <f t="shared" si="0"/>
        <v>1.0790992699999999</v>
      </c>
      <c r="I38" s="17">
        <f t="shared" si="1"/>
        <v>1.0790992699999999</v>
      </c>
      <c r="J38" s="17">
        <f t="shared" si="2"/>
        <v>1.0715558700000001</v>
      </c>
      <c r="K38" s="17">
        <f t="shared" si="3"/>
        <v>1.0757241500000001</v>
      </c>
    </row>
    <row r="39" spans="1:11" x14ac:dyDescent="0.25">
      <c r="A39" s="3">
        <v>43496</v>
      </c>
      <c r="B39" t="s">
        <v>16</v>
      </c>
      <c r="C39" s="3">
        <v>43524</v>
      </c>
      <c r="D39" s="15">
        <v>1.4701010000000001</v>
      </c>
      <c r="E39" s="15">
        <v>1.40157</v>
      </c>
      <c r="F39" s="15">
        <v>2.5848149999999999</v>
      </c>
      <c r="G39" s="16">
        <v>1.9674229999999999</v>
      </c>
      <c r="H39" s="17">
        <f t="shared" si="0"/>
        <v>1.01470101</v>
      </c>
      <c r="I39" s="17">
        <f t="shared" si="1"/>
        <v>1.0140157000000001</v>
      </c>
      <c r="J39" s="17">
        <f t="shared" si="2"/>
        <v>1.0258481500000001</v>
      </c>
      <c r="K39" s="17">
        <f t="shared" si="3"/>
        <v>1.0196742299999999</v>
      </c>
    </row>
    <row r="40" spans="1:11" x14ac:dyDescent="0.25">
      <c r="A40" s="3">
        <v>43524</v>
      </c>
      <c r="B40" t="s">
        <v>16</v>
      </c>
      <c r="C40" s="3">
        <v>43555</v>
      </c>
      <c r="D40" s="15">
        <v>1.336611</v>
      </c>
      <c r="E40" s="15">
        <v>1.336611</v>
      </c>
      <c r="F40" s="15">
        <v>0.61662799999999995</v>
      </c>
      <c r="G40" s="16">
        <v>0.68014399999999997</v>
      </c>
      <c r="H40" s="17">
        <f t="shared" si="0"/>
        <v>1.01336611</v>
      </c>
      <c r="I40" s="17">
        <f t="shared" si="1"/>
        <v>1.01336611</v>
      </c>
      <c r="J40" s="17">
        <f t="shared" si="2"/>
        <v>1.00616628</v>
      </c>
      <c r="K40" s="17">
        <f t="shared" si="3"/>
        <v>1.00680144</v>
      </c>
    </row>
    <row r="41" spans="1:11" x14ac:dyDescent="0.25">
      <c r="A41" s="3">
        <v>43555</v>
      </c>
      <c r="B41" t="s">
        <v>16</v>
      </c>
      <c r="C41" s="3">
        <v>43585</v>
      </c>
      <c r="D41" s="15">
        <v>5.0099289999999996</v>
      </c>
      <c r="E41" s="15">
        <v>5.0099289999999996</v>
      </c>
      <c r="F41" s="15">
        <v>2.9278040000000001</v>
      </c>
      <c r="G41" s="16">
        <v>2.7170399999999999</v>
      </c>
      <c r="H41" s="17">
        <f t="shared" si="0"/>
        <v>1.0500992899999999</v>
      </c>
      <c r="I41" s="17">
        <f t="shared" si="1"/>
        <v>1.0500992899999999</v>
      </c>
      <c r="J41" s="17">
        <f t="shared" si="2"/>
        <v>1.0292780399999999</v>
      </c>
      <c r="K41" s="17">
        <f t="shared" si="3"/>
        <v>1.0271703999999999</v>
      </c>
    </row>
    <row r="42" spans="1:11" x14ac:dyDescent="0.25">
      <c r="A42" s="3">
        <v>43585</v>
      </c>
      <c r="B42" t="s">
        <v>16</v>
      </c>
      <c r="C42" s="3">
        <v>43616</v>
      </c>
      <c r="D42" s="15">
        <v>-4.3440599999999998</v>
      </c>
      <c r="E42" s="15">
        <v>-4.3957800000000002</v>
      </c>
      <c r="F42" s="15">
        <v>-4.5953200000000001</v>
      </c>
      <c r="G42" s="16">
        <v>-5.2595299999999998</v>
      </c>
      <c r="H42" s="17">
        <f t="shared" si="0"/>
        <v>0.95655939999999995</v>
      </c>
      <c r="I42" s="17">
        <f t="shared" si="1"/>
        <v>0.95604219999999995</v>
      </c>
      <c r="J42" s="17">
        <f t="shared" si="2"/>
        <v>0.95404679999999997</v>
      </c>
      <c r="K42" s="17">
        <f t="shared" si="3"/>
        <v>0.94740469999999999</v>
      </c>
    </row>
    <row r="43" spans="1:11" x14ac:dyDescent="0.25">
      <c r="A43" s="3">
        <v>43616</v>
      </c>
      <c r="B43" t="s">
        <v>16</v>
      </c>
      <c r="C43" s="3">
        <v>43646</v>
      </c>
      <c r="D43" s="15">
        <v>7.4682339999999998</v>
      </c>
      <c r="E43" s="15">
        <v>7.4682339999999998</v>
      </c>
      <c r="F43" s="15">
        <v>5.9809960000000002</v>
      </c>
      <c r="G43" s="16">
        <v>6.0710050000000004</v>
      </c>
      <c r="H43" s="17">
        <f t="shared" si="0"/>
        <v>1.0746823400000001</v>
      </c>
      <c r="I43" s="17">
        <f t="shared" si="1"/>
        <v>1.0746823400000001</v>
      </c>
      <c r="J43" s="17">
        <f t="shared" si="2"/>
        <v>1.0598099599999999</v>
      </c>
      <c r="K43" s="17">
        <f t="shared" si="3"/>
        <v>1.06071005</v>
      </c>
    </row>
    <row r="44" spans="1:11" x14ac:dyDescent="0.25">
      <c r="A44" s="3">
        <v>43646</v>
      </c>
      <c r="B44" t="s">
        <v>16</v>
      </c>
      <c r="C44" s="3">
        <v>43677</v>
      </c>
      <c r="D44" s="15">
        <v>-0.38399</v>
      </c>
      <c r="E44" s="15">
        <v>-0.38399</v>
      </c>
      <c r="F44" s="15">
        <v>-1.1913400000000001</v>
      </c>
      <c r="G44" s="16">
        <v>-1.1776599999999999</v>
      </c>
      <c r="H44" s="17">
        <f t="shared" si="0"/>
        <v>0.99616009999999999</v>
      </c>
      <c r="I44" s="17">
        <f t="shared" si="1"/>
        <v>0.99616009999999999</v>
      </c>
      <c r="J44" s="17">
        <f t="shared" si="2"/>
        <v>0.98808660000000004</v>
      </c>
      <c r="K44" s="17">
        <f t="shared" si="3"/>
        <v>0.98822339999999997</v>
      </c>
    </row>
    <row r="45" spans="1:11" x14ac:dyDescent="0.25">
      <c r="A45" s="3">
        <v>43677</v>
      </c>
      <c r="B45" t="s">
        <v>16</v>
      </c>
      <c r="C45" s="3">
        <v>43708</v>
      </c>
      <c r="D45" s="15">
        <v>-2.33691</v>
      </c>
      <c r="E45" s="15">
        <v>-2.3873199999999999</v>
      </c>
      <c r="F45" s="15">
        <v>-2.4406599999999998</v>
      </c>
      <c r="G45" s="16">
        <v>-3.06839</v>
      </c>
      <c r="H45" s="17">
        <f t="shared" si="0"/>
        <v>0.97663089999999997</v>
      </c>
      <c r="I45" s="17">
        <f t="shared" si="1"/>
        <v>0.97612679999999996</v>
      </c>
      <c r="J45" s="17">
        <f t="shared" si="2"/>
        <v>0.97559340000000005</v>
      </c>
      <c r="K45" s="17">
        <f t="shared" si="3"/>
        <v>0.96931610000000001</v>
      </c>
    </row>
    <row r="46" spans="1:11" x14ac:dyDescent="0.25">
      <c r="A46" s="3">
        <v>43708</v>
      </c>
      <c r="B46" t="s">
        <v>16</v>
      </c>
      <c r="C46" s="3">
        <v>43738</v>
      </c>
      <c r="D46" s="15">
        <v>0.24288199999999999</v>
      </c>
      <c r="E46" s="15">
        <v>0.24288199999999999</v>
      </c>
      <c r="F46" s="15">
        <v>2.8595519999999999</v>
      </c>
      <c r="G46" s="16">
        <v>2.6217990000000002</v>
      </c>
      <c r="H46" s="17">
        <f t="shared" si="0"/>
        <v>1.00242882</v>
      </c>
      <c r="I46" s="17">
        <f t="shared" si="1"/>
        <v>1.00242882</v>
      </c>
      <c r="J46" s="17">
        <f t="shared" si="2"/>
        <v>1.0285955200000001</v>
      </c>
      <c r="K46" s="17">
        <f t="shared" si="3"/>
        <v>1.0262179899999999</v>
      </c>
    </row>
    <row r="47" spans="1:11" x14ac:dyDescent="0.25">
      <c r="A47" s="3">
        <v>43738</v>
      </c>
      <c r="B47" t="s">
        <v>16</v>
      </c>
      <c r="C47" s="3">
        <v>43769</v>
      </c>
      <c r="D47" s="15">
        <v>2.920642</v>
      </c>
      <c r="E47" s="15">
        <v>2.920642</v>
      </c>
      <c r="F47" s="15">
        <v>3.2479520000000002</v>
      </c>
      <c r="G47" s="16">
        <v>3.5027270000000001</v>
      </c>
      <c r="H47" s="17">
        <f t="shared" si="0"/>
        <v>1.02920642</v>
      </c>
      <c r="I47" s="17">
        <f t="shared" si="1"/>
        <v>1.02920642</v>
      </c>
      <c r="J47" s="17">
        <f t="shared" si="2"/>
        <v>1.0324795200000001</v>
      </c>
      <c r="K47" s="17">
        <f t="shared" si="3"/>
        <v>1.0350272700000001</v>
      </c>
    </row>
    <row r="48" spans="1:11" x14ac:dyDescent="0.25">
      <c r="A48" s="3">
        <v>43769</v>
      </c>
      <c r="B48" t="s">
        <v>16</v>
      </c>
      <c r="C48" s="3">
        <v>43799</v>
      </c>
      <c r="D48" s="15">
        <v>1.9597610000000001</v>
      </c>
      <c r="E48" s="15">
        <v>1.907977</v>
      </c>
      <c r="F48" s="15">
        <v>1.2669520000000001</v>
      </c>
      <c r="G48" s="16">
        <v>0.89672099999999999</v>
      </c>
      <c r="H48" s="17">
        <f t="shared" si="0"/>
        <v>1.0195976099999999</v>
      </c>
      <c r="I48" s="17">
        <f t="shared" si="1"/>
        <v>1.0190797700000001</v>
      </c>
      <c r="J48" s="17">
        <f t="shared" si="2"/>
        <v>1.01266952</v>
      </c>
      <c r="K48" s="17">
        <f t="shared" si="3"/>
        <v>1.00896721</v>
      </c>
    </row>
    <row r="49" spans="1:11" x14ac:dyDescent="0.25">
      <c r="A49" s="3">
        <v>43799</v>
      </c>
      <c r="B49" t="s">
        <v>16</v>
      </c>
      <c r="C49" s="3">
        <v>43830</v>
      </c>
      <c r="D49" s="15">
        <v>4.9797029999999998</v>
      </c>
      <c r="E49" s="15">
        <v>4.9797029999999998</v>
      </c>
      <c r="F49" s="15">
        <v>3.2112810000000001</v>
      </c>
      <c r="G49" s="16">
        <v>4.3644410000000002</v>
      </c>
      <c r="H49" s="17">
        <f t="shared" si="0"/>
        <v>1.0497970299999999</v>
      </c>
      <c r="I49" s="17">
        <f t="shared" si="1"/>
        <v>1.0497970299999999</v>
      </c>
      <c r="J49" s="17">
        <f t="shared" si="2"/>
        <v>1.0321128100000001</v>
      </c>
      <c r="K49" s="17">
        <f t="shared" si="3"/>
        <v>1.04364441</v>
      </c>
    </row>
    <row r="50" spans="1:11" x14ac:dyDescent="0.25">
      <c r="A50" s="3">
        <v>43830</v>
      </c>
      <c r="B50" t="s">
        <v>16</v>
      </c>
      <c r="C50" s="3">
        <v>43861</v>
      </c>
      <c r="D50" s="15">
        <v>-1.24909</v>
      </c>
      <c r="E50" s="15">
        <v>-1.24909</v>
      </c>
      <c r="F50" s="15">
        <v>-1.92089</v>
      </c>
      <c r="G50" s="16">
        <v>-2.6748599999999998</v>
      </c>
      <c r="H50" s="17">
        <f t="shared" si="0"/>
        <v>0.98750910000000003</v>
      </c>
      <c r="I50" s="17">
        <f t="shared" si="1"/>
        <v>0.98750910000000003</v>
      </c>
      <c r="J50" s="17">
        <f t="shared" si="2"/>
        <v>0.98079110000000003</v>
      </c>
      <c r="K50" s="17">
        <f t="shared" si="3"/>
        <v>0.97325139999999999</v>
      </c>
    </row>
    <row r="51" spans="1:11" x14ac:dyDescent="0.25">
      <c r="A51" s="3">
        <v>43861</v>
      </c>
      <c r="B51" t="s">
        <v>16</v>
      </c>
      <c r="C51" s="3">
        <v>43890</v>
      </c>
      <c r="D51" s="15">
        <v>-6.3814799999999998</v>
      </c>
      <c r="E51" s="15">
        <v>-6.4313099999999999</v>
      </c>
      <c r="F51" s="15">
        <v>-8.8605800000000006</v>
      </c>
      <c r="G51" s="16">
        <v>-7.8906299999999998</v>
      </c>
      <c r="H51" s="17">
        <f t="shared" si="0"/>
        <v>0.93618519999999994</v>
      </c>
      <c r="I51" s="17">
        <f t="shared" si="1"/>
        <v>0.93568689999999999</v>
      </c>
      <c r="J51" s="17">
        <f t="shared" si="2"/>
        <v>0.91139419999999993</v>
      </c>
      <c r="K51" s="17">
        <f t="shared" si="3"/>
        <v>0.92109370000000002</v>
      </c>
    </row>
    <row r="52" spans="1:11" x14ac:dyDescent="0.25">
      <c r="A52" s="3">
        <v>43890</v>
      </c>
      <c r="B52" t="s">
        <v>16</v>
      </c>
      <c r="C52" s="3">
        <v>43921</v>
      </c>
      <c r="D52" s="15">
        <v>-14.196</v>
      </c>
      <c r="E52" s="15">
        <v>-14.196</v>
      </c>
      <c r="F52" s="15">
        <v>-14.023300000000001</v>
      </c>
      <c r="G52" s="16">
        <v>-14.400700000000001</v>
      </c>
      <c r="H52" s="17">
        <f t="shared" si="0"/>
        <v>0.85804000000000002</v>
      </c>
      <c r="I52" s="17">
        <f t="shared" si="1"/>
        <v>0.85804000000000002</v>
      </c>
      <c r="J52" s="17">
        <f t="shared" si="2"/>
        <v>0.85976699999999995</v>
      </c>
      <c r="K52" s="17">
        <f t="shared" si="3"/>
        <v>0.855993</v>
      </c>
    </row>
    <row r="53" spans="1:11" x14ac:dyDescent="0.25">
      <c r="A53" s="3">
        <v>43921</v>
      </c>
      <c r="B53" t="s">
        <v>16</v>
      </c>
      <c r="C53" s="3">
        <v>43951</v>
      </c>
      <c r="D53" s="15">
        <v>10.715059999999999</v>
      </c>
      <c r="E53" s="15">
        <v>10.715059999999999</v>
      </c>
      <c r="F53" s="15">
        <v>7.0565069999999999</v>
      </c>
      <c r="G53" s="16">
        <v>7.6434879999999996</v>
      </c>
      <c r="H53" s="17">
        <f t="shared" si="0"/>
        <v>1.1071506</v>
      </c>
      <c r="I53" s="17">
        <f t="shared" si="1"/>
        <v>1.1071506</v>
      </c>
      <c r="J53" s="17">
        <f t="shared" si="2"/>
        <v>1.07056507</v>
      </c>
      <c r="K53" s="17">
        <f t="shared" si="3"/>
        <v>1.0764348800000001</v>
      </c>
    </row>
    <row r="54" spans="1:11" x14ac:dyDescent="0.25">
      <c r="A54" s="3">
        <v>43951</v>
      </c>
      <c r="B54" t="s">
        <v>16</v>
      </c>
      <c r="C54" s="3">
        <v>43982</v>
      </c>
      <c r="D54" s="15">
        <v>5.1126579999999997</v>
      </c>
      <c r="E54" s="15">
        <v>5.0578190000000003</v>
      </c>
      <c r="F54" s="15">
        <v>4.3157050000000003</v>
      </c>
      <c r="G54" s="16">
        <v>3.3231630000000001</v>
      </c>
      <c r="H54" s="17">
        <f t="shared" si="0"/>
        <v>1.05112658</v>
      </c>
      <c r="I54" s="17">
        <f t="shared" si="1"/>
        <v>1.05057819</v>
      </c>
      <c r="J54" s="17">
        <f t="shared" si="2"/>
        <v>1.04315705</v>
      </c>
      <c r="K54" s="17">
        <f t="shared" si="3"/>
        <v>1.03323163</v>
      </c>
    </row>
    <row r="55" spans="1:11" x14ac:dyDescent="0.25">
      <c r="A55" s="3">
        <v>43982</v>
      </c>
      <c r="B55" t="s">
        <v>16</v>
      </c>
      <c r="C55" s="3">
        <v>44012</v>
      </c>
      <c r="D55" s="15">
        <v>4.736434</v>
      </c>
      <c r="E55" s="15">
        <v>4.736434</v>
      </c>
      <c r="F55" s="15">
        <v>3.4653499999999999</v>
      </c>
      <c r="G55" s="16">
        <v>4.5633140000000001</v>
      </c>
      <c r="H55" s="17">
        <f t="shared" si="0"/>
        <v>1.0473643399999999</v>
      </c>
      <c r="I55" s="17">
        <f t="shared" si="1"/>
        <v>1.0473643399999999</v>
      </c>
      <c r="J55" s="17">
        <f t="shared" si="2"/>
        <v>1.0346534999999999</v>
      </c>
      <c r="K55" s="17">
        <f t="shared" si="3"/>
        <v>1.0456331400000001</v>
      </c>
    </row>
    <row r="56" spans="1:11" x14ac:dyDescent="0.25">
      <c r="A56" s="3">
        <v>44012</v>
      </c>
      <c r="B56" t="s">
        <v>16</v>
      </c>
      <c r="C56" s="3">
        <v>44043</v>
      </c>
      <c r="D56" s="15">
        <v>4.7671960000000002</v>
      </c>
      <c r="E56" s="15">
        <v>4.7671960000000002</v>
      </c>
      <c r="F56" s="15">
        <v>2.6893919999999998</v>
      </c>
      <c r="G56" s="16">
        <v>4.5026529999999996</v>
      </c>
      <c r="H56" s="17">
        <f t="shared" si="0"/>
        <v>1.04767196</v>
      </c>
      <c r="I56" s="17">
        <f t="shared" si="1"/>
        <v>1.04767196</v>
      </c>
      <c r="J56" s="17">
        <f t="shared" si="2"/>
        <v>1.02689392</v>
      </c>
      <c r="K56" s="17">
        <f t="shared" si="3"/>
        <v>1.0450265299999999</v>
      </c>
    </row>
    <row r="57" spans="1:11" x14ac:dyDescent="0.25">
      <c r="A57" s="3">
        <v>44043</v>
      </c>
      <c r="B57" t="s">
        <v>16</v>
      </c>
      <c r="C57" s="3">
        <v>44074</v>
      </c>
      <c r="D57" s="15">
        <v>4.3386579999999997</v>
      </c>
      <c r="E57" s="15">
        <v>4.3386579999999997</v>
      </c>
      <c r="F57" s="15">
        <v>5.1766949999999996</v>
      </c>
      <c r="G57" s="16">
        <v>4.2998180000000001</v>
      </c>
      <c r="H57" s="17">
        <f t="shared" si="0"/>
        <v>1.04338658</v>
      </c>
      <c r="I57" s="17">
        <f t="shared" si="1"/>
        <v>1.04338658</v>
      </c>
      <c r="J57" s="17">
        <f t="shared" si="2"/>
        <v>1.05176695</v>
      </c>
      <c r="K57" s="17">
        <f t="shared" si="3"/>
        <v>1.0429981800000001</v>
      </c>
    </row>
    <row r="58" spans="1:11" x14ac:dyDescent="0.25">
      <c r="A58" s="3">
        <v>44074</v>
      </c>
      <c r="B58" t="s">
        <v>16</v>
      </c>
      <c r="C58" s="3">
        <v>44104</v>
      </c>
      <c r="D58" s="15">
        <v>-1.67073</v>
      </c>
      <c r="E58" s="15">
        <v>-1.67073</v>
      </c>
      <c r="F58" s="15">
        <v>-2.7688700000000002</v>
      </c>
      <c r="G58" s="16">
        <v>-2.4182199999999998</v>
      </c>
      <c r="H58" s="17">
        <f t="shared" si="0"/>
        <v>0.98329270000000002</v>
      </c>
      <c r="I58" s="17">
        <f t="shared" si="1"/>
        <v>0.98329270000000002</v>
      </c>
      <c r="J58" s="17">
        <f t="shared" si="2"/>
        <v>0.97231129999999999</v>
      </c>
      <c r="K58" s="17">
        <f t="shared" si="3"/>
        <v>0.97581779999999996</v>
      </c>
    </row>
    <row r="59" spans="1:11" x14ac:dyDescent="0.25">
      <c r="A59" s="3">
        <v>44104</v>
      </c>
      <c r="B59" t="s">
        <v>16</v>
      </c>
      <c r="C59" s="3">
        <v>44135</v>
      </c>
      <c r="D59" s="15">
        <v>-4.1084800000000001</v>
      </c>
      <c r="E59" s="15">
        <v>-4.1546799999999999</v>
      </c>
      <c r="F59" s="15">
        <v>-3.9148800000000001</v>
      </c>
      <c r="G59" s="16">
        <v>-2.1339199999999998</v>
      </c>
      <c r="H59" s="17">
        <f t="shared" si="0"/>
        <v>0.95891519999999997</v>
      </c>
      <c r="I59" s="17">
        <f t="shared" si="1"/>
        <v>0.95845320000000001</v>
      </c>
      <c r="J59" s="17">
        <f t="shared" si="2"/>
        <v>0.96085120000000002</v>
      </c>
      <c r="K59" s="17">
        <f t="shared" si="3"/>
        <v>0.9786608</v>
      </c>
    </row>
    <row r="60" spans="1:11" x14ac:dyDescent="0.25">
      <c r="A60" s="3">
        <v>44135</v>
      </c>
      <c r="B60" t="s">
        <v>16</v>
      </c>
      <c r="C60" s="3">
        <v>44165</v>
      </c>
      <c r="D60" s="15">
        <v>14.03485</v>
      </c>
      <c r="E60" s="15">
        <v>13.981439999999999</v>
      </c>
      <c r="F60" s="15">
        <v>15.35955</v>
      </c>
      <c r="G60" s="16">
        <v>13.464600000000001</v>
      </c>
      <c r="H60" s="17">
        <f t="shared" si="0"/>
        <v>1.1403485</v>
      </c>
      <c r="I60" s="17">
        <f t="shared" si="1"/>
        <v>1.1398144000000001</v>
      </c>
      <c r="J60" s="17">
        <f t="shared" si="2"/>
        <v>1.1535955</v>
      </c>
      <c r="K60" s="17">
        <f t="shared" si="3"/>
        <v>1.134646</v>
      </c>
    </row>
    <row r="61" spans="1:11" x14ac:dyDescent="0.25">
      <c r="A61" s="3">
        <v>44165</v>
      </c>
      <c r="B61" t="s">
        <v>16</v>
      </c>
      <c r="C61" s="3">
        <v>44196</v>
      </c>
      <c r="D61" s="15">
        <v>4.3074260000000004</v>
      </c>
      <c r="E61" s="15">
        <v>4.3074260000000004</v>
      </c>
      <c r="F61" s="15">
        <v>4.5698790000000002</v>
      </c>
      <c r="G61" s="16">
        <v>5.4343909999999997</v>
      </c>
      <c r="H61" s="17">
        <f t="shared" si="0"/>
        <v>1.04307426</v>
      </c>
      <c r="I61" s="17">
        <f t="shared" si="1"/>
        <v>1.04307426</v>
      </c>
      <c r="J61" s="17">
        <f t="shared" si="2"/>
        <v>1.0456987900000001</v>
      </c>
      <c r="K61" s="17">
        <f t="shared" si="3"/>
        <v>1.0543439100000001</v>
      </c>
    </row>
    <row r="62" spans="1:11" x14ac:dyDescent="0.25">
      <c r="A62" s="3">
        <v>44196</v>
      </c>
      <c r="B62" t="s">
        <v>16</v>
      </c>
      <c r="C62" s="3">
        <v>44227</v>
      </c>
      <c r="D62" s="15">
        <v>-0.99595999999999996</v>
      </c>
      <c r="E62" s="15">
        <v>-0.99595999999999996</v>
      </c>
      <c r="F62" s="15">
        <v>-1.05277</v>
      </c>
      <c r="G62" s="16">
        <v>0.23464699999999999</v>
      </c>
      <c r="H62" s="17">
        <f t="shared" si="0"/>
        <v>0.99004040000000004</v>
      </c>
      <c r="I62" s="17">
        <f t="shared" si="1"/>
        <v>0.99004040000000004</v>
      </c>
      <c r="J62" s="17">
        <f t="shared" si="2"/>
        <v>0.98947229999999997</v>
      </c>
      <c r="K62" s="17">
        <f t="shared" si="3"/>
        <v>1.00234647</v>
      </c>
    </row>
    <row r="63" spans="1:11" x14ac:dyDescent="0.25">
      <c r="A63" s="3">
        <v>44227</v>
      </c>
      <c r="B63" t="s">
        <v>16</v>
      </c>
      <c r="C63" s="3">
        <v>44255</v>
      </c>
      <c r="D63" s="15">
        <v>2.6861079999999999</v>
      </c>
      <c r="E63" s="15">
        <v>2.6385930000000002</v>
      </c>
      <c r="F63" s="15">
        <v>2.565283</v>
      </c>
      <c r="G63" s="16">
        <v>1.993012</v>
      </c>
      <c r="H63" s="17">
        <f t="shared" si="0"/>
        <v>1.02686108</v>
      </c>
      <c r="I63" s="17">
        <f t="shared" si="1"/>
        <v>1.02638593</v>
      </c>
      <c r="J63" s="17">
        <f t="shared" si="2"/>
        <v>1.0256528300000001</v>
      </c>
      <c r="K63" s="17">
        <f t="shared" si="3"/>
        <v>1.0199301199999999</v>
      </c>
    </row>
    <row r="64" spans="1:11" x14ac:dyDescent="0.25">
      <c r="A64" s="3">
        <v>44255</v>
      </c>
      <c r="B64" t="s">
        <v>16</v>
      </c>
      <c r="C64" s="3">
        <v>44286</v>
      </c>
      <c r="D64" s="15">
        <v>-0.58925000000000005</v>
      </c>
      <c r="E64" s="15">
        <v>-0.58925000000000005</v>
      </c>
      <c r="F64" s="15">
        <v>2.6448130000000001</v>
      </c>
      <c r="G64" s="16">
        <v>1.3366309999999999</v>
      </c>
      <c r="H64" s="17">
        <f t="shared" si="0"/>
        <v>0.99410750000000003</v>
      </c>
      <c r="I64" s="17">
        <f t="shared" si="1"/>
        <v>0.99410750000000003</v>
      </c>
      <c r="J64" s="17">
        <f t="shared" si="2"/>
        <v>1.0264481299999999</v>
      </c>
      <c r="K64" s="17">
        <f t="shared" si="3"/>
        <v>1.0133663100000001</v>
      </c>
    </row>
    <row r="65" spans="1:11" x14ac:dyDescent="0.25">
      <c r="A65" s="3">
        <v>44286</v>
      </c>
      <c r="B65" t="s">
        <v>16</v>
      </c>
      <c r="C65" s="3">
        <v>44316</v>
      </c>
      <c r="D65" s="15">
        <v>3.4163139999999999</v>
      </c>
      <c r="E65" s="15">
        <v>3.4163139999999999</v>
      </c>
      <c r="F65" s="15">
        <v>3.2271190000000001</v>
      </c>
      <c r="G65" s="16">
        <v>3.0041690000000001</v>
      </c>
      <c r="H65" s="17">
        <f t="shared" si="0"/>
        <v>1.03416314</v>
      </c>
      <c r="I65" s="17">
        <f t="shared" si="1"/>
        <v>1.03416314</v>
      </c>
      <c r="J65" s="17">
        <f t="shared" si="2"/>
        <v>1.0322711899999999</v>
      </c>
      <c r="K65" s="17">
        <f t="shared" si="3"/>
        <v>1.03004169</v>
      </c>
    </row>
    <row r="66" spans="1:11" x14ac:dyDescent="0.25">
      <c r="A66" s="3">
        <v>44316</v>
      </c>
      <c r="B66" t="s">
        <v>16</v>
      </c>
      <c r="C66" s="3">
        <v>44347</v>
      </c>
      <c r="D66" s="15">
        <v>2.3992290000000001</v>
      </c>
      <c r="E66" s="15">
        <v>2.3507950000000002</v>
      </c>
      <c r="F66" s="15">
        <v>3.565753</v>
      </c>
      <c r="G66" s="16">
        <v>3.1978949999999999</v>
      </c>
      <c r="H66" s="17">
        <f t="shared" si="0"/>
        <v>1.02399229</v>
      </c>
      <c r="I66" s="17">
        <f t="shared" si="1"/>
        <v>1.0235079499999999</v>
      </c>
      <c r="J66" s="17">
        <f t="shared" si="2"/>
        <v>1.0356575299999999</v>
      </c>
      <c r="K66" s="17">
        <f t="shared" si="3"/>
        <v>1.0319789500000001</v>
      </c>
    </row>
    <row r="67" spans="1:11" x14ac:dyDescent="0.25">
      <c r="A67" s="3">
        <v>44347</v>
      </c>
      <c r="B67" t="s">
        <v>16</v>
      </c>
      <c r="C67" s="3">
        <v>44377</v>
      </c>
      <c r="D67" s="15">
        <v>0.34097300000000003</v>
      </c>
      <c r="E67" s="15">
        <v>0.34097300000000003</v>
      </c>
      <c r="F67" s="15">
        <v>-0.98538999999999999</v>
      </c>
      <c r="G67" s="16">
        <v>-0.61592000000000002</v>
      </c>
      <c r="H67" s="17">
        <f t="shared" si="0"/>
        <v>1.00340973</v>
      </c>
      <c r="I67" s="17">
        <f t="shared" si="1"/>
        <v>1.00340973</v>
      </c>
      <c r="J67" s="17">
        <f t="shared" si="2"/>
        <v>0.99014610000000003</v>
      </c>
      <c r="K67" s="17">
        <f t="shared" si="3"/>
        <v>0.99384079999999997</v>
      </c>
    </row>
    <row r="68" spans="1:11" x14ac:dyDescent="0.25">
      <c r="A68" s="3">
        <v>44377</v>
      </c>
      <c r="B68" t="s">
        <v>16</v>
      </c>
      <c r="C68" s="3">
        <v>44408</v>
      </c>
      <c r="D68" s="15">
        <v>2.108911</v>
      </c>
      <c r="E68" s="15">
        <v>2.108911</v>
      </c>
      <c r="F68" s="15">
        <v>0.67878499999999997</v>
      </c>
      <c r="G68" s="16">
        <v>-1.61938</v>
      </c>
      <c r="H68" s="17">
        <f t="shared" si="0"/>
        <v>1.0210891099999999</v>
      </c>
      <c r="I68" s="17">
        <f t="shared" si="1"/>
        <v>1.0210891099999999</v>
      </c>
      <c r="J68" s="17">
        <f t="shared" si="2"/>
        <v>1.00678785</v>
      </c>
      <c r="K68" s="17">
        <f t="shared" si="3"/>
        <v>0.98380619999999996</v>
      </c>
    </row>
    <row r="69" spans="1:11" x14ac:dyDescent="0.25">
      <c r="A69" s="3">
        <v>44408</v>
      </c>
      <c r="B69" t="s">
        <v>16</v>
      </c>
      <c r="C69" s="3">
        <v>44439</v>
      </c>
      <c r="D69" s="15">
        <v>1.8554900000000001</v>
      </c>
      <c r="E69" s="15">
        <v>1.80701</v>
      </c>
      <c r="F69" s="15">
        <v>1.6178330000000001</v>
      </c>
      <c r="G69" s="16">
        <v>1.919133</v>
      </c>
      <c r="H69" s="17">
        <f t="shared" si="0"/>
        <v>1.0185549</v>
      </c>
      <c r="I69" s="17">
        <f t="shared" si="1"/>
        <v>1.0180701000000001</v>
      </c>
      <c r="J69" s="17">
        <f t="shared" si="2"/>
        <v>1.01617833</v>
      </c>
      <c r="K69" s="17">
        <f t="shared" si="3"/>
        <v>1.01919133</v>
      </c>
    </row>
    <row r="70" spans="1:11" x14ac:dyDescent="0.25">
      <c r="A70" s="3">
        <v>44439</v>
      </c>
      <c r="B70" t="s">
        <v>16</v>
      </c>
      <c r="C70" s="3">
        <v>44469</v>
      </c>
      <c r="D70" s="15">
        <v>-4.98759</v>
      </c>
      <c r="E70" s="15">
        <v>-4.98759</v>
      </c>
      <c r="F70" s="15">
        <v>-2.8004600000000002</v>
      </c>
      <c r="G70" s="16">
        <v>-3.1404899999999998</v>
      </c>
      <c r="H70" s="17">
        <f t="shared" si="0"/>
        <v>0.95012410000000003</v>
      </c>
      <c r="I70" s="17">
        <f t="shared" si="1"/>
        <v>0.95012410000000003</v>
      </c>
      <c r="J70" s="17">
        <f t="shared" si="2"/>
        <v>0.97199539999999995</v>
      </c>
      <c r="K70" s="17">
        <f t="shared" si="3"/>
        <v>0.96859510000000004</v>
      </c>
    </row>
    <row r="71" spans="1:11" x14ac:dyDescent="0.25">
      <c r="A71" s="3">
        <v>44469</v>
      </c>
      <c r="B71" t="s">
        <v>16</v>
      </c>
      <c r="C71" s="3">
        <v>44500</v>
      </c>
      <c r="D71" s="15">
        <v>3.7726459999999999</v>
      </c>
      <c r="E71" s="15">
        <v>3.7726459999999999</v>
      </c>
      <c r="F71" s="15">
        <v>3.0038109999999998</v>
      </c>
      <c r="G71" s="16">
        <v>2.4109829999999999</v>
      </c>
      <c r="H71" s="17">
        <f t="shared" si="0"/>
        <v>1.03772646</v>
      </c>
      <c r="I71" s="17">
        <f t="shared" si="1"/>
        <v>1.03772646</v>
      </c>
      <c r="J71" s="17">
        <f t="shared" si="2"/>
        <v>1.03003811</v>
      </c>
      <c r="K71" s="17">
        <f t="shared" si="3"/>
        <v>1.02410983</v>
      </c>
    </row>
    <row r="72" spans="1:11" x14ac:dyDescent="0.25">
      <c r="A72" s="3">
        <v>44500</v>
      </c>
      <c r="B72" t="s">
        <v>16</v>
      </c>
      <c r="C72" s="3">
        <v>44530</v>
      </c>
      <c r="D72" s="15">
        <v>-3.6727500000000002</v>
      </c>
      <c r="E72" s="15">
        <v>-3.6727500000000002</v>
      </c>
      <c r="F72" s="15">
        <v>-4.6622199999999996</v>
      </c>
      <c r="G72" s="16">
        <v>-4.4882</v>
      </c>
      <c r="H72" s="17">
        <f t="shared" si="0"/>
        <v>0.96327249999999998</v>
      </c>
      <c r="I72" s="17">
        <f t="shared" si="1"/>
        <v>0.96327249999999998</v>
      </c>
      <c r="J72" s="17">
        <f t="shared" si="2"/>
        <v>0.95337780000000005</v>
      </c>
      <c r="K72" s="17">
        <f t="shared" si="3"/>
        <v>0.95511800000000002</v>
      </c>
    </row>
    <row r="73" spans="1:11" x14ac:dyDescent="0.25">
      <c r="A73" s="3">
        <v>44530</v>
      </c>
      <c r="B73" t="s">
        <v>16</v>
      </c>
      <c r="C73" s="3">
        <v>44561</v>
      </c>
      <c r="D73" s="15">
        <v>3.689962</v>
      </c>
      <c r="E73" s="15">
        <v>3.6383640000000002</v>
      </c>
      <c r="F73" s="15">
        <v>5.0972099999999996</v>
      </c>
      <c r="G73" s="16">
        <v>4.159186</v>
      </c>
      <c r="H73" s="17">
        <f t="shared" si="0"/>
        <v>1.03689962</v>
      </c>
      <c r="I73" s="17">
        <f t="shared" si="1"/>
        <v>1.0363836399999999</v>
      </c>
      <c r="J73" s="17">
        <f t="shared" si="2"/>
        <v>1.0509721000000001</v>
      </c>
      <c r="K73" s="17">
        <f t="shared" si="3"/>
        <v>1.04159186</v>
      </c>
    </row>
    <row r="74" spans="1:11" x14ac:dyDescent="0.25">
      <c r="A74" s="3">
        <v>44561</v>
      </c>
      <c r="B74" t="s">
        <v>16</v>
      </c>
      <c r="C74" s="3">
        <v>44592</v>
      </c>
      <c r="D74" s="15">
        <v>-7.4711999999999996</v>
      </c>
      <c r="E74" s="15">
        <v>-7.4711999999999996</v>
      </c>
      <c r="F74" s="15">
        <v>-4.4012900000000004</v>
      </c>
      <c r="G74" s="16">
        <v>-3.67408</v>
      </c>
      <c r="H74" s="17">
        <f t="shared" si="0"/>
        <v>0.925288</v>
      </c>
      <c r="I74" s="17">
        <f t="shared" si="1"/>
        <v>0.925288</v>
      </c>
      <c r="J74" s="17">
        <f t="shared" si="2"/>
        <v>0.95598709999999998</v>
      </c>
      <c r="K74" s="17">
        <f t="shared" si="3"/>
        <v>0.96325919999999998</v>
      </c>
    </row>
    <row r="75" spans="1:11" x14ac:dyDescent="0.25">
      <c r="A75" s="3">
        <v>44592</v>
      </c>
      <c r="B75" t="s">
        <v>16</v>
      </c>
      <c r="C75" s="3">
        <v>44620</v>
      </c>
      <c r="D75" s="15">
        <v>-4.7135999999999996</v>
      </c>
      <c r="E75" s="15">
        <v>-4.7135999999999996</v>
      </c>
      <c r="F75" s="15">
        <v>-1.54304</v>
      </c>
      <c r="G75" s="16">
        <v>-1.96675</v>
      </c>
      <c r="H75" s="17">
        <f t="shared" si="0"/>
        <v>0.95286400000000004</v>
      </c>
      <c r="I75" s="17">
        <f t="shared" si="1"/>
        <v>0.95286400000000004</v>
      </c>
      <c r="J75" s="17">
        <f t="shared" si="2"/>
        <v>0.98456960000000004</v>
      </c>
      <c r="K75" s="17">
        <f t="shared" si="3"/>
        <v>0.98033250000000005</v>
      </c>
    </row>
    <row r="76" spans="1:11" x14ac:dyDescent="0.25">
      <c r="A76" s="3">
        <v>44620</v>
      </c>
      <c r="B76" t="s">
        <v>16</v>
      </c>
      <c r="C76" s="3">
        <v>44651</v>
      </c>
      <c r="D76" s="15">
        <v>0.22037899999999999</v>
      </c>
      <c r="E76" s="15">
        <v>0.16422800000000001</v>
      </c>
      <c r="F76" s="15">
        <v>1.271914</v>
      </c>
      <c r="G76" s="16">
        <v>0.248222</v>
      </c>
      <c r="H76" s="17">
        <f t="shared" ref="H76" si="4">(D76/100)+1</f>
        <v>1.00220379</v>
      </c>
      <c r="I76" s="17">
        <f t="shared" ref="I76" si="5">(E76/100)+1</f>
        <v>1.00164228</v>
      </c>
      <c r="J76" s="17">
        <f t="shared" ref="J76" si="6">(F76/100)+1</f>
        <v>1.01271914</v>
      </c>
      <c r="K76" s="17">
        <f t="shared" ref="K76" si="7">(G76/100)+1</f>
        <v>1.0024822200000001</v>
      </c>
    </row>
    <row r="77" spans="1:11" x14ac:dyDescent="0.25">
      <c r="A77" s="3"/>
      <c r="C77" s="3"/>
      <c r="G77" s="6"/>
      <c r="H77" s="23"/>
      <c r="I77" s="6"/>
      <c r="J77" s="6"/>
      <c r="K77" s="6"/>
    </row>
    <row r="78" spans="1:11" x14ac:dyDescent="0.25">
      <c r="A78" s="3"/>
      <c r="C78" s="3"/>
      <c r="G78" s="6"/>
      <c r="H78" s="6"/>
      <c r="I78" s="6"/>
      <c r="J78" s="6"/>
      <c r="K78" s="6"/>
    </row>
    <row r="79" spans="1:11" x14ac:dyDescent="0.25">
      <c r="B79" s="1" t="s">
        <v>10</v>
      </c>
      <c r="C79" s="1" t="s">
        <v>10</v>
      </c>
      <c r="D79" s="1" t="s">
        <v>30</v>
      </c>
      <c r="E79" s="1" t="s">
        <v>31</v>
      </c>
      <c r="F79" s="1"/>
      <c r="G79" s="1"/>
      <c r="H79" s="1" t="s">
        <v>10</v>
      </c>
      <c r="I79" s="1" t="s">
        <v>10</v>
      </c>
      <c r="J79" s="1" t="s">
        <v>30</v>
      </c>
      <c r="K79" s="1" t="s">
        <v>31</v>
      </c>
    </row>
    <row r="80" spans="1:11" x14ac:dyDescent="0.25">
      <c r="B80" s="1" t="s">
        <v>25</v>
      </c>
      <c r="C80" s="1" t="s">
        <v>26</v>
      </c>
      <c r="D80" s="1" t="s">
        <v>32</v>
      </c>
      <c r="E80" s="1" t="s">
        <v>32</v>
      </c>
      <c r="F80" s="1"/>
      <c r="G80" s="1"/>
      <c r="H80" s="1" t="s">
        <v>25</v>
      </c>
      <c r="I80" s="1" t="s">
        <v>26</v>
      </c>
      <c r="J80" s="1" t="s">
        <v>32</v>
      </c>
      <c r="K80" s="1" t="s">
        <v>32</v>
      </c>
    </row>
    <row r="81" spans="1:11" x14ac:dyDescent="0.25">
      <c r="A81" s="11">
        <v>44651</v>
      </c>
      <c r="B81" s="5">
        <v>2.2037900000000388E-3</v>
      </c>
      <c r="C81" s="5">
        <v>1.642279999999996E-3</v>
      </c>
      <c r="D81" s="5">
        <v>1.2719139999999962E-2</v>
      </c>
      <c r="E81" s="5">
        <v>2.4822200000000905E-3</v>
      </c>
      <c r="G81" s="11">
        <f>C76</f>
        <v>44651</v>
      </c>
      <c r="H81" s="9">
        <f>H76-1</f>
        <v>2.2037900000000388E-3</v>
      </c>
      <c r="I81" s="9">
        <f t="shared" ref="I81:K81" si="8">I76-1</f>
        <v>1.642279999999996E-3</v>
      </c>
      <c r="J81" s="9">
        <f t="shared" si="8"/>
        <v>1.2719139999999962E-2</v>
      </c>
      <c r="K81" s="9">
        <f t="shared" si="8"/>
        <v>2.4822200000000905E-3</v>
      </c>
    </row>
    <row r="82" spans="1:11" x14ac:dyDescent="0.25">
      <c r="A82" t="s">
        <v>18</v>
      </c>
      <c r="B82" s="5">
        <v>-0.11638335165033142</v>
      </c>
      <c r="C82" s="5">
        <v>-0.11687842020741079</v>
      </c>
      <c r="D82" s="5">
        <v>-4.6792452968444032E-2</v>
      </c>
      <c r="E82" s="5">
        <v>-5.3341704475038276E-2</v>
      </c>
      <c r="G82" t="s">
        <v>18</v>
      </c>
      <c r="H82" s="9">
        <f>PRODUCT(INDEX(H:H,MATCH(DATE(YEAR($G81),(ROUNDUP(MONTH($G81)/3,0)*3)-1,1)-1,$C1:$C76)):INDEX(H:H,MATCH($G81,$C1:$C76)))-1</f>
        <v>-0.11638335165033142</v>
      </c>
      <c r="I82" s="9">
        <f>PRODUCT(INDEX(I:I,MATCH(DATE(YEAR($G81),(ROUNDUP(MONTH($G81)/3,0)*3)-1,1)-1,$C1:$C76)):INDEX(I:I,MATCH($G81,$C1:$C76)))-1</f>
        <v>-0.11687842020741079</v>
      </c>
      <c r="J82" s="9">
        <f>PRODUCT(INDEX(J:J,MATCH(DATE(YEAR($G81),(ROUNDUP(MONTH($G81)/3,0)*3)-1,1)-1,$C1:$C76)):INDEX(J:J,MATCH($G81,$C1:$C76)))-1</f>
        <v>-4.6792452968444032E-2</v>
      </c>
      <c r="K82" s="9">
        <f>PRODUCT(INDEX(K:K,MATCH(DATE(YEAR($G81),(ROUNDUP(MONTH($G81)/3,0)*3)-1,1)-1,$C1:$C76)):INDEX(K:K,MATCH($G81,$C1:$C76)))-1</f>
        <v>-5.3341704475038276E-2</v>
      </c>
    </row>
    <row r="83" spans="1:11" x14ac:dyDescent="0.25">
      <c r="A83" t="s">
        <v>19</v>
      </c>
      <c r="B83" s="5">
        <v>-0.11638335165033142</v>
      </c>
      <c r="C83" s="5">
        <v>-0.11687842020741079</v>
      </c>
      <c r="D83" s="5">
        <v>-4.6792452968444032E-2</v>
      </c>
      <c r="E83" s="5">
        <v>-5.3341704475038276E-2</v>
      </c>
      <c r="G83" t="s">
        <v>19</v>
      </c>
      <c r="H83" s="9">
        <f ca="1">PRODUCT(OFFSET(H76,-2,0):H76)-1</f>
        <v>-0.11638335165033142</v>
      </c>
      <c r="I83" s="9">
        <f ca="1">PRODUCT(OFFSET(I76,-2,0):I76)-1</f>
        <v>-0.11687842020741079</v>
      </c>
      <c r="J83" s="9">
        <f ca="1">PRODUCT(OFFSET(J76,-2,0):J76)-1</f>
        <v>-4.6792452968444032E-2</v>
      </c>
      <c r="K83" s="9">
        <f ca="1">PRODUCT(OFFSET(K76,-2,0):K76)-1</f>
        <v>-5.3341704475038276E-2</v>
      </c>
    </row>
    <row r="84" spans="1:11" x14ac:dyDescent="0.25">
      <c r="A84" t="s">
        <v>21</v>
      </c>
      <c r="B84" s="5">
        <v>-0.11638335165033142</v>
      </c>
      <c r="C84" s="5">
        <v>-0.11687842020741079</v>
      </c>
      <c r="D84" s="5">
        <v>-4.6792452968444032E-2</v>
      </c>
      <c r="E84" s="5">
        <v>-5.3341704475038276E-2</v>
      </c>
      <c r="G84" t="s">
        <v>21</v>
      </c>
      <c r="H84" s="9">
        <f>PRODUCT(INDEX(H:H,MATCH(DATE(YEAR($G81),1,31),$C1:$C76)):INDEX(H:H,MATCH($G81,$C1:$C76)))-1</f>
        <v>-0.11638335165033142</v>
      </c>
      <c r="I84" s="9">
        <f>PRODUCT(INDEX(I:I,MATCH(DATE(YEAR($G81),1,31),$C1:$C76)):INDEX(I:I,MATCH($G81,$C1:$C76)))-1</f>
        <v>-0.11687842020741079</v>
      </c>
      <c r="J84" s="9">
        <f>PRODUCT(INDEX(J:J,MATCH(DATE(YEAR($G81),1,31),$C1:$C76)):INDEX(J:J,MATCH($G81,$C1:$C76)))-1</f>
        <v>-4.6792452968444032E-2</v>
      </c>
      <c r="K84" s="9">
        <f>PRODUCT(INDEX(K:K,MATCH(DATE(YEAR($G81),1,31),$C1:$C76)):INDEX(K:K,MATCH($G81,$C1:$C76)))-1</f>
        <v>-5.3341704475038276E-2</v>
      </c>
    </row>
    <row r="85" spans="1:11" x14ac:dyDescent="0.25">
      <c r="A85" t="s">
        <v>22</v>
      </c>
      <c r="B85" s="5">
        <v>-3.8332081980781418E-2</v>
      </c>
      <c r="C85" s="5">
        <v>-4.0260559201162449E-2</v>
      </c>
      <c r="D85" s="5">
        <v>3.5567345105001147E-2</v>
      </c>
      <c r="E85" s="5">
        <v>-1.0434846903531247E-2</v>
      </c>
      <c r="G85" t="s">
        <v>22</v>
      </c>
      <c r="H85" s="9">
        <f ca="1">PRODUCT(OFFSET(H76,-11,0):H76)-1</f>
        <v>-3.8332081980781418E-2</v>
      </c>
      <c r="I85" s="9">
        <f ca="1">PRODUCT(OFFSET(I76,-11,0):I76)-1</f>
        <v>-4.0260559201162449E-2</v>
      </c>
      <c r="J85" s="9">
        <f ca="1">PRODUCT(OFFSET(J76,-11,0):J76)-1</f>
        <v>3.5567345105001147E-2</v>
      </c>
      <c r="K85" s="9">
        <f ca="1">PRODUCT(OFFSET(K76,-11,0):K76)-1</f>
        <v>-1.0434846903531247E-2</v>
      </c>
    </row>
    <row r="86" spans="1:11" x14ac:dyDescent="0.25">
      <c r="A86" t="s">
        <v>23</v>
      </c>
      <c r="B86" s="5">
        <v>0.46377620939750619</v>
      </c>
      <c r="C86" s="5">
        <v>0.44808675544801368</v>
      </c>
      <c r="D86" s="5">
        <v>0.41622984293482213</v>
      </c>
      <c r="E86" s="5">
        <v>0.38900268429263551</v>
      </c>
      <c r="G86" t="s">
        <v>23</v>
      </c>
      <c r="H86" s="9">
        <f>PRODUCT(H11:H76)-1</f>
        <v>0.46377620939750619</v>
      </c>
      <c r="I86" s="9">
        <f t="shared" ref="I86:K86" si="9">PRODUCT(I11:I76)-1</f>
        <v>0.44808675544801368</v>
      </c>
      <c r="J86" s="9">
        <f t="shared" si="9"/>
        <v>0.41622984293482213</v>
      </c>
      <c r="K86" s="9">
        <f t="shared" si="9"/>
        <v>0.38900268429263551</v>
      </c>
    </row>
    <row r="87" spans="1:11" x14ac:dyDescent="0.25">
      <c r="A87" t="s">
        <v>24</v>
      </c>
      <c r="B87" s="5">
        <v>8.0577369795477694E-2</v>
      </c>
      <c r="C87" s="5">
        <v>7.8211557191539383E-2</v>
      </c>
      <c r="D87" s="5">
        <v>7.3344329130596408E-2</v>
      </c>
      <c r="E87" s="5">
        <v>6.9114836066617391E-2</v>
      </c>
      <c r="G87" t="s">
        <v>24</v>
      </c>
      <c r="H87" s="9">
        <f>((1+H86)^(12/COUNT(H18:H76)))-1</f>
        <v>8.0577369795477694E-2</v>
      </c>
      <c r="I87" s="9">
        <f>((1+I86)^(12/COUNT(I18:I76)))-1</f>
        <v>7.8211557191539383E-2</v>
      </c>
      <c r="J87" s="9">
        <f>((1+J86)^(12/COUNT(J18:J76)))-1</f>
        <v>7.3344329130596408E-2</v>
      </c>
      <c r="K87" s="9">
        <f>((1+K86)^(12/COUNT(K18:K76)))-1</f>
        <v>6.9114836066617391E-2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32" workbookViewId="0">
      <selection activeCell="A63" sqref="A63:D69"/>
    </sheetView>
  </sheetViews>
  <sheetFormatPr defaultColWidth="11" defaultRowHeight="15.75" x14ac:dyDescent="0.25"/>
  <cols>
    <col min="1" max="11" width="10.875" customWidth="1"/>
  </cols>
  <sheetData>
    <row r="1" spans="1:11" x14ac:dyDescent="0.25">
      <c r="A1" t="s">
        <v>0</v>
      </c>
      <c r="G1" t="s">
        <v>20</v>
      </c>
      <c r="H1" s="7" t="s">
        <v>17</v>
      </c>
      <c r="I1" s="7"/>
      <c r="J1" s="7" t="s">
        <v>17</v>
      </c>
      <c r="K1" s="7" t="s">
        <v>17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33</v>
      </c>
    </row>
    <row r="5" spans="1:11" x14ac:dyDescent="0.25">
      <c r="A5" s="2" t="str">
        <f>CONCATENATE("From 10-17-18 to ",TEXT(C58,"mm-dd-yy"))</f>
        <v>From 10-17-18 to 03-31-22</v>
      </c>
    </row>
    <row r="7" spans="1:11" x14ac:dyDescent="0.25">
      <c r="A7" t="s">
        <v>4</v>
      </c>
    </row>
    <row r="9" spans="1:11" x14ac:dyDescent="0.25">
      <c r="D9" t="s">
        <v>5</v>
      </c>
      <c r="H9" t="s">
        <v>28</v>
      </c>
    </row>
    <row r="10" spans="1:11" x14ac:dyDescent="0.25">
      <c r="D10" t="s">
        <v>6</v>
      </c>
      <c r="H10" t="s">
        <v>29</v>
      </c>
    </row>
    <row r="11" spans="1:11" x14ac:dyDescent="0.25">
      <c r="D11" t="s">
        <v>7</v>
      </c>
      <c r="H11" t="s">
        <v>7</v>
      </c>
    </row>
    <row r="12" spans="1:11" x14ac:dyDescent="0.25">
      <c r="A12" t="s">
        <v>9</v>
      </c>
      <c r="D12" t="s">
        <v>10</v>
      </c>
      <c r="E12" t="s">
        <v>10</v>
      </c>
      <c r="F12" t="s">
        <v>34</v>
      </c>
      <c r="H12" t="s">
        <v>10</v>
      </c>
      <c r="I12" t="s">
        <v>10</v>
      </c>
      <c r="J12" t="s">
        <v>34</v>
      </c>
    </row>
    <row r="13" spans="1:11" x14ac:dyDescent="0.25">
      <c r="A13" t="s">
        <v>14</v>
      </c>
      <c r="D13" t="s">
        <v>25</v>
      </c>
      <c r="E13" t="s">
        <v>26</v>
      </c>
      <c r="F13" t="s">
        <v>35</v>
      </c>
      <c r="H13" t="s">
        <v>25</v>
      </c>
      <c r="I13" t="s">
        <v>26</v>
      </c>
      <c r="J13" t="s">
        <v>35</v>
      </c>
    </row>
    <row r="15" spans="1:11" x14ac:dyDescent="0.25">
      <c r="C15" s="3">
        <v>43390</v>
      </c>
    </row>
    <row r="16" spans="1:11" x14ac:dyDescent="0.25">
      <c r="A16" s="3">
        <v>43390</v>
      </c>
      <c r="B16" t="s">
        <v>16</v>
      </c>
      <c r="C16" s="3">
        <v>43404</v>
      </c>
      <c r="D16" s="15">
        <v>-2.34056</v>
      </c>
      <c r="E16" s="15">
        <v>-2.34056</v>
      </c>
      <c r="F16" s="15">
        <v>-2.8017799999999999</v>
      </c>
      <c r="G16" s="15"/>
    </row>
    <row r="17" spans="1:11" x14ac:dyDescent="0.25">
      <c r="D17" s="15"/>
      <c r="E17" s="15"/>
      <c r="F17" s="15"/>
      <c r="G17" s="15"/>
    </row>
    <row r="18" spans="1:11" x14ac:dyDescent="0.25">
      <c r="A18" s="3">
        <v>43404</v>
      </c>
      <c r="B18" t="s">
        <v>16</v>
      </c>
      <c r="C18" s="3">
        <v>43434</v>
      </c>
      <c r="D18" s="15">
        <v>2.2596509999999999</v>
      </c>
      <c r="E18" s="15">
        <v>2.2596509999999999</v>
      </c>
      <c r="F18" s="15">
        <v>4.1281840000000001</v>
      </c>
      <c r="G18" s="16"/>
      <c r="H18" s="17">
        <f t="shared" ref="H18:H57" si="0">(D18/100)+1</f>
        <v>1.0225965100000001</v>
      </c>
      <c r="I18" s="17">
        <f t="shared" ref="I18:I57" si="1">(E18/100)+1</f>
        <v>1.0225965100000001</v>
      </c>
      <c r="J18" s="17">
        <f t="shared" ref="J18:J57" si="2">(F18/100)+1</f>
        <v>1.0412818399999999</v>
      </c>
      <c r="K18" s="17"/>
    </row>
    <row r="19" spans="1:11" x14ac:dyDescent="0.25">
      <c r="A19" s="3">
        <v>43434</v>
      </c>
      <c r="B19" t="s">
        <v>16</v>
      </c>
      <c r="C19" s="3">
        <v>43465</v>
      </c>
      <c r="D19" s="15">
        <v>-2.8431600000000001</v>
      </c>
      <c r="E19" s="15">
        <v>-2.8450199999999999</v>
      </c>
      <c r="F19" s="15">
        <v>-2.5887600000000002</v>
      </c>
      <c r="G19" s="16"/>
      <c r="H19" s="17">
        <f t="shared" si="0"/>
        <v>0.9715684</v>
      </c>
      <c r="I19" s="17">
        <f t="shared" si="1"/>
        <v>0.97154980000000002</v>
      </c>
      <c r="J19" s="17">
        <f t="shared" si="2"/>
        <v>0.97411239999999999</v>
      </c>
      <c r="K19" s="17"/>
    </row>
    <row r="20" spans="1:11" x14ac:dyDescent="0.25">
      <c r="A20" s="3">
        <v>43465</v>
      </c>
      <c r="B20" t="s">
        <v>16</v>
      </c>
      <c r="C20" s="3">
        <v>43496</v>
      </c>
      <c r="D20" s="15">
        <v>10.052479999999999</v>
      </c>
      <c r="E20" s="15">
        <v>10.052479999999999</v>
      </c>
      <c r="F20" s="15">
        <v>8.7633960000000002</v>
      </c>
      <c r="G20" s="16"/>
      <c r="H20" s="17">
        <f t="shared" si="0"/>
        <v>1.1005248000000001</v>
      </c>
      <c r="I20" s="17">
        <f t="shared" si="1"/>
        <v>1.1005248000000001</v>
      </c>
      <c r="J20" s="17">
        <f t="shared" si="2"/>
        <v>1.08763396</v>
      </c>
      <c r="K20" s="17"/>
    </row>
    <row r="21" spans="1:11" x14ac:dyDescent="0.25">
      <c r="A21" s="3">
        <v>43496</v>
      </c>
      <c r="B21" t="s">
        <v>16</v>
      </c>
      <c r="C21" s="3">
        <v>43524</v>
      </c>
      <c r="D21" s="15">
        <v>-0.157</v>
      </c>
      <c r="E21" s="15">
        <v>-0.22538</v>
      </c>
      <c r="F21" s="15">
        <v>0.23397899999999999</v>
      </c>
      <c r="G21" s="16"/>
      <c r="H21" s="17">
        <f t="shared" si="0"/>
        <v>0.99843000000000004</v>
      </c>
      <c r="I21" s="17">
        <f t="shared" si="1"/>
        <v>0.99774620000000003</v>
      </c>
      <c r="J21" s="17">
        <f t="shared" si="2"/>
        <v>1.00233979</v>
      </c>
      <c r="K21" s="17"/>
    </row>
    <row r="22" spans="1:11" x14ac:dyDescent="0.25">
      <c r="A22" s="3">
        <v>43524</v>
      </c>
      <c r="B22" t="s">
        <v>16</v>
      </c>
      <c r="C22" s="3">
        <v>43555</v>
      </c>
      <c r="D22" s="15">
        <v>0.52842900000000004</v>
      </c>
      <c r="E22" s="15">
        <v>0.52842900000000004</v>
      </c>
      <c r="F22" s="15">
        <v>0.85872800000000005</v>
      </c>
      <c r="G22" s="16"/>
      <c r="H22" s="17">
        <f t="shared" si="0"/>
        <v>1.0052842900000001</v>
      </c>
      <c r="I22" s="17">
        <f t="shared" si="1"/>
        <v>1.0052842900000001</v>
      </c>
      <c r="J22" s="17">
        <f t="shared" si="2"/>
        <v>1.00858728</v>
      </c>
      <c r="K22" s="17"/>
    </row>
    <row r="23" spans="1:11" x14ac:dyDescent="0.25">
      <c r="A23" s="3">
        <v>43555</v>
      </c>
      <c r="B23" t="s">
        <v>16</v>
      </c>
      <c r="C23" s="3">
        <v>43585</v>
      </c>
      <c r="D23" s="15">
        <v>1.153939</v>
      </c>
      <c r="E23" s="15">
        <v>1.153939</v>
      </c>
      <c r="F23" s="15">
        <v>2.124082</v>
      </c>
      <c r="G23" s="16"/>
      <c r="H23" s="17">
        <f t="shared" si="0"/>
        <v>1.01153939</v>
      </c>
      <c r="I23" s="17">
        <f t="shared" si="1"/>
        <v>1.01153939</v>
      </c>
      <c r="J23" s="17">
        <f t="shared" si="2"/>
        <v>1.02124082</v>
      </c>
      <c r="K23" s="17"/>
    </row>
    <row r="24" spans="1:11" x14ac:dyDescent="0.25">
      <c r="A24" s="3">
        <v>43585</v>
      </c>
      <c r="B24" t="s">
        <v>16</v>
      </c>
      <c r="C24" s="3">
        <v>43616</v>
      </c>
      <c r="D24" s="15">
        <v>-6.3700700000000001</v>
      </c>
      <c r="E24" s="15">
        <v>-6.4634299999999998</v>
      </c>
      <c r="F24" s="15">
        <v>-7.2245799999999996</v>
      </c>
      <c r="G24" s="16"/>
      <c r="H24" s="17">
        <f t="shared" si="0"/>
        <v>0.93629929999999995</v>
      </c>
      <c r="I24" s="17">
        <f t="shared" si="1"/>
        <v>0.93536569999999997</v>
      </c>
      <c r="J24" s="17">
        <f t="shared" si="2"/>
        <v>0.92775419999999997</v>
      </c>
      <c r="K24" s="17"/>
    </row>
    <row r="25" spans="1:11" x14ac:dyDescent="0.25">
      <c r="A25" s="3">
        <v>43616</v>
      </c>
      <c r="B25" t="s">
        <v>16</v>
      </c>
      <c r="C25" s="3">
        <v>43646</v>
      </c>
      <c r="D25" s="15">
        <v>6.9780410000000002</v>
      </c>
      <c r="E25" s="15">
        <v>6.9695229999999997</v>
      </c>
      <c r="F25" s="15">
        <v>6.3222860000000001</v>
      </c>
      <c r="G25" s="16"/>
      <c r="H25" s="17">
        <f t="shared" si="0"/>
        <v>1.0697804099999999</v>
      </c>
      <c r="I25" s="17">
        <f t="shared" si="1"/>
        <v>1.06969523</v>
      </c>
      <c r="J25" s="17">
        <f t="shared" si="2"/>
        <v>1.06322286</v>
      </c>
      <c r="K25" s="17"/>
    </row>
    <row r="26" spans="1:11" x14ac:dyDescent="0.25">
      <c r="A26" s="3">
        <v>43646</v>
      </c>
      <c r="B26" t="s">
        <v>16</v>
      </c>
      <c r="C26" s="3">
        <v>43677</v>
      </c>
      <c r="D26" s="15">
        <v>-1.16421</v>
      </c>
      <c r="E26" s="15">
        <v>-1.16421</v>
      </c>
      <c r="F26" s="15">
        <v>-1.13994</v>
      </c>
      <c r="G26" s="16"/>
      <c r="H26" s="17">
        <f t="shared" si="0"/>
        <v>0.98835790000000001</v>
      </c>
      <c r="I26" s="17">
        <f t="shared" si="1"/>
        <v>0.98835790000000001</v>
      </c>
      <c r="J26" s="17">
        <f t="shared" si="2"/>
        <v>0.98860060000000005</v>
      </c>
      <c r="K26" s="17"/>
    </row>
    <row r="27" spans="1:11" x14ac:dyDescent="0.25">
      <c r="A27" s="3">
        <v>43677</v>
      </c>
      <c r="B27" t="s">
        <v>16</v>
      </c>
      <c r="C27" s="3">
        <v>43708</v>
      </c>
      <c r="D27" s="15">
        <v>-4.9678000000000004</v>
      </c>
      <c r="E27" s="15">
        <v>-5.05891</v>
      </c>
      <c r="F27" s="15">
        <v>-4.8471000000000002</v>
      </c>
      <c r="G27" s="16"/>
      <c r="H27" s="17">
        <f t="shared" si="0"/>
        <v>0.950322</v>
      </c>
      <c r="I27" s="17">
        <f t="shared" si="1"/>
        <v>0.94941089999999995</v>
      </c>
      <c r="J27" s="17">
        <f t="shared" si="2"/>
        <v>0.95152899999999996</v>
      </c>
      <c r="K27" s="17"/>
    </row>
    <row r="28" spans="1:11" x14ac:dyDescent="0.25">
      <c r="A28" s="3">
        <v>43708</v>
      </c>
      <c r="B28" t="s">
        <v>16</v>
      </c>
      <c r="C28" s="3">
        <v>43738</v>
      </c>
      <c r="D28" s="15">
        <v>0.73486600000000002</v>
      </c>
      <c r="E28" s="15">
        <v>0.73486600000000002</v>
      </c>
      <c r="F28" s="15">
        <v>1.941929</v>
      </c>
      <c r="G28" s="16"/>
      <c r="H28" s="17">
        <f t="shared" si="0"/>
        <v>1.0073486599999999</v>
      </c>
      <c r="I28" s="17">
        <f t="shared" si="1"/>
        <v>1.0073486599999999</v>
      </c>
      <c r="J28" s="17">
        <f t="shared" si="2"/>
        <v>1.0194192900000001</v>
      </c>
      <c r="K28" s="17"/>
    </row>
    <row r="29" spans="1:11" x14ac:dyDescent="0.25">
      <c r="A29" s="3">
        <v>43738</v>
      </c>
      <c r="B29" t="s">
        <v>16</v>
      </c>
      <c r="C29" s="3">
        <v>43769</v>
      </c>
      <c r="D29" s="15">
        <v>4.0533010000000003</v>
      </c>
      <c r="E29" s="15">
        <v>4.0533010000000003</v>
      </c>
      <c r="F29" s="15">
        <v>4.2273680000000002</v>
      </c>
      <c r="G29" s="16"/>
      <c r="H29" s="17">
        <f t="shared" si="0"/>
        <v>1.0405330100000001</v>
      </c>
      <c r="I29" s="17">
        <f t="shared" si="1"/>
        <v>1.0405330100000001</v>
      </c>
      <c r="J29" s="17">
        <f t="shared" si="2"/>
        <v>1.0422736800000001</v>
      </c>
      <c r="K29" s="17"/>
    </row>
    <row r="30" spans="1:11" x14ac:dyDescent="0.25">
      <c r="A30" s="3">
        <v>43769</v>
      </c>
      <c r="B30" t="s">
        <v>16</v>
      </c>
      <c r="C30" s="3">
        <v>43799</v>
      </c>
      <c r="D30" s="15">
        <v>0.91534099999999996</v>
      </c>
      <c r="E30" s="15">
        <v>0.82193300000000002</v>
      </c>
      <c r="F30" s="15">
        <v>-0.13103000000000001</v>
      </c>
      <c r="G30" s="16"/>
      <c r="H30" s="17">
        <f t="shared" si="0"/>
        <v>1.0091534099999999</v>
      </c>
      <c r="I30" s="17">
        <f t="shared" si="1"/>
        <v>1.00821933</v>
      </c>
      <c r="J30" s="17">
        <f t="shared" si="2"/>
        <v>0.99868970000000001</v>
      </c>
      <c r="K30" s="17"/>
    </row>
    <row r="31" spans="1:11" x14ac:dyDescent="0.25">
      <c r="A31" s="3">
        <v>43799</v>
      </c>
      <c r="B31" t="s">
        <v>16</v>
      </c>
      <c r="C31" s="3">
        <v>43830</v>
      </c>
      <c r="D31" s="15">
        <v>7.5876070000000002</v>
      </c>
      <c r="E31" s="15">
        <v>7.5876070000000002</v>
      </c>
      <c r="F31" s="15">
        <v>7.5263920000000004</v>
      </c>
      <c r="G31" s="16"/>
      <c r="H31" s="17">
        <f t="shared" si="0"/>
        <v>1.0758760700000001</v>
      </c>
      <c r="I31" s="17">
        <f t="shared" si="1"/>
        <v>1.0758760700000001</v>
      </c>
      <c r="J31" s="17">
        <f t="shared" si="2"/>
        <v>1.07526392</v>
      </c>
      <c r="K31" s="17"/>
    </row>
    <row r="32" spans="1:11" x14ac:dyDescent="0.25">
      <c r="A32" s="3">
        <v>43830</v>
      </c>
      <c r="B32" t="s">
        <v>16</v>
      </c>
      <c r="C32" s="3">
        <v>43861</v>
      </c>
      <c r="D32" s="15">
        <v>-3.57525</v>
      </c>
      <c r="E32" s="15">
        <v>-3.57525</v>
      </c>
      <c r="F32" s="15">
        <v>-4.6575600000000001</v>
      </c>
      <c r="G32" s="16"/>
      <c r="H32" s="17">
        <f t="shared" si="0"/>
        <v>0.96424750000000004</v>
      </c>
      <c r="I32" s="17">
        <f t="shared" si="1"/>
        <v>0.96424750000000004</v>
      </c>
      <c r="J32" s="17">
        <f t="shared" si="2"/>
        <v>0.95342439999999995</v>
      </c>
      <c r="K32" s="17"/>
    </row>
    <row r="33" spans="1:11" x14ac:dyDescent="0.25">
      <c r="A33" s="3">
        <v>43861</v>
      </c>
      <c r="B33" t="s">
        <v>16</v>
      </c>
      <c r="C33" s="3">
        <v>43890</v>
      </c>
      <c r="D33" s="15">
        <v>-7.1530500000000004</v>
      </c>
      <c r="E33" s="15">
        <v>-7.2428100000000004</v>
      </c>
      <c r="F33" s="15">
        <v>-5.2676299999999996</v>
      </c>
      <c r="G33" s="16"/>
      <c r="H33" s="17">
        <f t="shared" si="0"/>
        <v>0.92846950000000006</v>
      </c>
      <c r="I33" s="17">
        <f t="shared" si="1"/>
        <v>0.9275719</v>
      </c>
      <c r="J33" s="17">
        <f t="shared" si="2"/>
        <v>0.94732369999999999</v>
      </c>
      <c r="K33" s="17"/>
    </row>
    <row r="34" spans="1:11" x14ac:dyDescent="0.25">
      <c r="A34" s="3">
        <v>43890</v>
      </c>
      <c r="B34" t="s">
        <v>16</v>
      </c>
      <c r="C34" s="3">
        <v>43921</v>
      </c>
      <c r="D34" s="15">
        <v>-19.485800000000001</v>
      </c>
      <c r="E34" s="15">
        <v>-19.485800000000001</v>
      </c>
      <c r="F34" s="15">
        <v>-15.3771</v>
      </c>
      <c r="G34" s="16"/>
      <c r="H34" s="17">
        <f t="shared" si="0"/>
        <v>0.80514200000000002</v>
      </c>
      <c r="I34" s="17">
        <f t="shared" si="1"/>
        <v>0.80514200000000002</v>
      </c>
      <c r="J34" s="17">
        <f t="shared" si="2"/>
        <v>0.84622900000000001</v>
      </c>
      <c r="K34" s="17"/>
    </row>
    <row r="35" spans="1:11" x14ac:dyDescent="0.25">
      <c r="A35" s="3">
        <v>43921</v>
      </c>
      <c r="B35" t="s">
        <v>16</v>
      </c>
      <c r="C35" s="3">
        <v>43951</v>
      </c>
      <c r="D35" s="15">
        <v>10.01957</v>
      </c>
      <c r="E35" s="15">
        <v>10.01957</v>
      </c>
      <c r="F35" s="15">
        <v>9.1767959999999995</v>
      </c>
      <c r="G35" s="16"/>
      <c r="H35" s="17">
        <f t="shared" si="0"/>
        <v>1.1001957</v>
      </c>
      <c r="I35" s="17">
        <f t="shared" si="1"/>
        <v>1.1001957</v>
      </c>
      <c r="J35" s="17">
        <f t="shared" si="2"/>
        <v>1.0917679600000001</v>
      </c>
      <c r="K35" s="17"/>
    </row>
    <row r="36" spans="1:11" x14ac:dyDescent="0.25">
      <c r="A36" s="3">
        <v>43951</v>
      </c>
      <c r="B36" t="s">
        <v>16</v>
      </c>
      <c r="C36" s="3">
        <v>43982</v>
      </c>
      <c r="D36" s="15">
        <v>3.7315640000000001</v>
      </c>
      <c r="E36" s="15">
        <v>3.627955</v>
      </c>
      <c r="F36" s="15">
        <v>0.78929899999999997</v>
      </c>
      <c r="G36" s="16"/>
      <c r="H36" s="17">
        <f t="shared" si="0"/>
        <v>1.0373156400000001</v>
      </c>
      <c r="I36" s="17">
        <f t="shared" si="1"/>
        <v>1.0362795499999999</v>
      </c>
      <c r="J36" s="17">
        <f t="shared" si="2"/>
        <v>1.00789299</v>
      </c>
      <c r="K36" s="17"/>
    </row>
    <row r="37" spans="1:11" x14ac:dyDescent="0.25">
      <c r="A37" s="3">
        <v>43982</v>
      </c>
      <c r="B37" t="s">
        <v>16</v>
      </c>
      <c r="C37" s="3">
        <v>44012</v>
      </c>
      <c r="D37" s="15">
        <v>6.6984979999999998</v>
      </c>
      <c r="E37" s="15">
        <v>6.6984979999999998</v>
      </c>
      <c r="F37" s="15">
        <v>7.4026360000000002</v>
      </c>
      <c r="G37" s="16"/>
      <c r="H37" s="17">
        <f t="shared" si="0"/>
        <v>1.06698498</v>
      </c>
      <c r="I37" s="17">
        <f t="shared" si="1"/>
        <v>1.06698498</v>
      </c>
      <c r="J37" s="17">
        <f t="shared" si="2"/>
        <v>1.07402636</v>
      </c>
      <c r="K37" s="17"/>
    </row>
    <row r="38" spans="1:11" x14ac:dyDescent="0.25">
      <c r="A38" s="3">
        <v>44012</v>
      </c>
      <c r="B38" t="s">
        <v>16</v>
      </c>
      <c r="C38" s="3">
        <v>44043</v>
      </c>
      <c r="D38" s="15">
        <v>8.4888899999999996</v>
      </c>
      <c r="E38" s="15">
        <v>8.4888899999999996</v>
      </c>
      <c r="F38" s="15">
        <v>9.0256469999999993</v>
      </c>
      <c r="G38" s="16"/>
      <c r="H38" s="17">
        <f t="shared" si="0"/>
        <v>1.0848888999999999</v>
      </c>
      <c r="I38" s="17">
        <f t="shared" si="1"/>
        <v>1.0848888999999999</v>
      </c>
      <c r="J38" s="17">
        <f t="shared" si="2"/>
        <v>1.0902564699999999</v>
      </c>
      <c r="K38" s="17"/>
    </row>
    <row r="39" spans="1:11" x14ac:dyDescent="0.25">
      <c r="A39" s="3">
        <v>44043</v>
      </c>
      <c r="B39" t="s">
        <v>16</v>
      </c>
      <c r="C39" s="3">
        <v>44074</v>
      </c>
      <c r="D39" s="15">
        <v>2.7586270000000002</v>
      </c>
      <c r="E39" s="15">
        <v>2.675942</v>
      </c>
      <c r="F39" s="15">
        <v>2.2352080000000001</v>
      </c>
      <c r="G39" s="16"/>
      <c r="H39" s="17">
        <f t="shared" si="0"/>
        <v>1.02758627</v>
      </c>
      <c r="I39" s="17">
        <f t="shared" si="1"/>
        <v>1.0267594200000001</v>
      </c>
      <c r="J39" s="17">
        <f t="shared" si="2"/>
        <v>1.0223520800000001</v>
      </c>
      <c r="K39" s="17"/>
    </row>
    <row r="40" spans="1:11" x14ac:dyDescent="0.25">
      <c r="A40" s="3">
        <v>44074</v>
      </c>
      <c r="B40" t="s">
        <v>16</v>
      </c>
      <c r="C40" s="3">
        <v>44104</v>
      </c>
      <c r="D40" s="15">
        <v>-2.7398400000000001</v>
      </c>
      <c r="E40" s="15">
        <v>-2.7398400000000001</v>
      </c>
      <c r="F40" s="15">
        <v>-1.58064</v>
      </c>
      <c r="G40" s="16"/>
      <c r="H40" s="17">
        <f t="shared" si="0"/>
        <v>0.97260159999999996</v>
      </c>
      <c r="I40" s="17">
        <f t="shared" si="1"/>
        <v>0.97260159999999996</v>
      </c>
      <c r="J40" s="17">
        <f t="shared" si="2"/>
        <v>0.9841936</v>
      </c>
      <c r="K40" s="17"/>
    </row>
    <row r="41" spans="1:11" x14ac:dyDescent="0.25">
      <c r="A41" s="3">
        <v>44104</v>
      </c>
      <c r="B41" t="s">
        <v>16</v>
      </c>
      <c r="C41" s="3">
        <v>44135</v>
      </c>
      <c r="D41" s="15">
        <v>0.71909299999999998</v>
      </c>
      <c r="E41" s="15">
        <v>0.71909299999999998</v>
      </c>
      <c r="F41" s="15">
        <v>2.0757279999999998</v>
      </c>
      <c r="G41" s="16"/>
      <c r="H41" s="17">
        <f t="shared" si="0"/>
        <v>1.0071909299999999</v>
      </c>
      <c r="I41" s="17">
        <f t="shared" si="1"/>
        <v>1.0071909299999999</v>
      </c>
      <c r="J41" s="17">
        <f t="shared" si="2"/>
        <v>1.02075728</v>
      </c>
      <c r="K41" s="17"/>
    </row>
    <row r="42" spans="1:11" x14ac:dyDescent="0.25">
      <c r="A42" s="3">
        <v>44135</v>
      </c>
      <c r="B42" t="s">
        <v>16</v>
      </c>
      <c r="C42" s="3">
        <v>44165</v>
      </c>
      <c r="D42" s="15">
        <v>11.94979</v>
      </c>
      <c r="E42" s="15">
        <v>11.854900000000001</v>
      </c>
      <c r="F42" s="15">
        <v>9.2548429999999993</v>
      </c>
      <c r="G42" s="16"/>
      <c r="H42" s="17">
        <f t="shared" si="0"/>
        <v>1.1194979</v>
      </c>
      <c r="I42" s="17">
        <f t="shared" si="1"/>
        <v>1.118549</v>
      </c>
      <c r="J42" s="17">
        <f t="shared" si="2"/>
        <v>1.0925484299999999</v>
      </c>
      <c r="K42" s="17"/>
    </row>
    <row r="43" spans="1:11" x14ac:dyDescent="0.25">
      <c r="A43" s="3">
        <v>44165</v>
      </c>
      <c r="B43" t="s">
        <v>16</v>
      </c>
      <c r="C43" s="3">
        <v>44196</v>
      </c>
      <c r="D43" s="15">
        <v>7.530767</v>
      </c>
      <c r="E43" s="15">
        <v>7.530767</v>
      </c>
      <c r="F43" s="15">
        <v>7.3986989999999997</v>
      </c>
      <c r="G43" s="16"/>
      <c r="H43" s="17">
        <f t="shared" si="0"/>
        <v>1.0753076699999999</v>
      </c>
      <c r="I43" s="17">
        <f t="shared" si="1"/>
        <v>1.0753076699999999</v>
      </c>
      <c r="J43" s="17">
        <f t="shared" si="2"/>
        <v>1.0739869900000001</v>
      </c>
      <c r="K43" s="17"/>
    </row>
    <row r="44" spans="1:11" x14ac:dyDescent="0.25">
      <c r="A44" s="3">
        <v>44196</v>
      </c>
      <c r="B44" t="s">
        <v>16</v>
      </c>
      <c r="C44" s="3">
        <v>44227</v>
      </c>
      <c r="D44" s="15">
        <v>2.4527860000000001</v>
      </c>
      <c r="E44" s="15">
        <v>2.4527860000000001</v>
      </c>
      <c r="F44" s="15">
        <v>3.0919970000000001</v>
      </c>
      <c r="G44" s="16"/>
      <c r="H44" s="17">
        <f t="shared" si="0"/>
        <v>1.0245278600000001</v>
      </c>
      <c r="I44" s="17">
        <f t="shared" si="1"/>
        <v>1.0245278600000001</v>
      </c>
      <c r="J44" s="17">
        <f t="shared" si="2"/>
        <v>1.03091997</v>
      </c>
      <c r="K44" s="17"/>
    </row>
    <row r="45" spans="1:11" x14ac:dyDescent="0.25">
      <c r="A45" s="3">
        <v>44227</v>
      </c>
      <c r="B45" t="s">
        <v>16</v>
      </c>
      <c r="C45" s="3">
        <v>44255</v>
      </c>
      <c r="D45" s="15">
        <v>2.0954760000000001</v>
      </c>
      <c r="E45" s="15">
        <v>2.012127</v>
      </c>
      <c r="F45" s="15">
        <v>0.77033300000000005</v>
      </c>
      <c r="G45" s="16"/>
      <c r="H45" s="17">
        <f t="shared" si="0"/>
        <v>1.02095476</v>
      </c>
      <c r="I45" s="17">
        <f t="shared" si="1"/>
        <v>1.02012127</v>
      </c>
      <c r="J45" s="17">
        <f t="shared" si="2"/>
        <v>1.00770333</v>
      </c>
      <c r="K45" s="17"/>
    </row>
    <row r="46" spans="1:11" x14ac:dyDescent="0.25">
      <c r="A46" s="3">
        <v>44255</v>
      </c>
      <c r="B46" t="s">
        <v>16</v>
      </c>
      <c r="C46" s="3">
        <v>44286</v>
      </c>
      <c r="D46" s="15">
        <v>-4.4581299999999997</v>
      </c>
      <c r="E46" s="15">
        <v>-4.4551999999999996</v>
      </c>
      <c r="F46" s="15">
        <v>-1.48563</v>
      </c>
      <c r="G46" s="16"/>
      <c r="H46" s="17">
        <f t="shared" si="0"/>
        <v>0.95541869999999995</v>
      </c>
      <c r="I46" s="17">
        <f t="shared" si="1"/>
        <v>0.95544799999999996</v>
      </c>
      <c r="J46" s="17">
        <f t="shared" si="2"/>
        <v>0.98514369999999996</v>
      </c>
      <c r="K46" s="17"/>
    </row>
    <row r="47" spans="1:11" x14ac:dyDescent="0.25">
      <c r="A47" s="3">
        <v>44286</v>
      </c>
      <c r="B47" t="s">
        <v>16</v>
      </c>
      <c r="C47" s="3">
        <v>44316</v>
      </c>
      <c r="D47" s="15">
        <v>0.29231499999999999</v>
      </c>
      <c r="E47" s="15">
        <v>0.29231499999999999</v>
      </c>
      <c r="F47" s="15">
        <v>2.5032589999999999</v>
      </c>
      <c r="G47" s="16"/>
      <c r="H47" s="17">
        <f t="shared" si="0"/>
        <v>1.00292315</v>
      </c>
      <c r="I47" s="17">
        <f t="shared" si="1"/>
        <v>1.00292315</v>
      </c>
      <c r="J47" s="17">
        <f t="shared" si="2"/>
        <v>1.0250325899999999</v>
      </c>
      <c r="K47" s="17"/>
    </row>
    <row r="48" spans="1:11" x14ac:dyDescent="0.25">
      <c r="A48" s="3">
        <v>44316</v>
      </c>
      <c r="B48" t="s">
        <v>16</v>
      </c>
      <c r="C48" s="3">
        <v>44347</v>
      </c>
      <c r="D48" s="15">
        <v>-9.3329999999999996E-2</v>
      </c>
      <c r="E48" s="15">
        <v>-0.18454000000000001</v>
      </c>
      <c r="F48" s="15">
        <v>2.3421880000000002</v>
      </c>
      <c r="G48" s="16"/>
      <c r="H48" s="17">
        <f t="shared" si="0"/>
        <v>0.99906669999999997</v>
      </c>
      <c r="I48" s="17">
        <f t="shared" si="1"/>
        <v>0.9981546</v>
      </c>
      <c r="J48" s="17">
        <f t="shared" si="2"/>
        <v>1.0234218799999999</v>
      </c>
      <c r="K48" s="17"/>
    </row>
    <row r="49" spans="1:11" x14ac:dyDescent="0.25">
      <c r="A49" s="3">
        <v>44347</v>
      </c>
      <c r="B49" t="s">
        <v>16</v>
      </c>
      <c r="C49" s="3">
        <v>44377</v>
      </c>
      <c r="D49" s="15">
        <v>1.1203209999999999</v>
      </c>
      <c r="E49" s="15">
        <v>1.1203209999999999</v>
      </c>
      <c r="F49" s="15">
        <v>0.20611699999999999</v>
      </c>
      <c r="G49" s="16"/>
      <c r="H49" s="17">
        <f t="shared" si="0"/>
        <v>1.0112032099999999</v>
      </c>
      <c r="I49" s="17">
        <f t="shared" si="1"/>
        <v>1.0112032099999999</v>
      </c>
      <c r="J49" s="17">
        <f t="shared" si="2"/>
        <v>1.0020611699999999</v>
      </c>
      <c r="K49" s="17"/>
    </row>
    <row r="50" spans="1:11" x14ac:dyDescent="0.25">
      <c r="A50" s="3">
        <v>44377</v>
      </c>
      <c r="B50" t="s">
        <v>16</v>
      </c>
      <c r="C50" s="3">
        <v>44408</v>
      </c>
      <c r="D50" s="15">
        <v>-5.2282299999999999</v>
      </c>
      <c r="E50" s="15">
        <v>-5.2282299999999999</v>
      </c>
      <c r="F50" s="15">
        <v>-6.6712499999999997</v>
      </c>
      <c r="G50" s="16"/>
      <c r="H50" s="17">
        <f t="shared" si="0"/>
        <v>0.9477177</v>
      </c>
      <c r="I50" s="17">
        <f t="shared" si="1"/>
        <v>0.9477177</v>
      </c>
      <c r="J50" s="17">
        <f t="shared" si="2"/>
        <v>0.93328750000000005</v>
      </c>
      <c r="K50" s="17"/>
    </row>
    <row r="51" spans="1:11" x14ac:dyDescent="0.25">
      <c r="A51" s="3">
        <v>44408</v>
      </c>
      <c r="B51" t="s">
        <v>16</v>
      </c>
      <c r="C51" s="3">
        <v>44439</v>
      </c>
      <c r="D51" s="15">
        <v>3.3772700000000002</v>
      </c>
      <c r="E51" s="15">
        <v>3.2380339999999999</v>
      </c>
      <c r="F51" s="15">
        <v>2.6489799999999999</v>
      </c>
      <c r="G51" s="16"/>
      <c r="H51" s="17">
        <f t="shared" si="0"/>
        <v>1.0337727000000001</v>
      </c>
      <c r="I51" s="17">
        <f t="shared" si="1"/>
        <v>1.03238034</v>
      </c>
      <c r="J51" s="17">
        <f t="shared" si="2"/>
        <v>1.0264898</v>
      </c>
      <c r="K51" s="17"/>
    </row>
    <row r="52" spans="1:11" x14ac:dyDescent="0.25">
      <c r="A52" s="3">
        <v>44439</v>
      </c>
      <c r="B52" t="s">
        <v>16</v>
      </c>
      <c r="C52" s="3">
        <v>44469</v>
      </c>
      <c r="D52" s="15">
        <v>-4.7559899999999997</v>
      </c>
      <c r="E52" s="15">
        <v>-4.7559899999999997</v>
      </c>
      <c r="F52" s="15">
        <v>-3.93893</v>
      </c>
      <c r="G52" s="16"/>
      <c r="H52" s="17">
        <f t="shared" si="0"/>
        <v>0.95244010000000001</v>
      </c>
      <c r="I52" s="17">
        <f t="shared" si="1"/>
        <v>0.95244010000000001</v>
      </c>
      <c r="J52" s="17">
        <f t="shared" si="2"/>
        <v>0.96061070000000004</v>
      </c>
      <c r="K52" s="17"/>
    </row>
    <row r="53" spans="1:11" x14ac:dyDescent="0.25">
      <c r="A53" s="3">
        <v>44469</v>
      </c>
      <c r="B53" t="s">
        <v>16</v>
      </c>
      <c r="C53" s="3">
        <v>44500</v>
      </c>
      <c r="D53" s="15">
        <v>5.5281999999999998E-2</v>
      </c>
      <c r="E53" s="15">
        <v>5.5281999999999998E-2</v>
      </c>
      <c r="F53" s="15">
        <v>1.0010019999999999</v>
      </c>
      <c r="G53" s="16"/>
      <c r="H53" s="17">
        <f t="shared" si="0"/>
        <v>1.00055282</v>
      </c>
      <c r="I53" s="17">
        <f t="shared" si="1"/>
        <v>1.00055282</v>
      </c>
      <c r="J53" s="17">
        <f t="shared" si="2"/>
        <v>1.01001002</v>
      </c>
      <c r="K53" s="17"/>
    </row>
    <row r="54" spans="1:11" x14ac:dyDescent="0.25">
      <c r="A54" s="3">
        <v>44500</v>
      </c>
      <c r="B54" t="s">
        <v>16</v>
      </c>
      <c r="C54" s="3">
        <v>44530</v>
      </c>
      <c r="D54" s="15">
        <v>-6.7590700000000004</v>
      </c>
      <c r="E54" s="15">
        <v>-6.8676399999999997</v>
      </c>
      <c r="F54" s="15">
        <v>-4.06691</v>
      </c>
      <c r="G54" s="16"/>
      <c r="H54" s="17">
        <f t="shared" si="0"/>
        <v>0.9324093</v>
      </c>
      <c r="I54" s="17">
        <f t="shared" si="1"/>
        <v>0.93132360000000003</v>
      </c>
      <c r="J54" s="17">
        <f t="shared" si="2"/>
        <v>0.95933089999999999</v>
      </c>
      <c r="K54" s="17"/>
    </row>
    <row r="55" spans="1:11" x14ac:dyDescent="0.25">
      <c r="A55" s="3">
        <v>44530</v>
      </c>
      <c r="B55" t="s">
        <v>16</v>
      </c>
      <c r="C55" s="3">
        <v>44561</v>
      </c>
      <c r="D55" s="15">
        <v>3.7305069999999998</v>
      </c>
      <c r="E55" s="15">
        <v>3.7305069999999998</v>
      </c>
      <c r="F55" s="15">
        <v>1.9246490000000001</v>
      </c>
      <c r="G55" s="16"/>
      <c r="H55" s="17">
        <f t="shared" si="0"/>
        <v>1.0373050699999999</v>
      </c>
      <c r="I55" s="17">
        <f t="shared" si="1"/>
        <v>1.0373050699999999</v>
      </c>
      <c r="J55" s="17">
        <f t="shared" si="2"/>
        <v>1.01924649</v>
      </c>
      <c r="K55" s="17"/>
    </row>
    <row r="56" spans="1:11" x14ac:dyDescent="0.25">
      <c r="A56" s="3">
        <v>44561</v>
      </c>
      <c r="B56" t="s">
        <v>16</v>
      </c>
      <c r="C56" s="3">
        <v>44592</v>
      </c>
      <c r="D56" s="15">
        <v>-4.4855299999999998</v>
      </c>
      <c r="E56" s="15">
        <v>-4.4855299999999998</v>
      </c>
      <c r="F56" s="15">
        <v>-1.88537</v>
      </c>
      <c r="G56" s="16"/>
      <c r="H56" s="17">
        <f t="shared" si="0"/>
        <v>0.95514469999999996</v>
      </c>
      <c r="I56" s="17">
        <f t="shared" si="1"/>
        <v>0.95514469999999996</v>
      </c>
      <c r="J56" s="17">
        <f t="shared" si="2"/>
        <v>0.98114630000000003</v>
      </c>
      <c r="K56" s="17"/>
    </row>
    <row r="57" spans="1:11" x14ac:dyDescent="0.25">
      <c r="A57" s="3">
        <v>44592</v>
      </c>
      <c r="B57" t="s">
        <v>16</v>
      </c>
      <c r="C57" s="3">
        <v>44620</v>
      </c>
      <c r="D57" s="15">
        <v>-14.1609</v>
      </c>
      <c r="E57" s="15">
        <v>-14.2623</v>
      </c>
      <c r="F57" s="15">
        <v>-2.9769899999999998</v>
      </c>
      <c r="G57" s="16"/>
      <c r="H57" s="17">
        <f t="shared" si="0"/>
        <v>0.85839100000000002</v>
      </c>
      <c r="I57" s="17">
        <f t="shared" si="1"/>
        <v>0.85737700000000006</v>
      </c>
      <c r="J57" s="17">
        <f t="shared" si="2"/>
        <v>0.97023009999999998</v>
      </c>
      <c r="K57" s="17"/>
    </row>
    <row r="58" spans="1:11" x14ac:dyDescent="0.25">
      <c r="A58" s="3">
        <v>44620</v>
      </c>
      <c r="B58" t="s">
        <v>16</v>
      </c>
      <c r="C58" s="3">
        <v>44651</v>
      </c>
      <c r="D58" s="15">
        <v>-1.04593</v>
      </c>
      <c r="E58" s="15">
        <v>-1.04593</v>
      </c>
      <c r="F58" s="15">
        <v>-2.2239100000000001</v>
      </c>
      <c r="G58" s="16"/>
      <c r="H58" s="17">
        <f t="shared" ref="H58:J58" si="3">(D58/100)+1</f>
        <v>0.98954070000000005</v>
      </c>
      <c r="I58" s="17">
        <f t="shared" si="3"/>
        <v>0.98954070000000005</v>
      </c>
      <c r="J58" s="17">
        <f t="shared" si="3"/>
        <v>0.97776090000000004</v>
      </c>
      <c r="K58" s="17"/>
    </row>
    <row r="59" spans="1:11" x14ac:dyDescent="0.25">
      <c r="A59" s="3"/>
      <c r="C59" s="3"/>
      <c r="G59" s="6"/>
      <c r="H59" s="23"/>
      <c r="I59" s="6"/>
      <c r="J59" s="6"/>
      <c r="K59" s="6"/>
    </row>
    <row r="60" spans="1:11" x14ac:dyDescent="0.25">
      <c r="A60" s="3"/>
      <c r="C60" s="3"/>
      <c r="G60" s="6"/>
      <c r="H60" s="6"/>
      <c r="I60" s="6"/>
      <c r="J60" s="6"/>
      <c r="K60" s="6"/>
    </row>
    <row r="61" spans="1:11" x14ac:dyDescent="0.25">
      <c r="B61" s="1" t="s">
        <v>10</v>
      </c>
      <c r="C61" s="1" t="s">
        <v>10</v>
      </c>
      <c r="D61" s="1" t="s">
        <v>34</v>
      </c>
      <c r="E61" s="1"/>
      <c r="F61" s="1"/>
      <c r="G61" s="1"/>
      <c r="H61" s="1" t="s">
        <v>10</v>
      </c>
      <c r="I61" s="1" t="s">
        <v>10</v>
      </c>
      <c r="J61" s="1" t="s">
        <v>34</v>
      </c>
      <c r="K61" s="1"/>
    </row>
    <row r="62" spans="1:11" x14ac:dyDescent="0.25">
      <c r="B62" s="1" t="s">
        <v>25</v>
      </c>
      <c r="C62" s="1" t="s">
        <v>26</v>
      </c>
      <c r="D62" s="1" t="s">
        <v>35</v>
      </c>
      <c r="E62" s="1"/>
      <c r="F62" s="1"/>
      <c r="G62" s="1"/>
      <c r="H62" s="1" t="s">
        <v>25</v>
      </c>
      <c r="I62" s="1" t="s">
        <v>26</v>
      </c>
      <c r="J62" s="1" t="s">
        <v>35</v>
      </c>
      <c r="K62" s="1"/>
    </row>
    <row r="63" spans="1:11" x14ac:dyDescent="0.25">
      <c r="A63" s="11">
        <v>44651</v>
      </c>
      <c r="B63" s="5">
        <v>-1.0459299999999949E-2</v>
      </c>
      <c r="C63" s="5">
        <v>-1.0459299999999949E-2</v>
      </c>
      <c r="D63" s="5">
        <v>-2.2239099999999956E-2</v>
      </c>
      <c r="E63" s="5"/>
      <c r="G63" s="11">
        <f>C58</f>
        <v>44651</v>
      </c>
      <c r="H63" s="9">
        <f>H58-1</f>
        <v>-1.0459299999999949E-2</v>
      </c>
      <c r="I63" s="9">
        <f t="shared" ref="I63:J63" si="4">I58-1</f>
        <v>-1.0459299999999949E-2</v>
      </c>
      <c r="J63" s="9">
        <f t="shared" si="4"/>
        <v>-2.2239099999999956E-2</v>
      </c>
      <c r="K63" s="9"/>
    </row>
    <row r="64" spans="1:11" x14ac:dyDescent="0.25">
      <c r="A64" t="s">
        <v>18</v>
      </c>
      <c r="B64" s="5">
        <v>-0.18868783634526887</v>
      </c>
      <c r="C64" s="5">
        <v>-0.18964622306407852</v>
      </c>
      <c r="D64" s="5">
        <v>-6.9232564334727575E-2</v>
      </c>
      <c r="E64" s="5"/>
      <c r="G64" t="s">
        <v>18</v>
      </c>
      <c r="H64" s="9">
        <f>PRODUCT(INDEX(H:H,MATCH(DATE(YEAR($G63),(ROUNDUP(MONTH($G63)/3,0)*3)-1,1)-1,$C1:$C58)):INDEX(H:H,MATCH($G63,$C1:$C58)))-1</f>
        <v>-0.18868783634526887</v>
      </c>
      <c r="I64" s="9">
        <f>PRODUCT(INDEX(I:I,MATCH(DATE(YEAR($G63),(ROUNDUP(MONTH($G63)/3,0)*3)-1,1)-1,$C1:$C58)):INDEX(I:I,MATCH($G63,$C1:$C58)))-1</f>
        <v>-0.18964622306407852</v>
      </c>
      <c r="J64" s="9">
        <f>PRODUCT(INDEX(J:J,MATCH(DATE(YEAR($G63),(ROUNDUP(MONTH($G63)/3,0)*3)-1,1)-1,$C1:$C58)):INDEX(J:J,MATCH($G63,$C1:$C58)))-1</f>
        <v>-6.9232564334727575E-2</v>
      </c>
      <c r="K64" s="9"/>
    </row>
    <row r="65" spans="1:11" x14ac:dyDescent="0.25">
      <c r="A65" t="s">
        <v>19</v>
      </c>
      <c r="B65" s="5">
        <v>-0.18868783634526887</v>
      </c>
      <c r="C65" s="5">
        <v>-0.18964622306407852</v>
      </c>
      <c r="D65" s="5">
        <v>-6.9232564334727575E-2</v>
      </c>
      <c r="E65" s="5"/>
      <c r="G65" t="s">
        <v>19</v>
      </c>
      <c r="H65" s="9">
        <f ca="1">PRODUCT(OFFSET(H58,-2,0):H58)-1</f>
        <v>-0.18868783634526887</v>
      </c>
      <c r="I65" s="9">
        <f ca="1">PRODUCT(OFFSET(I58,-2,0):I58)-1</f>
        <v>-0.18964622306407852</v>
      </c>
      <c r="J65" s="9">
        <f ca="1">PRODUCT(OFFSET(J58,-2,0):J58)-1</f>
        <v>-6.9232564334727575E-2</v>
      </c>
      <c r="K65" s="9"/>
    </row>
    <row r="66" spans="1:11" x14ac:dyDescent="0.25">
      <c r="A66" t="s">
        <v>21</v>
      </c>
      <c r="B66" s="5">
        <v>-0.18868783634526887</v>
      </c>
      <c r="C66" s="5">
        <v>-0.18964622306407852</v>
      </c>
      <c r="D66" s="5">
        <v>-6.9232564334727575E-2</v>
      </c>
      <c r="E66" s="5"/>
      <c r="G66" t="s">
        <v>21</v>
      </c>
      <c r="H66" s="9">
        <f>PRODUCT(INDEX(H:H,MATCH(DATE(YEAR($G63),1,31),$C1:$C58)):INDEX(H:H,MATCH($G63,$C1:$C58)))-1</f>
        <v>-0.18868783634526887</v>
      </c>
      <c r="I66" s="9">
        <f>PRODUCT(INDEX(I:I,MATCH(DATE(YEAR($G63),1,31),$C1:$C58)):INDEX(I:I,MATCH($G63,$C1:$C58)))-1</f>
        <v>-0.18964622306407852</v>
      </c>
      <c r="J66" s="9">
        <f>PRODUCT(INDEX(J:J,MATCH(DATE(YEAR($G63),1,31),$C1:$C58)):INDEX(J:J,MATCH($G63,$C1:$C58)))-1</f>
        <v>-6.9232564334727575E-2</v>
      </c>
      <c r="K66" s="9"/>
    </row>
    <row r="67" spans="1:11" x14ac:dyDescent="0.25">
      <c r="A67" t="s">
        <v>22</v>
      </c>
      <c r="B67" s="5">
        <v>-0.25769325490053674</v>
      </c>
      <c r="C67" s="5">
        <v>-0.26110608976769079</v>
      </c>
      <c r="D67" s="5">
        <v>-0.110760731995594</v>
      </c>
      <c r="E67" s="5"/>
      <c r="G67" t="s">
        <v>22</v>
      </c>
      <c r="H67" s="9">
        <f ca="1">PRODUCT(OFFSET(H58,-11,0):H58)-1</f>
        <v>-0.25769325490053674</v>
      </c>
      <c r="I67" s="9">
        <f ca="1">PRODUCT(OFFSET(I58,-11,0):I58)-1</f>
        <v>-0.26110608976769079</v>
      </c>
      <c r="J67" s="9">
        <f ca="1">PRODUCT(OFFSET(J58,-11,0):J58)-1</f>
        <v>-0.110760731995594</v>
      </c>
      <c r="K67" s="9"/>
    </row>
    <row r="68" spans="1:11" x14ac:dyDescent="0.25">
      <c r="A68" t="s">
        <v>23</v>
      </c>
      <c r="B68" s="5">
        <v>1.7414495070239733E-2</v>
      </c>
      <c r="C68" s="5">
        <v>4.5946601878819049E-3</v>
      </c>
      <c r="D68" s="5">
        <v>0.30249835863078212</v>
      </c>
      <c r="E68" s="5"/>
      <c r="G68" t="s">
        <v>23</v>
      </c>
      <c r="H68" s="9">
        <f>PRODUCT(H11:H58)-1</f>
        <v>1.7414495070239733E-2</v>
      </c>
      <c r="I68" s="9">
        <f>PRODUCT(I11:I58)-1</f>
        <v>4.5946601878819049E-3</v>
      </c>
      <c r="J68" s="9">
        <f>PRODUCT(J11:J58)-1</f>
        <v>0.30249835863078212</v>
      </c>
      <c r="K68" s="9"/>
    </row>
    <row r="69" spans="1:11" x14ac:dyDescent="0.25">
      <c r="A69" t="s">
        <v>24</v>
      </c>
      <c r="B69" s="5">
        <v>5.0658420045224251E-3</v>
      </c>
      <c r="C69" s="5">
        <v>1.3425991021949191E-3</v>
      </c>
      <c r="D69" s="5">
        <v>8.0421759826284855E-2</v>
      </c>
      <c r="E69" s="5"/>
      <c r="G69" t="s">
        <v>24</v>
      </c>
      <c r="H69" s="9">
        <f>IF(COUNT(H18:H58)&gt;12,((1+H68)^(12/COUNT(H18:H58)))-1,NA())</f>
        <v>5.0658420045224251E-3</v>
      </c>
      <c r="I69" s="9">
        <f>IF(COUNT(I18:I58)&gt;12,((1+I68)^(12/COUNT(I18:I58)))-1,NA())</f>
        <v>1.3425991021949191E-3</v>
      </c>
      <c r="J69" s="9">
        <f>IF(COUNT(J18:J58)&gt;12,((1+J68)^(12/COUNT(J18:J58)))-1,NA())</f>
        <v>8.0421759826284855E-2</v>
      </c>
      <c r="K69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29" workbookViewId="0">
      <selection activeCell="A60" sqref="A60:D66"/>
    </sheetView>
  </sheetViews>
  <sheetFormatPr defaultColWidth="11" defaultRowHeight="15.75" x14ac:dyDescent="0.25"/>
  <cols>
    <col min="1" max="3" width="10.875" customWidth="1"/>
    <col min="4" max="11" width="10.875" style="1" customWidth="1"/>
    <col min="12" max="12" width="11" style="3"/>
  </cols>
  <sheetData>
    <row r="1" spans="1:12" x14ac:dyDescent="0.25">
      <c r="A1" t="s">
        <v>0</v>
      </c>
      <c r="L1"/>
    </row>
    <row r="2" spans="1:12" x14ac:dyDescent="0.25">
      <c r="A2" t="s">
        <v>1</v>
      </c>
      <c r="L2"/>
    </row>
    <row r="3" spans="1:12" x14ac:dyDescent="0.25">
      <c r="A3" t="s">
        <v>2</v>
      </c>
      <c r="L3"/>
    </row>
    <row r="4" spans="1:12" x14ac:dyDescent="0.25">
      <c r="A4" t="s">
        <v>36</v>
      </c>
      <c r="L4"/>
    </row>
    <row r="5" spans="1:12" x14ac:dyDescent="0.25">
      <c r="A5" s="2" t="str">
        <f>CONCATENATE("From 01-23-19 to ",TEXT(C55,"mm-dd-yy"))</f>
        <v>From 01-23-19 to 03-31-22</v>
      </c>
      <c r="L5"/>
    </row>
    <row r="7" spans="1:12" x14ac:dyDescent="0.25">
      <c r="A7" t="s">
        <v>4</v>
      </c>
      <c r="L7"/>
    </row>
    <row r="9" spans="1:12" x14ac:dyDescent="0.25">
      <c r="D9" t="s">
        <v>5</v>
      </c>
      <c r="E9"/>
      <c r="F9"/>
      <c r="G9"/>
      <c r="H9" t="s">
        <v>28</v>
      </c>
      <c r="I9"/>
      <c r="J9"/>
      <c r="K9"/>
      <c r="L9"/>
    </row>
    <row r="10" spans="1:12" x14ac:dyDescent="0.25">
      <c r="D10" t="s">
        <v>6</v>
      </c>
      <c r="E10"/>
      <c r="F10"/>
      <c r="G10"/>
      <c r="H10" t="s">
        <v>29</v>
      </c>
      <c r="I10"/>
      <c r="J10"/>
      <c r="K10"/>
      <c r="L10"/>
    </row>
    <row r="11" spans="1:12" x14ac:dyDescent="0.25">
      <c r="D11" t="s">
        <v>7</v>
      </c>
      <c r="E11"/>
      <c r="F11"/>
      <c r="G11"/>
      <c r="H11" t="s">
        <v>7</v>
      </c>
      <c r="I11"/>
      <c r="J11"/>
      <c r="K11"/>
      <c r="L11"/>
    </row>
    <row r="12" spans="1:12" x14ac:dyDescent="0.25">
      <c r="A12" t="s">
        <v>9</v>
      </c>
      <c r="D12" t="s">
        <v>10</v>
      </c>
      <c r="E12" t="s">
        <v>10</v>
      </c>
      <c r="F12" s="19" t="s">
        <v>8</v>
      </c>
      <c r="G12"/>
      <c r="H12" t="s">
        <v>10</v>
      </c>
      <c r="I12" t="s">
        <v>10</v>
      </c>
      <c r="J12" s="19" t="s">
        <v>8</v>
      </c>
      <c r="K12"/>
      <c r="L12"/>
    </row>
    <row r="13" spans="1:12" x14ac:dyDescent="0.25">
      <c r="A13" t="s">
        <v>14</v>
      </c>
      <c r="D13" t="s">
        <v>25</v>
      </c>
      <c r="E13" t="s">
        <v>26</v>
      </c>
      <c r="F13" s="19" t="s">
        <v>12</v>
      </c>
      <c r="G13"/>
      <c r="H13" t="s">
        <v>25</v>
      </c>
      <c r="I13" t="s">
        <v>26</v>
      </c>
      <c r="J13" s="19" t="s">
        <v>12</v>
      </c>
      <c r="K13"/>
      <c r="L13"/>
    </row>
    <row r="14" spans="1:12" x14ac:dyDescent="0.25">
      <c r="D14"/>
      <c r="E14"/>
      <c r="F14"/>
      <c r="G14"/>
      <c r="H14"/>
      <c r="I14"/>
      <c r="J14"/>
      <c r="K14"/>
      <c r="L14"/>
    </row>
    <row r="15" spans="1:12" x14ac:dyDescent="0.25">
      <c r="C15" s="3">
        <v>43488</v>
      </c>
      <c r="D15"/>
      <c r="E15"/>
      <c r="F15"/>
      <c r="G15"/>
      <c r="H15"/>
      <c r="I15"/>
      <c r="J15"/>
      <c r="K15"/>
      <c r="L15"/>
    </row>
    <row r="16" spans="1:12" x14ac:dyDescent="0.25">
      <c r="A16" s="3">
        <v>43488</v>
      </c>
      <c r="B16" t="s">
        <v>16</v>
      </c>
      <c r="C16" s="3">
        <v>43496</v>
      </c>
      <c r="D16" s="15">
        <v>2.8510439999999999</v>
      </c>
      <c r="E16" s="15">
        <v>2.8510439999999999</v>
      </c>
      <c r="F16" s="15">
        <v>2.2892730000000001</v>
      </c>
      <c r="G16" s="15"/>
      <c r="H16"/>
      <c r="I16"/>
      <c r="J16"/>
      <c r="K16"/>
      <c r="L16"/>
    </row>
    <row r="17" spans="1:14" x14ac:dyDescent="0.25">
      <c r="D17" s="15"/>
      <c r="E17" s="15"/>
      <c r="F17" s="15"/>
      <c r="G17" s="15"/>
      <c r="H17"/>
      <c r="I17"/>
      <c r="J17"/>
      <c r="K17"/>
      <c r="L17"/>
    </row>
    <row r="18" spans="1:14" x14ac:dyDescent="0.25">
      <c r="A18" s="3">
        <v>43496</v>
      </c>
      <c r="B18" t="s">
        <v>16</v>
      </c>
      <c r="C18" s="3">
        <v>43524</v>
      </c>
      <c r="D18" s="15">
        <v>3.1056309999999998</v>
      </c>
      <c r="E18" s="15">
        <v>3.1056309999999998</v>
      </c>
      <c r="F18" s="15">
        <v>2.5848149999999999</v>
      </c>
      <c r="G18" s="16"/>
      <c r="H18" s="17">
        <f t="shared" ref="H18:H54" si="0">(D18/100)+1</f>
        <v>1.0310563100000001</v>
      </c>
      <c r="I18" s="17">
        <f t="shared" ref="I18:I54" si="1">(E18/100)+1</f>
        <v>1.0310563100000001</v>
      </c>
      <c r="J18" s="17">
        <f t="shared" ref="J18:J54" si="2">(F18/100)+1</f>
        <v>1.0258481500000001</v>
      </c>
      <c r="K18" s="17"/>
      <c r="L18"/>
    </row>
    <row r="19" spans="1:14" x14ac:dyDescent="0.25">
      <c r="A19" s="3">
        <v>43524</v>
      </c>
      <c r="B19" t="s">
        <v>16</v>
      </c>
      <c r="C19" s="3">
        <v>43555</v>
      </c>
      <c r="D19" s="15">
        <v>1.428302</v>
      </c>
      <c r="E19" s="15">
        <v>1.428302</v>
      </c>
      <c r="F19" s="15">
        <v>0.61662799999999995</v>
      </c>
      <c r="G19" s="16"/>
      <c r="H19" s="17">
        <f t="shared" si="0"/>
        <v>1.0142830199999999</v>
      </c>
      <c r="I19" s="17">
        <f t="shared" si="1"/>
        <v>1.0142830199999999</v>
      </c>
      <c r="J19" s="17">
        <f t="shared" si="2"/>
        <v>1.00616628</v>
      </c>
      <c r="K19" s="17"/>
      <c r="L19"/>
    </row>
    <row r="20" spans="1:14" x14ac:dyDescent="0.25">
      <c r="A20" s="3">
        <v>43555</v>
      </c>
      <c r="B20" t="s">
        <v>16</v>
      </c>
      <c r="C20" s="3">
        <v>43585</v>
      </c>
      <c r="D20" s="15">
        <v>4.8117590000000003</v>
      </c>
      <c r="E20" s="15">
        <v>4.8117590000000003</v>
      </c>
      <c r="F20" s="15">
        <v>2.9278040000000001</v>
      </c>
      <c r="G20" s="16"/>
      <c r="H20" s="17">
        <f t="shared" si="0"/>
        <v>1.0481175899999999</v>
      </c>
      <c r="I20" s="17">
        <f t="shared" si="1"/>
        <v>1.0481175899999999</v>
      </c>
      <c r="J20" s="17">
        <f t="shared" si="2"/>
        <v>1.0292780399999999</v>
      </c>
      <c r="K20" s="17"/>
      <c r="L20"/>
    </row>
    <row r="21" spans="1:14" x14ac:dyDescent="0.25">
      <c r="A21" s="3">
        <v>43585</v>
      </c>
      <c r="B21" t="s">
        <v>16</v>
      </c>
      <c r="C21" s="3">
        <v>43616</v>
      </c>
      <c r="D21" s="15">
        <v>-3.5692300000000001</v>
      </c>
      <c r="E21" s="15">
        <v>-3.6327799999999999</v>
      </c>
      <c r="F21" s="15">
        <v>-4.5953200000000001</v>
      </c>
      <c r="G21" s="16"/>
      <c r="H21" s="17">
        <f t="shared" si="0"/>
        <v>0.96430769999999999</v>
      </c>
      <c r="I21" s="17">
        <f t="shared" si="1"/>
        <v>0.96367219999999998</v>
      </c>
      <c r="J21" s="17">
        <f t="shared" si="2"/>
        <v>0.95404679999999997</v>
      </c>
      <c r="K21" s="17"/>
      <c r="L21"/>
    </row>
    <row r="22" spans="1:14" x14ac:dyDescent="0.25">
      <c r="A22" s="3">
        <v>43616</v>
      </c>
      <c r="B22" t="s">
        <v>16</v>
      </c>
      <c r="C22" s="3">
        <v>43646</v>
      </c>
      <c r="D22" s="15">
        <v>7.0265339999999998</v>
      </c>
      <c r="E22" s="15">
        <v>7.0265339999999998</v>
      </c>
      <c r="F22" s="15">
        <v>5.9809960000000002</v>
      </c>
      <c r="G22" s="16"/>
      <c r="H22" s="17">
        <f t="shared" si="0"/>
        <v>1.07026534</v>
      </c>
      <c r="I22" s="17">
        <f t="shared" si="1"/>
        <v>1.07026534</v>
      </c>
      <c r="J22" s="17">
        <f t="shared" si="2"/>
        <v>1.0598099599999999</v>
      </c>
      <c r="K22" s="17"/>
      <c r="L22"/>
    </row>
    <row r="23" spans="1:14" x14ac:dyDescent="0.25">
      <c r="A23" s="3">
        <v>43646</v>
      </c>
      <c r="B23" t="s">
        <v>16</v>
      </c>
      <c r="C23" s="3">
        <v>43677</v>
      </c>
      <c r="D23" s="15">
        <v>-2.724E-2</v>
      </c>
      <c r="E23" s="15">
        <v>-2.724E-2</v>
      </c>
      <c r="F23" s="15">
        <v>-1.1913400000000001</v>
      </c>
      <c r="G23" s="16"/>
      <c r="H23" s="17">
        <f t="shared" si="0"/>
        <v>0.99972760000000005</v>
      </c>
      <c r="I23" s="17">
        <f t="shared" si="1"/>
        <v>0.99972760000000005</v>
      </c>
      <c r="J23" s="17">
        <f t="shared" si="2"/>
        <v>0.98808660000000004</v>
      </c>
      <c r="K23" s="17"/>
      <c r="L23"/>
    </row>
    <row r="24" spans="1:14" x14ac:dyDescent="0.25">
      <c r="A24" s="3">
        <v>43677</v>
      </c>
      <c r="B24" t="s">
        <v>16</v>
      </c>
      <c r="C24" s="3">
        <v>43708</v>
      </c>
      <c r="D24" s="15">
        <v>-1.6851100000000001</v>
      </c>
      <c r="E24" s="15">
        <v>-1.74648</v>
      </c>
      <c r="F24" s="15">
        <v>-2.4406599999999998</v>
      </c>
      <c r="G24" s="16"/>
      <c r="H24" s="17">
        <f t="shared" si="0"/>
        <v>0.98314889999999999</v>
      </c>
      <c r="I24" s="17">
        <f t="shared" si="1"/>
        <v>0.98253520000000005</v>
      </c>
      <c r="J24" s="17">
        <f t="shared" si="2"/>
        <v>0.97559340000000005</v>
      </c>
      <c r="K24" s="17"/>
      <c r="L24"/>
    </row>
    <row r="25" spans="1:14" x14ac:dyDescent="0.25">
      <c r="A25" s="3">
        <v>43708</v>
      </c>
      <c r="B25" t="s">
        <v>16</v>
      </c>
      <c r="C25" s="3">
        <v>43738</v>
      </c>
      <c r="D25" s="15">
        <v>0.39630900000000002</v>
      </c>
      <c r="E25" s="15">
        <v>0.37442900000000001</v>
      </c>
      <c r="F25" s="15">
        <v>2.8595519999999999</v>
      </c>
      <c r="G25" s="16"/>
      <c r="H25" s="17">
        <f t="shared" si="0"/>
        <v>1.0039630900000001</v>
      </c>
      <c r="I25" s="17">
        <f t="shared" si="1"/>
        <v>1.00374429</v>
      </c>
      <c r="J25" s="17">
        <f t="shared" si="2"/>
        <v>1.0285955200000001</v>
      </c>
      <c r="K25" s="17"/>
      <c r="L25"/>
    </row>
    <row r="26" spans="1:14" x14ac:dyDescent="0.25">
      <c r="A26" s="3">
        <v>43738</v>
      </c>
      <c r="B26" t="s">
        <v>16</v>
      </c>
      <c r="C26" s="3">
        <v>43769</v>
      </c>
      <c r="D26" s="15">
        <v>3.4558990000000001</v>
      </c>
      <c r="E26" s="15">
        <v>3.4558990000000001</v>
      </c>
      <c r="F26" s="15">
        <v>3.2479520000000002</v>
      </c>
      <c r="G26" s="16"/>
      <c r="H26" s="17">
        <f t="shared" si="0"/>
        <v>1.0345589900000001</v>
      </c>
      <c r="I26" s="17">
        <f t="shared" si="1"/>
        <v>1.0345589900000001</v>
      </c>
      <c r="J26" s="17">
        <f t="shared" si="2"/>
        <v>1.0324795200000001</v>
      </c>
      <c r="K26" s="17"/>
      <c r="L26"/>
    </row>
    <row r="27" spans="1:14" x14ac:dyDescent="0.25">
      <c r="A27" s="3">
        <v>43769</v>
      </c>
      <c r="B27" t="s">
        <v>16</v>
      </c>
      <c r="C27" s="3">
        <v>43799</v>
      </c>
      <c r="D27" s="15">
        <v>3.421872</v>
      </c>
      <c r="E27" s="15">
        <v>3.3397139999999998</v>
      </c>
      <c r="F27" s="15">
        <v>1.2669520000000001</v>
      </c>
      <c r="G27" s="16"/>
      <c r="H27" s="17">
        <f t="shared" si="0"/>
        <v>1.0342187199999999</v>
      </c>
      <c r="I27" s="17">
        <f t="shared" si="1"/>
        <v>1.0333971399999999</v>
      </c>
      <c r="J27" s="17">
        <f t="shared" si="2"/>
        <v>1.01266952</v>
      </c>
      <c r="K27" s="17"/>
      <c r="L27"/>
    </row>
    <row r="28" spans="1:14" x14ac:dyDescent="0.25">
      <c r="A28" s="3">
        <v>43799</v>
      </c>
      <c r="B28" t="s">
        <v>16</v>
      </c>
      <c r="C28" s="3">
        <v>43830</v>
      </c>
      <c r="D28" s="15">
        <v>4.0895429999999999</v>
      </c>
      <c r="E28" s="15">
        <v>4.0895429999999999</v>
      </c>
      <c r="F28" s="15">
        <v>3.2112810000000001</v>
      </c>
      <c r="G28" s="16"/>
      <c r="H28" s="17">
        <f t="shared" si="0"/>
        <v>1.04089543</v>
      </c>
      <c r="I28" s="17">
        <f t="shared" si="1"/>
        <v>1.04089543</v>
      </c>
      <c r="J28" s="17">
        <f t="shared" si="2"/>
        <v>1.0321128100000001</v>
      </c>
      <c r="K28" s="17"/>
      <c r="L28"/>
    </row>
    <row r="29" spans="1:14" x14ac:dyDescent="0.25">
      <c r="A29" s="3">
        <v>43830</v>
      </c>
      <c r="B29" t="s">
        <v>16</v>
      </c>
      <c r="C29" s="3">
        <v>43861</v>
      </c>
      <c r="D29" s="15">
        <v>-1.1469100000000001</v>
      </c>
      <c r="E29" s="15">
        <v>-1.1469100000000001</v>
      </c>
      <c r="F29" s="15">
        <v>-1.92089</v>
      </c>
      <c r="G29" s="16"/>
      <c r="H29" s="17">
        <f t="shared" si="0"/>
        <v>0.98853089999999999</v>
      </c>
      <c r="I29" s="17">
        <f t="shared" si="1"/>
        <v>0.98853089999999999</v>
      </c>
      <c r="J29" s="17">
        <f t="shared" si="2"/>
        <v>0.98079110000000003</v>
      </c>
      <c r="K29" s="17"/>
      <c r="L29"/>
    </row>
    <row r="30" spans="1:14" x14ac:dyDescent="0.25">
      <c r="A30" s="3">
        <v>43861</v>
      </c>
      <c r="B30" t="s">
        <v>16</v>
      </c>
      <c r="C30" s="3">
        <v>43890</v>
      </c>
      <c r="D30" s="15">
        <v>-6.6174099999999996</v>
      </c>
      <c r="E30" s="15">
        <v>-6.6966299999999999</v>
      </c>
      <c r="F30" s="15">
        <v>-8.8605800000000006</v>
      </c>
      <c r="G30" s="16"/>
      <c r="H30" s="17">
        <f t="shared" si="0"/>
        <v>0.93382589999999999</v>
      </c>
      <c r="I30" s="17">
        <f t="shared" si="1"/>
        <v>0.93303369999999997</v>
      </c>
      <c r="J30" s="17">
        <f t="shared" si="2"/>
        <v>0.91139419999999993</v>
      </c>
      <c r="K30" s="17"/>
      <c r="L30"/>
    </row>
    <row r="31" spans="1:14" x14ac:dyDescent="0.25">
      <c r="A31" s="3">
        <v>43890</v>
      </c>
      <c r="B31" t="s">
        <v>16</v>
      </c>
      <c r="C31" s="3">
        <v>43921</v>
      </c>
      <c r="D31" s="15">
        <v>-12.839700000000001</v>
      </c>
      <c r="E31" s="15">
        <v>-12.839700000000001</v>
      </c>
      <c r="F31" s="15">
        <v>-14.023300000000001</v>
      </c>
      <c r="G31" s="16"/>
      <c r="H31" s="17">
        <f t="shared" si="0"/>
        <v>0.87160300000000002</v>
      </c>
      <c r="I31" s="17">
        <f t="shared" si="1"/>
        <v>0.87160300000000002</v>
      </c>
      <c r="J31" s="17">
        <f t="shared" si="2"/>
        <v>0.85976699999999995</v>
      </c>
      <c r="K31" s="17"/>
      <c r="L31"/>
    </row>
    <row r="32" spans="1:14" x14ac:dyDescent="0.25">
      <c r="A32" s="3">
        <v>43921</v>
      </c>
      <c r="B32" t="s">
        <v>16</v>
      </c>
      <c r="C32" s="3">
        <v>43951</v>
      </c>
      <c r="D32" s="15">
        <v>11.202769999999999</v>
      </c>
      <c r="E32" s="15">
        <v>11.202769999999999</v>
      </c>
      <c r="F32" s="15">
        <v>7.0565069999999999</v>
      </c>
      <c r="G32" s="16"/>
      <c r="H32" s="17">
        <f t="shared" si="0"/>
        <v>1.1120277000000001</v>
      </c>
      <c r="I32" s="17">
        <f t="shared" si="1"/>
        <v>1.1120277000000001</v>
      </c>
      <c r="J32" s="17">
        <f t="shared" si="2"/>
        <v>1.07056507</v>
      </c>
      <c r="K32" s="17"/>
      <c r="L32" s="12"/>
      <c r="M32" s="12"/>
      <c r="N32" s="12"/>
    </row>
    <row r="33" spans="1:12" x14ac:dyDescent="0.25">
      <c r="A33" s="3">
        <v>43951</v>
      </c>
      <c r="B33" t="s">
        <v>16</v>
      </c>
      <c r="C33" s="3">
        <v>43982</v>
      </c>
      <c r="D33" s="15">
        <v>6.305053</v>
      </c>
      <c r="E33" s="15">
        <v>6.305053</v>
      </c>
      <c r="F33" s="15">
        <v>4.3157050000000003</v>
      </c>
      <c r="G33" s="16"/>
      <c r="H33" s="17">
        <f t="shared" si="0"/>
        <v>1.0630505299999999</v>
      </c>
      <c r="I33" s="17">
        <f t="shared" si="1"/>
        <v>1.0630505299999999</v>
      </c>
      <c r="J33" s="17">
        <f t="shared" si="2"/>
        <v>1.04315705</v>
      </c>
      <c r="K33" s="17"/>
      <c r="L33"/>
    </row>
    <row r="34" spans="1:12" x14ac:dyDescent="0.25">
      <c r="A34" s="3">
        <v>43982</v>
      </c>
      <c r="B34" t="s">
        <v>16</v>
      </c>
      <c r="C34" s="3">
        <v>44012</v>
      </c>
      <c r="D34" s="15">
        <v>3.1389399999999998</v>
      </c>
      <c r="E34" s="15">
        <v>3.0641560000000001</v>
      </c>
      <c r="F34" s="15">
        <v>3.4653499999999999</v>
      </c>
      <c r="G34" s="16"/>
      <c r="H34" s="17">
        <f t="shared" si="0"/>
        <v>1.0313893999999999</v>
      </c>
      <c r="I34" s="17">
        <f t="shared" si="1"/>
        <v>1.0306415600000001</v>
      </c>
      <c r="J34" s="17">
        <f t="shared" si="2"/>
        <v>1.0346534999999999</v>
      </c>
      <c r="K34" s="17"/>
      <c r="L34"/>
    </row>
    <row r="35" spans="1:12" x14ac:dyDescent="0.25">
      <c r="A35" s="3">
        <v>44012</v>
      </c>
      <c r="B35" t="s">
        <v>16</v>
      </c>
      <c r="C35" s="3">
        <v>44043</v>
      </c>
      <c r="D35" s="15">
        <v>5.7568760000000001</v>
      </c>
      <c r="E35" s="15">
        <v>5.7568760000000001</v>
      </c>
      <c r="F35" s="15">
        <v>2.6893919999999998</v>
      </c>
      <c r="G35" s="16"/>
      <c r="H35" s="17">
        <f t="shared" si="0"/>
        <v>1.0575687600000001</v>
      </c>
      <c r="I35" s="17">
        <f t="shared" si="1"/>
        <v>1.0575687600000001</v>
      </c>
      <c r="J35" s="17">
        <f t="shared" si="2"/>
        <v>1.02689392</v>
      </c>
      <c r="K35" s="17"/>
      <c r="L35"/>
    </row>
    <row r="36" spans="1:12" x14ac:dyDescent="0.25">
      <c r="A36" s="3">
        <v>44043</v>
      </c>
      <c r="B36" t="s">
        <v>16</v>
      </c>
      <c r="C36" s="3">
        <v>44074</v>
      </c>
      <c r="D36" s="15">
        <v>3.8668979999999999</v>
      </c>
      <c r="E36" s="15">
        <v>3.7890790000000001</v>
      </c>
      <c r="F36" s="15">
        <v>5.1766949999999996</v>
      </c>
      <c r="G36" s="16"/>
      <c r="H36" s="17">
        <f t="shared" si="0"/>
        <v>1.03866898</v>
      </c>
      <c r="I36" s="17">
        <f t="shared" si="1"/>
        <v>1.0378907900000001</v>
      </c>
      <c r="J36" s="17">
        <f t="shared" si="2"/>
        <v>1.05176695</v>
      </c>
      <c r="K36" s="17"/>
      <c r="L36"/>
    </row>
    <row r="37" spans="1:12" x14ac:dyDescent="0.25">
      <c r="A37" s="3">
        <v>44074</v>
      </c>
      <c r="B37" t="s">
        <v>16</v>
      </c>
      <c r="C37" s="3">
        <v>44104</v>
      </c>
      <c r="D37" s="15">
        <v>-1.6961900000000001</v>
      </c>
      <c r="E37" s="15">
        <v>-1.6961900000000001</v>
      </c>
      <c r="F37" s="15">
        <v>-2.7688700000000002</v>
      </c>
      <c r="G37" s="16"/>
      <c r="H37" s="17">
        <f t="shared" si="0"/>
        <v>0.98303810000000003</v>
      </c>
      <c r="I37" s="17">
        <f t="shared" si="1"/>
        <v>0.98303810000000003</v>
      </c>
      <c r="J37" s="17">
        <f t="shared" si="2"/>
        <v>0.97231129999999999</v>
      </c>
      <c r="K37" s="17"/>
      <c r="L37"/>
    </row>
    <row r="38" spans="1:12" x14ac:dyDescent="0.25">
      <c r="A38" s="3">
        <v>44104</v>
      </c>
      <c r="B38" t="s">
        <v>16</v>
      </c>
      <c r="C38" s="3">
        <v>44135</v>
      </c>
      <c r="D38" s="15">
        <v>-3.4180199999999998</v>
      </c>
      <c r="E38" s="15">
        <v>-3.4180199999999998</v>
      </c>
      <c r="F38" s="15">
        <v>-3.9148800000000001</v>
      </c>
      <c r="G38" s="16"/>
      <c r="H38" s="17">
        <f t="shared" si="0"/>
        <v>0.96581980000000001</v>
      </c>
      <c r="I38" s="17">
        <f t="shared" si="1"/>
        <v>0.96581980000000001</v>
      </c>
      <c r="J38" s="17">
        <f t="shared" si="2"/>
        <v>0.96085120000000002</v>
      </c>
      <c r="K38" s="17"/>
      <c r="L38"/>
    </row>
    <row r="39" spans="1:12" x14ac:dyDescent="0.25">
      <c r="A39" s="3">
        <v>44135</v>
      </c>
      <c r="B39" t="s">
        <v>16</v>
      </c>
      <c r="C39" s="3">
        <v>44165</v>
      </c>
      <c r="D39" s="15">
        <v>14.594659999999999</v>
      </c>
      <c r="E39" s="15">
        <v>14.502969999999999</v>
      </c>
      <c r="F39" s="15">
        <v>15.35955</v>
      </c>
      <c r="G39" s="16"/>
      <c r="H39" s="17">
        <f t="shared" si="0"/>
        <v>1.1459466</v>
      </c>
      <c r="I39" s="17">
        <f t="shared" si="1"/>
        <v>1.1450297</v>
      </c>
      <c r="J39" s="17">
        <f t="shared" si="2"/>
        <v>1.1535955</v>
      </c>
      <c r="K39" s="17"/>
      <c r="L39"/>
    </row>
    <row r="40" spans="1:12" x14ac:dyDescent="0.25">
      <c r="A40" s="3">
        <v>44165</v>
      </c>
      <c r="B40" t="s">
        <v>16</v>
      </c>
      <c r="C40" s="3">
        <v>44196</v>
      </c>
      <c r="D40" s="15">
        <v>3.2092550000000002</v>
      </c>
      <c r="E40" s="15">
        <v>3.2092550000000002</v>
      </c>
      <c r="F40" s="15">
        <v>4.5698800000000004</v>
      </c>
      <c r="G40" s="16"/>
      <c r="H40" s="17">
        <f t="shared" si="0"/>
        <v>1.03209255</v>
      </c>
      <c r="I40" s="17">
        <f t="shared" si="1"/>
        <v>1.03209255</v>
      </c>
      <c r="J40" s="17">
        <f t="shared" si="2"/>
        <v>1.0456988</v>
      </c>
      <c r="K40" s="17"/>
      <c r="L40"/>
    </row>
    <row r="41" spans="1:12" x14ac:dyDescent="0.25">
      <c r="A41" s="3">
        <v>44196</v>
      </c>
      <c r="B41" t="s">
        <v>16</v>
      </c>
      <c r="C41" s="3">
        <v>44227</v>
      </c>
      <c r="D41" s="15">
        <v>-0.19875999999999999</v>
      </c>
      <c r="E41" s="15">
        <v>-0.19875999999999999</v>
      </c>
      <c r="F41" s="15">
        <v>-1.05277</v>
      </c>
      <c r="G41" s="16"/>
      <c r="H41" s="17">
        <f t="shared" si="0"/>
        <v>0.99801240000000002</v>
      </c>
      <c r="I41" s="17">
        <f t="shared" si="1"/>
        <v>0.99801240000000002</v>
      </c>
      <c r="J41" s="17">
        <f t="shared" si="2"/>
        <v>0.98947229999999997</v>
      </c>
      <c r="K41" s="17"/>
      <c r="L41"/>
    </row>
    <row r="42" spans="1:12" x14ac:dyDescent="0.25">
      <c r="A42" s="3">
        <v>44227</v>
      </c>
      <c r="B42" t="s">
        <v>16</v>
      </c>
      <c r="C42" s="3">
        <v>44255</v>
      </c>
      <c r="D42" s="15">
        <v>1.5575129999999999</v>
      </c>
      <c r="E42" s="15">
        <v>1.478469</v>
      </c>
      <c r="F42" s="15">
        <v>2.565283</v>
      </c>
      <c r="G42" s="16"/>
      <c r="H42" s="17">
        <f t="shared" si="0"/>
        <v>1.01557513</v>
      </c>
      <c r="I42" s="17">
        <f t="shared" si="1"/>
        <v>1.0147846899999999</v>
      </c>
      <c r="J42" s="17">
        <f t="shared" si="2"/>
        <v>1.0256528300000001</v>
      </c>
      <c r="K42" s="17"/>
      <c r="L42"/>
    </row>
    <row r="43" spans="1:12" x14ac:dyDescent="0.25">
      <c r="A43" s="3">
        <v>44255</v>
      </c>
      <c r="B43" t="s">
        <v>16</v>
      </c>
      <c r="C43" s="3">
        <v>44286</v>
      </c>
      <c r="D43" s="15">
        <v>-0.76942999999999995</v>
      </c>
      <c r="E43" s="15">
        <v>-0.76942999999999995</v>
      </c>
      <c r="F43" s="15">
        <v>2.6448130000000001</v>
      </c>
      <c r="G43" s="16"/>
      <c r="H43" s="17">
        <f t="shared" si="0"/>
        <v>0.99230569999999996</v>
      </c>
      <c r="I43" s="17">
        <f t="shared" si="1"/>
        <v>0.99230569999999996</v>
      </c>
      <c r="J43" s="17">
        <f t="shared" si="2"/>
        <v>1.0264481299999999</v>
      </c>
      <c r="K43" s="17"/>
      <c r="L43"/>
    </row>
    <row r="44" spans="1:12" x14ac:dyDescent="0.25">
      <c r="A44" s="3">
        <v>44286</v>
      </c>
      <c r="B44" t="s">
        <v>16</v>
      </c>
      <c r="C44" s="3">
        <v>44316</v>
      </c>
      <c r="D44" s="15">
        <v>3.1096279999999998</v>
      </c>
      <c r="E44" s="15">
        <v>3.1096279999999998</v>
      </c>
      <c r="F44" s="15">
        <v>3.2271190000000001</v>
      </c>
      <c r="G44" s="16"/>
      <c r="H44" s="17">
        <f t="shared" si="0"/>
        <v>1.0310962800000001</v>
      </c>
      <c r="I44" s="17">
        <f t="shared" si="1"/>
        <v>1.0310962800000001</v>
      </c>
      <c r="J44" s="17">
        <f t="shared" si="2"/>
        <v>1.0322711899999999</v>
      </c>
      <c r="K44" s="17"/>
      <c r="L44"/>
    </row>
    <row r="45" spans="1:12" x14ac:dyDescent="0.25">
      <c r="A45" s="3">
        <v>44316</v>
      </c>
      <c r="B45" t="s">
        <v>16</v>
      </c>
      <c r="C45" s="3">
        <v>44347</v>
      </c>
      <c r="D45" s="15">
        <v>1.5574920000000001</v>
      </c>
      <c r="E45" s="15">
        <v>1.4812860000000001</v>
      </c>
      <c r="F45" s="15">
        <v>3.565753</v>
      </c>
      <c r="G45" s="16"/>
      <c r="H45" s="17">
        <f t="shared" si="0"/>
        <v>1.0155749199999999</v>
      </c>
      <c r="I45" s="17">
        <f t="shared" si="1"/>
        <v>1.0148128599999999</v>
      </c>
      <c r="J45" s="17">
        <f t="shared" si="2"/>
        <v>1.0356575299999999</v>
      </c>
      <c r="K45" s="17"/>
      <c r="L45"/>
    </row>
    <row r="46" spans="1:12" x14ac:dyDescent="0.25">
      <c r="A46" s="3">
        <v>44347</v>
      </c>
      <c r="B46" t="s">
        <v>16</v>
      </c>
      <c r="C46" s="3">
        <v>44377</v>
      </c>
      <c r="D46" s="15">
        <v>-0.31462000000000001</v>
      </c>
      <c r="E46" s="15">
        <v>-0.31462000000000001</v>
      </c>
      <c r="F46" s="15">
        <v>-0.98538999999999999</v>
      </c>
      <c r="G46" s="16"/>
      <c r="H46" s="17">
        <f t="shared" si="0"/>
        <v>0.99685380000000001</v>
      </c>
      <c r="I46" s="17">
        <f t="shared" si="1"/>
        <v>0.99685380000000001</v>
      </c>
      <c r="J46" s="17">
        <f t="shared" si="2"/>
        <v>0.99014610000000003</v>
      </c>
      <c r="K46" s="17"/>
      <c r="L46"/>
    </row>
    <row r="47" spans="1:12" x14ac:dyDescent="0.25">
      <c r="A47" s="3">
        <v>44377</v>
      </c>
      <c r="B47" t="s">
        <v>16</v>
      </c>
      <c r="C47" s="3">
        <v>44408</v>
      </c>
      <c r="D47" s="15">
        <v>1.911932</v>
      </c>
      <c r="E47" s="15">
        <v>1.911932</v>
      </c>
      <c r="F47" s="15">
        <v>0.67878499999999997</v>
      </c>
      <c r="G47" s="16"/>
      <c r="H47" s="17">
        <f t="shared" si="0"/>
        <v>1.0191193199999999</v>
      </c>
      <c r="I47" s="17">
        <f t="shared" si="1"/>
        <v>1.0191193199999999</v>
      </c>
      <c r="J47" s="17">
        <f t="shared" si="2"/>
        <v>1.00678785</v>
      </c>
      <c r="K47" s="17"/>
      <c r="L47"/>
    </row>
    <row r="48" spans="1:12" x14ac:dyDescent="0.25">
      <c r="A48" s="3">
        <v>44408</v>
      </c>
      <c r="B48" t="s">
        <v>16</v>
      </c>
      <c r="C48" s="3">
        <v>44439</v>
      </c>
      <c r="D48" s="15">
        <v>2.0377670000000001</v>
      </c>
      <c r="E48" s="15">
        <v>1.961727</v>
      </c>
      <c r="F48" s="15">
        <v>1.6178330000000001</v>
      </c>
      <c r="G48" s="16"/>
      <c r="H48" s="17">
        <f t="shared" si="0"/>
        <v>1.02037767</v>
      </c>
      <c r="I48" s="17">
        <f t="shared" si="1"/>
        <v>1.0196172699999999</v>
      </c>
      <c r="J48" s="17">
        <f t="shared" si="2"/>
        <v>1.01617833</v>
      </c>
      <c r="K48" s="17"/>
      <c r="L48"/>
    </row>
    <row r="49" spans="1:12" x14ac:dyDescent="0.25">
      <c r="A49" s="3">
        <v>44439</v>
      </c>
      <c r="B49" t="s">
        <v>16</v>
      </c>
      <c r="C49" s="3">
        <v>44469</v>
      </c>
      <c r="D49" s="15">
        <v>-4.1837799999999996</v>
      </c>
      <c r="E49" s="15">
        <v>-4.1837799999999996</v>
      </c>
      <c r="F49" s="15">
        <v>-2.8004600000000002</v>
      </c>
      <c r="G49" s="16"/>
      <c r="H49" s="17">
        <f t="shared" si="0"/>
        <v>0.95816219999999996</v>
      </c>
      <c r="I49" s="17">
        <f t="shared" si="1"/>
        <v>0.95816219999999996</v>
      </c>
      <c r="J49" s="17">
        <f t="shared" si="2"/>
        <v>0.97199539999999995</v>
      </c>
      <c r="K49" s="17"/>
      <c r="L49"/>
    </row>
    <row r="50" spans="1:12" x14ac:dyDescent="0.25">
      <c r="A50" s="3">
        <v>44469</v>
      </c>
      <c r="B50" t="s">
        <v>16</v>
      </c>
      <c r="C50" s="3">
        <v>44500</v>
      </c>
      <c r="D50" s="15">
        <v>4.539282</v>
      </c>
      <c r="E50" s="15">
        <v>4.539282</v>
      </c>
      <c r="F50" s="15">
        <v>3.0038109999999998</v>
      </c>
      <c r="G50" s="16"/>
      <c r="H50" s="17">
        <f t="shared" si="0"/>
        <v>1.04539282</v>
      </c>
      <c r="I50" s="17">
        <f t="shared" si="1"/>
        <v>1.04539282</v>
      </c>
      <c r="J50" s="17">
        <f t="shared" si="2"/>
        <v>1.03003811</v>
      </c>
      <c r="K50" s="17"/>
      <c r="L50"/>
    </row>
    <row r="51" spans="1:12" x14ac:dyDescent="0.25">
      <c r="A51" s="3">
        <v>44500</v>
      </c>
      <c r="B51" t="s">
        <v>16</v>
      </c>
      <c r="C51" s="3">
        <v>44530</v>
      </c>
      <c r="D51" s="15">
        <v>-2.8688699999999998</v>
      </c>
      <c r="E51" s="15">
        <v>-2.94184</v>
      </c>
      <c r="F51" s="15">
        <v>-4.6622199999999996</v>
      </c>
      <c r="G51" s="16"/>
      <c r="H51" s="17">
        <f t="shared" si="0"/>
        <v>0.97131129999999999</v>
      </c>
      <c r="I51" s="17">
        <f t="shared" si="1"/>
        <v>0.97058160000000004</v>
      </c>
      <c r="J51" s="17">
        <f t="shared" si="2"/>
        <v>0.95337780000000005</v>
      </c>
      <c r="K51" s="17"/>
      <c r="L51"/>
    </row>
    <row r="52" spans="1:12" x14ac:dyDescent="0.25">
      <c r="A52" s="3">
        <v>44530</v>
      </c>
      <c r="B52" t="s">
        <v>16</v>
      </c>
      <c r="C52" s="3">
        <v>44561</v>
      </c>
      <c r="D52" s="15">
        <v>4.1314679999999999</v>
      </c>
      <c r="E52" s="15">
        <v>4.1314679999999999</v>
      </c>
      <c r="F52" s="15">
        <v>5.0972099999999996</v>
      </c>
      <c r="G52" s="16"/>
      <c r="H52" s="17">
        <f t="shared" si="0"/>
        <v>1.0413146799999999</v>
      </c>
      <c r="I52" s="17">
        <f t="shared" si="1"/>
        <v>1.0413146799999999</v>
      </c>
      <c r="J52" s="17">
        <f t="shared" si="2"/>
        <v>1.0509721000000001</v>
      </c>
      <c r="K52" s="17"/>
      <c r="L52"/>
    </row>
    <row r="53" spans="1:12" x14ac:dyDescent="0.25">
      <c r="A53" s="3">
        <v>44561</v>
      </c>
      <c r="B53" t="s">
        <v>16</v>
      </c>
      <c r="C53" s="3">
        <v>44592</v>
      </c>
      <c r="D53" s="15">
        <v>-8.4499600000000008</v>
      </c>
      <c r="E53" s="15">
        <v>-8.4499600000000008</v>
      </c>
      <c r="F53" s="15">
        <v>-4.4012900000000004</v>
      </c>
      <c r="G53" s="16"/>
      <c r="H53" s="17">
        <f t="shared" si="0"/>
        <v>0.91550039999999999</v>
      </c>
      <c r="I53" s="17">
        <f t="shared" si="1"/>
        <v>0.91550039999999999</v>
      </c>
      <c r="J53" s="17">
        <f t="shared" si="2"/>
        <v>0.95598709999999998</v>
      </c>
      <c r="K53" s="17"/>
      <c r="L53"/>
    </row>
    <row r="54" spans="1:12" x14ac:dyDescent="0.25">
      <c r="A54" s="3">
        <v>44592</v>
      </c>
      <c r="B54" t="s">
        <v>16</v>
      </c>
      <c r="C54" s="3">
        <v>44620</v>
      </c>
      <c r="D54" s="15">
        <v>-3.4758300000000002</v>
      </c>
      <c r="E54" s="15">
        <v>-3.55802</v>
      </c>
      <c r="F54" s="15">
        <v>-1.54304</v>
      </c>
      <c r="G54" s="16"/>
      <c r="H54" s="17">
        <f t="shared" si="0"/>
        <v>0.96524169999999998</v>
      </c>
      <c r="I54" s="17">
        <f t="shared" si="1"/>
        <v>0.96441980000000005</v>
      </c>
      <c r="J54" s="17">
        <f t="shared" si="2"/>
        <v>0.98456960000000004</v>
      </c>
      <c r="K54" s="17"/>
      <c r="L54"/>
    </row>
    <row r="55" spans="1:12" x14ac:dyDescent="0.25">
      <c r="A55" s="3">
        <v>44620</v>
      </c>
      <c r="B55" t="s">
        <v>16</v>
      </c>
      <c r="C55" s="3">
        <v>44651</v>
      </c>
      <c r="D55" s="15">
        <v>0.67994200000000005</v>
      </c>
      <c r="E55" s="15">
        <v>0.67994200000000005</v>
      </c>
      <c r="F55" s="15">
        <v>1.271914</v>
      </c>
      <c r="G55" s="16"/>
      <c r="H55" s="17">
        <f t="shared" ref="H55:J55" si="3">(D55/100)+1</f>
        <v>1.0067994200000001</v>
      </c>
      <c r="I55" s="17">
        <f t="shared" si="3"/>
        <v>1.0067994200000001</v>
      </c>
      <c r="J55" s="17">
        <f t="shared" si="3"/>
        <v>1.01271914</v>
      </c>
      <c r="K55" s="17"/>
      <c r="L55"/>
    </row>
    <row r="56" spans="1:12" x14ac:dyDescent="0.25">
      <c r="A56" s="3"/>
      <c r="C56" s="3"/>
      <c r="D56"/>
      <c r="E56"/>
      <c r="F56"/>
      <c r="G56" s="6"/>
      <c r="H56" s="23"/>
      <c r="I56" s="6"/>
      <c r="J56" s="6"/>
      <c r="K56" s="6"/>
      <c r="L56"/>
    </row>
    <row r="57" spans="1:12" x14ac:dyDescent="0.25">
      <c r="A57" s="3"/>
      <c r="C57" s="3"/>
      <c r="D57"/>
      <c r="E57"/>
      <c r="F57"/>
      <c r="G57" s="6"/>
      <c r="H57" s="6"/>
      <c r="I57" s="6"/>
      <c r="J57" s="6"/>
      <c r="K57" s="6"/>
      <c r="L57"/>
    </row>
    <row r="58" spans="1:12" x14ac:dyDescent="0.25">
      <c r="B58" s="1" t="s">
        <v>10</v>
      </c>
      <c r="C58" s="1" t="s">
        <v>10</v>
      </c>
      <c r="D58" s="1" t="s">
        <v>8</v>
      </c>
      <c r="H58" s="1" t="s">
        <v>10</v>
      </c>
      <c r="I58" s="1" t="s">
        <v>10</v>
      </c>
      <c r="J58" s="1" t="s">
        <v>8</v>
      </c>
      <c r="L58"/>
    </row>
    <row r="59" spans="1:12" x14ac:dyDescent="0.25">
      <c r="B59" s="1" t="s">
        <v>25</v>
      </c>
      <c r="C59" s="1" t="s">
        <v>26</v>
      </c>
      <c r="D59" s="1" t="s">
        <v>12</v>
      </c>
      <c r="H59" s="1" t="s">
        <v>25</v>
      </c>
      <c r="I59" s="1" t="s">
        <v>26</v>
      </c>
      <c r="J59" s="1" t="s">
        <v>12</v>
      </c>
      <c r="L59"/>
    </row>
    <row r="60" spans="1:12" x14ac:dyDescent="0.25">
      <c r="A60" s="11">
        <v>44651</v>
      </c>
      <c r="B60" s="5">
        <v>6.7994200000001115E-3</v>
      </c>
      <c r="C60" s="5">
        <v>6.7994200000001115E-3</v>
      </c>
      <c r="D60" s="5">
        <v>1.2719139999999962E-2</v>
      </c>
      <c r="E60" s="5"/>
      <c r="F60"/>
      <c r="G60" s="11">
        <f>C55</f>
        <v>44651</v>
      </c>
      <c r="H60" s="9">
        <f>H55-1</f>
        <v>6.7994200000001115E-3</v>
      </c>
      <c r="I60" s="9">
        <f t="shared" ref="I60:J60" si="4">I55-1</f>
        <v>6.7994200000001115E-3</v>
      </c>
      <c r="J60" s="9">
        <f t="shared" si="4"/>
        <v>1.2719139999999962E-2</v>
      </c>
      <c r="K60" s="9"/>
      <c r="L60"/>
    </row>
    <row r="61" spans="1:12" x14ac:dyDescent="0.25">
      <c r="A61" t="s">
        <v>18</v>
      </c>
      <c r="B61" s="5">
        <v>-0.1103123317825967</v>
      </c>
      <c r="C61" s="5">
        <v>-0.11106989778343135</v>
      </c>
      <c r="D61" s="5">
        <v>-4.6792452968444032E-2</v>
      </c>
      <c r="E61" s="5"/>
      <c r="F61"/>
      <c r="G61" t="s">
        <v>18</v>
      </c>
      <c r="H61" s="9">
        <f>PRODUCT(INDEX(H:H,MATCH(DATE(YEAR($G60),(ROUNDUP(MONTH($G60)/3,0)*3)-1,1)-1,$C1:$C55)):INDEX(H:H,MATCH($G60,$C1:$C55)))-1</f>
        <v>-0.1103123317825967</v>
      </c>
      <c r="I61" s="9">
        <f>PRODUCT(INDEX(I:I,MATCH(DATE(YEAR($G60),(ROUNDUP(MONTH($G60)/3,0)*3)-1,1)-1,$C1:$C55)):INDEX(I:I,MATCH($G60,$C1:$C55)))-1</f>
        <v>-0.11106989778343135</v>
      </c>
      <c r="J61" s="9">
        <f>PRODUCT(INDEX(J:J,MATCH(DATE(YEAR($G60),(ROUNDUP(MONTH($G60)/3,0)*3)-1,1)-1,$C1:$C55)):INDEX(J:J,MATCH($G60,$C1:$C55)))-1</f>
        <v>-4.6792452968444032E-2</v>
      </c>
      <c r="K61" s="9"/>
      <c r="L61"/>
    </row>
    <row r="62" spans="1:12" x14ac:dyDescent="0.25">
      <c r="A62" t="s">
        <v>19</v>
      </c>
      <c r="B62" s="5">
        <v>-0.1103123317825967</v>
      </c>
      <c r="C62" s="5">
        <v>-0.11106989778343135</v>
      </c>
      <c r="D62" s="5">
        <v>-4.6792452968444032E-2</v>
      </c>
      <c r="E62" s="5"/>
      <c r="F62"/>
      <c r="G62" t="s">
        <v>19</v>
      </c>
      <c r="H62" s="9">
        <f ca="1">PRODUCT(OFFSET(H55,-2,0):H55)-1</f>
        <v>-0.1103123317825967</v>
      </c>
      <c r="I62" s="9">
        <f ca="1">PRODUCT(OFFSET(I55,-2,0):I55)-1</f>
        <v>-0.11106989778343135</v>
      </c>
      <c r="J62" s="9">
        <f ca="1">PRODUCT(OFFSET(J55,-2,0):J55)-1</f>
        <v>-4.6792452968444032E-2</v>
      </c>
      <c r="K62" s="9"/>
      <c r="L62"/>
    </row>
    <row r="63" spans="1:12" x14ac:dyDescent="0.25">
      <c r="A63" t="s">
        <v>21</v>
      </c>
      <c r="B63" s="5">
        <v>-0.1103123317825967</v>
      </c>
      <c r="C63" s="5">
        <v>-0.11106989778343135</v>
      </c>
      <c r="D63" s="5">
        <v>-4.6792452968444032E-2</v>
      </c>
      <c r="E63" s="5"/>
      <c r="F63"/>
      <c r="G63" t="s">
        <v>21</v>
      </c>
      <c r="H63" s="9">
        <f>PRODUCT(INDEX(H:H,MATCH(DATE(YEAR($G60),1,31),$C1:$C55)):INDEX(H:H,MATCH($G60,$C1:$C55)))-1</f>
        <v>-0.1103123317825967</v>
      </c>
      <c r="I63" s="9">
        <f>PRODUCT(INDEX(I:I,MATCH(DATE(YEAR($G60),1,31),$C1:$C55)):INDEX(I:I,MATCH($G60,$C1:$C55)))-1</f>
        <v>-0.11106989778343135</v>
      </c>
      <c r="J63" s="9">
        <f>PRODUCT(INDEX(J:J,MATCH(DATE(YEAR($G60),1,31),$C1:$C55)):INDEX(J:J,MATCH($G60,$C1:$C55)))-1</f>
        <v>-4.6792452968444032E-2</v>
      </c>
      <c r="K63" s="9"/>
      <c r="L63"/>
    </row>
    <row r="64" spans="1:12" x14ac:dyDescent="0.25">
      <c r="A64" t="s">
        <v>22</v>
      </c>
      <c r="B64" s="5">
        <v>-2.1580304289577024E-2</v>
      </c>
      <c r="C64" s="5">
        <v>-2.4608261034448464E-2</v>
      </c>
      <c r="D64" s="5">
        <v>3.5567345105001147E-2</v>
      </c>
      <c r="E64" s="5"/>
      <c r="F64"/>
      <c r="G64" t="s">
        <v>22</v>
      </c>
      <c r="H64" s="9">
        <f ca="1">PRODUCT(OFFSET(H55,-11,0):H55)-1</f>
        <v>-2.1580304289577024E-2</v>
      </c>
      <c r="I64" s="9">
        <f ca="1">PRODUCT(OFFSET(I55,-11,0):I55)-1</f>
        <v>-2.4608261034448464E-2</v>
      </c>
      <c r="J64" s="9">
        <f ca="1">PRODUCT(OFFSET(J55,-11,0):J55)-1</f>
        <v>3.5567345105001147E-2</v>
      </c>
      <c r="K64" s="9"/>
      <c r="L64"/>
    </row>
    <row r="65" spans="1:12" x14ac:dyDescent="0.25">
      <c r="A65" t="s">
        <v>23</v>
      </c>
      <c r="B65" s="5">
        <v>0.48037964503201658</v>
      </c>
      <c r="C65" s="5">
        <v>0.46667817605829054</v>
      </c>
      <c r="D65" s="5">
        <v>0.34021793512647647</v>
      </c>
      <c r="E65" s="5"/>
      <c r="F65"/>
      <c r="G65" t="s">
        <v>23</v>
      </c>
      <c r="H65" s="9">
        <f>PRODUCT(H11:H55)-1</f>
        <v>0.48037964503201658</v>
      </c>
      <c r="I65" s="9">
        <f>PRODUCT(I11:I55)-1</f>
        <v>0.46667817605829054</v>
      </c>
      <c r="J65" s="9">
        <f>PRODUCT(J11:J55)-1</f>
        <v>0.34021793512647647</v>
      </c>
      <c r="K65" s="9"/>
      <c r="L65"/>
    </row>
    <row r="66" spans="1:12" x14ac:dyDescent="0.25">
      <c r="A66" t="s">
        <v>24</v>
      </c>
      <c r="B66" s="5">
        <v>0.13188429257182355</v>
      </c>
      <c r="C66" s="5">
        <v>0.12856554809351528</v>
      </c>
      <c r="D66" s="5">
        <v>9.6883896707618433E-2</v>
      </c>
      <c r="E66" s="5"/>
      <c r="F66"/>
      <c r="G66" t="s">
        <v>24</v>
      </c>
      <c r="H66" s="9">
        <f>IF(COUNT(H18:H55)&gt;12,((1+H65)^(12/COUNT(H18:H55)))-1,NA())</f>
        <v>0.13188429257182355</v>
      </c>
      <c r="I66" s="9">
        <f>IF(COUNT(I18:I55)&gt;12,((1+I65)^(12/COUNT(I18:I55)))-1,NA())</f>
        <v>0.12856554809351528</v>
      </c>
      <c r="J66" s="9">
        <f>IF(COUNT(J18:J55)&gt;12,((1+J65)^(12/COUNT(J18:J55)))-1,NA())</f>
        <v>9.6883896707618433E-2</v>
      </c>
      <c r="K66" s="9"/>
      <c r="L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CALSTRS</vt:lpstr>
      <vt:lpstr>NYC0</vt:lpstr>
      <vt:lpstr>NYC1</vt:lpstr>
      <vt:lpstr>NYC3</vt:lpstr>
      <vt:lpstr>LEMF</vt:lpstr>
      <vt:lpstr>M4N9</vt:lpstr>
    </vt:vector>
  </TitlesOfParts>
  <Company>Henry James International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OLeary</dc:creator>
  <cp:lastModifiedBy>Joleary</cp:lastModifiedBy>
  <dcterms:created xsi:type="dcterms:W3CDTF">2018-07-30T17:47:05Z</dcterms:created>
  <dcterms:modified xsi:type="dcterms:W3CDTF">2022-04-04T10:39:47Z</dcterms:modified>
</cp:coreProperties>
</file>