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codeName="ThisWorkbook" defaultThemeVersion="124226"/>
  <mc:AlternateContent xmlns:mc="http://schemas.openxmlformats.org/markup-compatibility/2006">
    <mc:Choice Requires="x15">
      <x15ac:absPath xmlns:x15ac="http://schemas.microsoft.com/office/spreadsheetml/2010/11/ac" url="C:\Users\aidan\OneDrive\Desktop\Larry\Reconciliation\November\NYC Preliminary Reconciliation\"/>
    </mc:Choice>
  </mc:AlternateContent>
  <xr:revisionPtr revIDLastSave="620" documentId="8_{169AF59F-3209-42B1-B155-B5A93A02557F}" xr6:coauthVersionLast="45" xr6:coauthVersionMax="45" xr10:uidLastSave="{9B46F3F1-7494-4E7B-A86D-1E861047AA68}"/>
  <bookViews>
    <workbookView xWindow="-120" yWindow="-120" windowWidth="29040" windowHeight="15840" tabRatio="758" activeTab="3"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Share_Cost_Mkt!$A$2:$S$76</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Share_Cost_Mkt!$76:$76</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Cash!$17:$23</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Cash!$A$3:$G$23</definedName>
    <definedName name="_xlnm.Print_Area" localSheetId="5">Dividends!$B$1:$U$63</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Share_Cost_Mkt!$A$2:$S$78</definedName>
    <definedName name="_xlnm.Print_Area" localSheetId="7">Tax_Reclaims!$A$1:$V$63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37" i="7" l="1"/>
  <c r="I37" i="7" s="1"/>
  <c r="P37" i="7"/>
  <c r="Q37" i="7" s="1"/>
  <c r="R37" i="7"/>
  <c r="S37" i="7" s="1"/>
  <c r="T37" i="7"/>
  <c r="U37" i="7" s="1"/>
  <c r="H38" i="7"/>
  <c r="I38" i="7" s="1"/>
  <c r="P38" i="7"/>
  <c r="Q38" i="7" s="1"/>
  <c r="R38" i="7"/>
  <c r="S38" i="7" s="1"/>
  <c r="T38" i="7"/>
  <c r="U38" i="7" s="1"/>
  <c r="H39" i="7"/>
  <c r="I39" i="7" s="1"/>
  <c r="P39" i="7"/>
  <c r="Q39" i="7" s="1"/>
  <c r="R39" i="7"/>
  <c r="S39" i="7" s="1"/>
  <c r="T39" i="7"/>
  <c r="U39" i="7" s="1"/>
  <c r="H40" i="7"/>
  <c r="I40" i="7" s="1"/>
  <c r="P40" i="7"/>
  <c r="Q40" i="7" s="1"/>
  <c r="R40" i="7"/>
  <c r="S40" i="7" s="1"/>
  <c r="T40" i="7"/>
  <c r="U40" i="7" s="1"/>
  <c r="H41" i="7"/>
  <c r="I41" i="7" s="1"/>
  <c r="P41" i="7"/>
  <c r="Q41" i="7" s="1"/>
  <c r="R41" i="7"/>
  <c r="S41" i="7" s="1"/>
  <c r="T41" i="7"/>
  <c r="U41" i="7" s="1"/>
  <c r="H42" i="7"/>
  <c r="I42" i="7" s="1"/>
  <c r="P42" i="7"/>
  <c r="Q42" i="7" s="1"/>
  <c r="R42" i="7"/>
  <c r="S42" i="7" s="1"/>
  <c r="T42" i="7"/>
  <c r="U42" i="7" s="1"/>
  <c r="H43" i="7"/>
  <c r="I43" i="7" s="1"/>
  <c r="P43" i="7"/>
  <c r="Q43" i="7" s="1"/>
  <c r="R43" i="7"/>
  <c r="S43" i="7" s="1"/>
  <c r="T43" i="7"/>
  <c r="U43" i="7" s="1"/>
  <c r="H44" i="7"/>
  <c r="I44" i="7" s="1"/>
  <c r="P44" i="7"/>
  <c r="Q44" i="7" s="1"/>
  <c r="R44" i="7"/>
  <c r="S44" i="7" s="1"/>
  <c r="T44" i="7"/>
  <c r="U44" i="7" s="1"/>
  <c r="H45" i="7"/>
  <c r="I45" i="7" s="1"/>
  <c r="P45" i="7"/>
  <c r="Q45" i="7" s="1"/>
  <c r="R45" i="7"/>
  <c r="S45" i="7" s="1"/>
  <c r="T45" i="7"/>
  <c r="U45" i="7" s="1"/>
  <c r="H46" i="7"/>
  <c r="I46" i="7" s="1"/>
  <c r="P46" i="7"/>
  <c r="Q46" i="7" s="1"/>
  <c r="R46" i="7"/>
  <c r="S46" i="7" s="1"/>
  <c r="T46" i="7"/>
  <c r="U46" i="7" s="1"/>
  <c r="H47" i="7"/>
  <c r="I47" i="7" s="1"/>
  <c r="P47" i="7"/>
  <c r="Q47" i="7" s="1"/>
  <c r="R47" i="7"/>
  <c r="S47" i="7" s="1"/>
  <c r="T47" i="7"/>
  <c r="U47" i="7" s="1"/>
  <c r="H48" i="7"/>
  <c r="I48" i="7" s="1"/>
  <c r="P48" i="7"/>
  <c r="Q48" i="7" s="1"/>
  <c r="R48" i="7"/>
  <c r="S48" i="7" s="1"/>
  <c r="T48" i="7"/>
  <c r="U48" i="7" s="1"/>
  <c r="O43" i="12"/>
  <c r="P43" i="12" s="1"/>
  <c r="S43" i="12"/>
  <c r="T43" i="12" s="1"/>
  <c r="O44" i="12"/>
  <c r="P44" i="12" s="1"/>
  <c r="S44" i="12"/>
  <c r="T44" i="12" s="1"/>
  <c r="O45" i="12"/>
  <c r="P45" i="12" s="1"/>
  <c r="S45" i="12"/>
  <c r="T45" i="12" s="1"/>
  <c r="O46" i="12"/>
  <c r="P46" i="12" s="1"/>
  <c r="S46" i="12"/>
  <c r="T46" i="12" s="1"/>
  <c r="O47" i="12"/>
  <c r="P47" i="12" s="1"/>
  <c r="S47" i="12"/>
  <c r="T47" i="12" s="1"/>
  <c r="O48" i="12"/>
  <c r="P48" i="12" s="1"/>
  <c r="S48" i="12"/>
  <c r="T48" i="12" s="1"/>
  <c r="O49" i="12"/>
  <c r="P49" i="12" s="1"/>
  <c r="S49" i="12"/>
  <c r="T49" i="12" s="1"/>
  <c r="O50" i="12"/>
  <c r="P50" i="12" s="1"/>
  <c r="S50" i="12"/>
  <c r="T50" i="12" s="1"/>
  <c r="O51" i="12"/>
  <c r="P51" i="12" s="1"/>
  <c r="S51" i="12"/>
  <c r="T51" i="12" s="1"/>
  <c r="O52" i="12"/>
  <c r="P52" i="12" s="1"/>
  <c r="S52" i="12"/>
  <c r="T52" i="12" s="1"/>
  <c r="K43" i="12"/>
  <c r="L43" i="12" s="1"/>
  <c r="K44" i="12"/>
  <c r="L44" i="12" s="1"/>
  <c r="K45" i="12"/>
  <c r="L45" i="12" s="1"/>
  <c r="K46" i="12"/>
  <c r="L46" i="12" s="1"/>
  <c r="K47" i="12"/>
  <c r="L47" i="12" s="1"/>
  <c r="K48" i="12"/>
  <c r="L48" i="12" s="1"/>
  <c r="K49" i="12"/>
  <c r="L49" i="12" s="1"/>
  <c r="K50" i="12"/>
  <c r="L50" i="12" s="1"/>
  <c r="K51" i="12"/>
  <c r="L51" i="12" s="1"/>
  <c r="K52" i="12"/>
  <c r="L52" i="12" s="1"/>
  <c r="K53" i="12"/>
  <c r="L53" i="12" s="1"/>
  <c r="G43" i="12"/>
  <c r="H43" i="12" s="1"/>
  <c r="G44" i="12"/>
  <c r="H44" i="12" s="1"/>
  <c r="G45" i="12"/>
  <c r="H45" i="12" s="1"/>
  <c r="G46" i="12"/>
  <c r="H46" i="12" s="1"/>
  <c r="G47" i="12"/>
  <c r="H47" i="12" s="1"/>
  <c r="G48" i="12"/>
  <c r="H48" i="12" s="1"/>
  <c r="G49" i="12"/>
  <c r="H49" i="12" s="1"/>
  <c r="G50" i="12"/>
  <c r="H50" i="12" s="1"/>
  <c r="G51" i="12"/>
  <c r="H51" i="12" s="1"/>
  <c r="G52" i="12"/>
  <c r="H52" i="12" s="1"/>
  <c r="G53" i="12"/>
  <c r="H53" i="12" s="1"/>
  <c r="A72" i="2"/>
  <c r="Q72" i="2" s="1"/>
  <c r="R72" i="2" s="1"/>
  <c r="S72" i="2" s="1"/>
  <c r="A73" i="2"/>
  <c r="Q73" i="2" s="1"/>
  <c r="R73" i="2" s="1"/>
  <c r="S73" i="2" s="1"/>
  <c r="E72" i="2" l="1"/>
  <c r="F72" i="2" s="1"/>
  <c r="G72" i="2" s="1"/>
  <c r="M72" i="2"/>
  <c r="N72" i="2" s="1"/>
  <c r="O72" i="2" s="1"/>
  <c r="E73" i="2"/>
  <c r="F73" i="2" s="1"/>
  <c r="G73" i="2" s="1"/>
  <c r="I73" i="2"/>
  <c r="J73" i="2" s="1"/>
  <c r="K73" i="2" s="1"/>
  <c r="I72" i="2"/>
  <c r="J72" i="2" s="1"/>
  <c r="K72" i="2" s="1"/>
  <c r="M73" i="2"/>
  <c r="N73" i="2" s="1"/>
  <c r="O73" i="2" s="1"/>
  <c r="E14" i="3" l="1"/>
  <c r="F14" i="3" s="1"/>
  <c r="F4" i="9" l="1"/>
  <c r="F5" i="9"/>
  <c r="F6" i="9"/>
  <c r="F7" i="9"/>
  <c r="F8" i="9"/>
  <c r="F9" i="9"/>
  <c r="F10" i="9"/>
  <c r="G4" i="9"/>
  <c r="H78" i="2" l="1"/>
  <c r="T3" i="7" l="1"/>
  <c r="T4" i="7"/>
  <c r="T5" i="7"/>
  <c r="T6" i="7"/>
  <c r="T7" i="7"/>
  <c r="T8" i="7"/>
  <c r="T9" i="7"/>
  <c r="T10" i="7"/>
  <c r="T11" i="7"/>
  <c r="T12" i="7"/>
  <c r="T13" i="7"/>
  <c r="T14" i="7"/>
  <c r="T15" i="7"/>
  <c r="T16" i="7"/>
  <c r="T17" i="7"/>
  <c r="T18" i="7"/>
  <c r="U18" i="7" s="1"/>
  <c r="T19" i="7"/>
  <c r="U19" i="7" s="1"/>
  <c r="T20" i="7"/>
  <c r="U20" i="7" s="1"/>
  <c r="T21" i="7"/>
  <c r="U21" i="7" s="1"/>
  <c r="T22" i="7"/>
  <c r="U22" i="7" s="1"/>
  <c r="T23" i="7"/>
  <c r="U23" i="7" s="1"/>
  <c r="T24" i="7"/>
  <c r="U24" i="7" s="1"/>
  <c r="T25" i="7"/>
  <c r="T26" i="7"/>
  <c r="U26" i="7" s="1"/>
  <c r="T27" i="7"/>
  <c r="U27" i="7" s="1"/>
  <c r="T28" i="7"/>
  <c r="U28" i="7" s="1"/>
  <c r="T29" i="7"/>
  <c r="U29" i="7" s="1"/>
  <c r="T30" i="7"/>
  <c r="U30" i="7" s="1"/>
  <c r="T31" i="7"/>
  <c r="U31" i="7" s="1"/>
  <c r="T32" i="7"/>
  <c r="U32" i="7" s="1"/>
  <c r="T33" i="7"/>
  <c r="T34" i="7"/>
  <c r="U34" i="7" s="1"/>
  <c r="T35" i="7"/>
  <c r="U35" i="7" s="1"/>
  <c r="T36" i="7"/>
  <c r="T49" i="7"/>
  <c r="T50" i="7"/>
  <c r="T51" i="7"/>
  <c r="T52" i="7"/>
  <c r="T53" i="7"/>
  <c r="T54" i="7"/>
  <c r="T55" i="7"/>
  <c r="T56" i="7"/>
  <c r="T57" i="7"/>
  <c r="T58" i="7"/>
  <c r="T59" i="7"/>
  <c r="T60" i="7"/>
  <c r="T61" i="7"/>
  <c r="T62" i="7"/>
  <c r="R3" i="7"/>
  <c r="R4" i="7"/>
  <c r="R5" i="7"/>
  <c r="R6" i="7"/>
  <c r="R7" i="7"/>
  <c r="R8" i="7"/>
  <c r="R9" i="7"/>
  <c r="R10" i="7"/>
  <c r="R11" i="7"/>
  <c r="R12" i="7"/>
  <c r="R13" i="7"/>
  <c r="R14" i="7"/>
  <c r="R15" i="7"/>
  <c r="R16" i="7"/>
  <c r="R17" i="7"/>
  <c r="R18" i="7"/>
  <c r="S18" i="7" s="1"/>
  <c r="R19" i="7"/>
  <c r="R20" i="7"/>
  <c r="S20" i="7" s="1"/>
  <c r="R21" i="7"/>
  <c r="S21" i="7" s="1"/>
  <c r="R22" i="7"/>
  <c r="S22" i="7" s="1"/>
  <c r="R23" i="7"/>
  <c r="S23" i="7" s="1"/>
  <c r="R24" i="7"/>
  <c r="S24" i="7" s="1"/>
  <c r="R25" i="7"/>
  <c r="S25" i="7" s="1"/>
  <c r="R26" i="7"/>
  <c r="S26" i="7" s="1"/>
  <c r="R27" i="7"/>
  <c r="S27" i="7" s="1"/>
  <c r="R28" i="7"/>
  <c r="S28" i="7" s="1"/>
  <c r="R29" i="7"/>
  <c r="S29" i="7" s="1"/>
  <c r="R30" i="7"/>
  <c r="S30" i="7" s="1"/>
  <c r="R31" i="7"/>
  <c r="S31" i="7" s="1"/>
  <c r="R32" i="7"/>
  <c r="S32" i="7" s="1"/>
  <c r="R33" i="7"/>
  <c r="S33" i="7" s="1"/>
  <c r="R34" i="7"/>
  <c r="S34" i="7" s="1"/>
  <c r="R35" i="7"/>
  <c r="S35" i="7" s="1"/>
  <c r="R36" i="7"/>
  <c r="R49" i="7"/>
  <c r="R50" i="7"/>
  <c r="R51" i="7"/>
  <c r="R52" i="7"/>
  <c r="R53" i="7"/>
  <c r="R54" i="7"/>
  <c r="R55" i="7"/>
  <c r="R56" i="7"/>
  <c r="R57" i="7"/>
  <c r="R58" i="7"/>
  <c r="R59" i="7"/>
  <c r="R60" i="7"/>
  <c r="R61" i="7"/>
  <c r="R62" i="7"/>
  <c r="P3" i="7"/>
  <c r="P4" i="7"/>
  <c r="P5" i="7"/>
  <c r="P6" i="7"/>
  <c r="P7" i="7"/>
  <c r="P8" i="7"/>
  <c r="P9" i="7"/>
  <c r="P10" i="7"/>
  <c r="P11" i="7"/>
  <c r="P12" i="7"/>
  <c r="P13" i="7"/>
  <c r="P14" i="7"/>
  <c r="P15" i="7"/>
  <c r="P16" i="7"/>
  <c r="P17" i="7"/>
  <c r="P18" i="7"/>
  <c r="Q18" i="7" s="1"/>
  <c r="P19" i="7"/>
  <c r="P20" i="7"/>
  <c r="Q20" i="7" s="1"/>
  <c r="P21" i="7"/>
  <c r="Q21" i="7" s="1"/>
  <c r="P22" i="7"/>
  <c r="Q22" i="7" s="1"/>
  <c r="P23" i="7"/>
  <c r="Q23" i="7" s="1"/>
  <c r="P24" i="7"/>
  <c r="Q24" i="7" s="1"/>
  <c r="P25" i="7"/>
  <c r="Q25" i="7" s="1"/>
  <c r="P26" i="7"/>
  <c r="Q26" i="7" s="1"/>
  <c r="P27" i="7"/>
  <c r="P28" i="7"/>
  <c r="Q28" i="7" s="1"/>
  <c r="P29" i="7"/>
  <c r="Q29" i="7" s="1"/>
  <c r="P30" i="7"/>
  <c r="Q30" i="7" s="1"/>
  <c r="P31" i="7"/>
  <c r="Q31" i="7" s="1"/>
  <c r="P32" i="7"/>
  <c r="Q32" i="7" s="1"/>
  <c r="P33" i="7"/>
  <c r="Q33" i="7" s="1"/>
  <c r="P34" i="7"/>
  <c r="Q34" i="7" s="1"/>
  <c r="P35" i="7"/>
  <c r="P36" i="7"/>
  <c r="P49" i="7"/>
  <c r="P50" i="7"/>
  <c r="P51" i="7"/>
  <c r="P52" i="7"/>
  <c r="P53" i="7"/>
  <c r="P54" i="7"/>
  <c r="P55" i="7"/>
  <c r="P56" i="7"/>
  <c r="P57" i="7"/>
  <c r="P58" i="7"/>
  <c r="P59" i="7"/>
  <c r="P60" i="7"/>
  <c r="P61" i="7"/>
  <c r="P62" i="7"/>
  <c r="F63" i="7"/>
  <c r="G63" i="7"/>
  <c r="U25" i="7"/>
  <c r="U33" i="7"/>
  <c r="S19" i="7"/>
  <c r="Q19" i="7"/>
  <c r="Q27" i="7"/>
  <c r="Q35" i="7"/>
  <c r="H18" i="7"/>
  <c r="I18" i="7" s="1"/>
  <c r="H19" i="7"/>
  <c r="I19" i="7" s="1"/>
  <c r="H20" i="7"/>
  <c r="I20" i="7" s="1"/>
  <c r="H21" i="7"/>
  <c r="I21" i="7" s="1"/>
  <c r="H22" i="7"/>
  <c r="I22" i="7" s="1"/>
  <c r="H23" i="7"/>
  <c r="I23" i="7" s="1"/>
  <c r="H24" i="7"/>
  <c r="I24" i="7" s="1"/>
  <c r="H25" i="7"/>
  <c r="I25" i="7" s="1"/>
  <c r="H26" i="7"/>
  <c r="I26" i="7" s="1"/>
  <c r="H27" i="7"/>
  <c r="I27" i="7" s="1"/>
  <c r="H28" i="7"/>
  <c r="I28" i="7" s="1"/>
  <c r="H29" i="7"/>
  <c r="I29" i="7" s="1"/>
  <c r="H30" i="7"/>
  <c r="I30" i="7" s="1"/>
  <c r="H31" i="7"/>
  <c r="I31" i="7" s="1"/>
  <c r="H32" i="7"/>
  <c r="I32" i="7" s="1"/>
  <c r="H33" i="7"/>
  <c r="I33" i="7" s="1"/>
  <c r="H34" i="7"/>
  <c r="I34" i="7" s="1"/>
  <c r="H35" i="7"/>
  <c r="I35" i="7" s="1"/>
  <c r="H36" i="7"/>
  <c r="I36" i="7" s="1"/>
  <c r="H49" i="7"/>
  <c r="I49" i="7" s="1"/>
  <c r="H50" i="7"/>
  <c r="I50" i="7" s="1"/>
  <c r="H51" i="7"/>
  <c r="I51" i="7" s="1"/>
  <c r="H52" i="7"/>
  <c r="I52" i="7" s="1"/>
  <c r="H53" i="7"/>
  <c r="I53" i="7" s="1"/>
  <c r="H54" i="7"/>
  <c r="I54" i="7" s="1"/>
  <c r="H55" i="7"/>
  <c r="I55" i="7" s="1"/>
  <c r="H56" i="7"/>
  <c r="I56" i="7" s="1"/>
  <c r="H57" i="7"/>
  <c r="I57" i="7" s="1"/>
  <c r="H58" i="7"/>
  <c r="I58" i="7" s="1"/>
  <c r="H59" i="7"/>
  <c r="I59" i="7" s="1"/>
  <c r="H60" i="7"/>
  <c r="I60" i="7" s="1"/>
  <c r="H61" i="7"/>
  <c r="H62" i="7"/>
  <c r="I62" i="7" s="1"/>
  <c r="H3" i="7"/>
  <c r="H4" i="7"/>
  <c r="H5" i="7"/>
  <c r="H6" i="7"/>
  <c r="H7" i="7"/>
  <c r="H8" i="7"/>
  <c r="H9" i="7"/>
  <c r="H10" i="7"/>
  <c r="H11" i="7"/>
  <c r="H12" i="7"/>
  <c r="H13" i="7"/>
  <c r="H14" i="7"/>
  <c r="H15" i="7"/>
  <c r="H16" i="7"/>
  <c r="H17" i="7"/>
  <c r="H2" i="7"/>
  <c r="I2" i="7" s="1"/>
  <c r="I3" i="7"/>
  <c r="I4" i="7"/>
  <c r="I5" i="7"/>
  <c r="I6" i="7"/>
  <c r="I7" i="7"/>
  <c r="I8" i="7"/>
  <c r="I9" i="7"/>
  <c r="I10" i="7"/>
  <c r="I11" i="7"/>
  <c r="I12" i="7"/>
  <c r="I13" i="7"/>
  <c r="I14" i="7"/>
  <c r="I15" i="7"/>
  <c r="I16" i="7"/>
  <c r="I17" i="7"/>
  <c r="I61" i="7"/>
  <c r="S3" i="12"/>
  <c r="T3" i="12" s="1"/>
  <c r="S4" i="12"/>
  <c r="T4" i="12" s="1"/>
  <c r="S5" i="12"/>
  <c r="T5" i="12" s="1"/>
  <c r="S6" i="12"/>
  <c r="T6" i="12" s="1"/>
  <c r="S7" i="12"/>
  <c r="T7" i="12" s="1"/>
  <c r="S8" i="12"/>
  <c r="T8" i="12" s="1"/>
  <c r="S9" i="12"/>
  <c r="T9" i="12" s="1"/>
  <c r="S10" i="12"/>
  <c r="T10" i="12" s="1"/>
  <c r="S11" i="12"/>
  <c r="T11" i="12" s="1"/>
  <c r="S12" i="12"/>
  <c r="T12" i="12" s="1"/>
  <c r="S13" i="12"/>
  <c r="T13" i="12" s="1"/>
  <c r="S14" i="12"/>
  <c r="T14" i="12" s="1"/>
  <c r="S15" i="12"/>
  <c r="T15" i="12" s="1"/>
  <c r="S16" i="12"/>
  <c r="T16" i="12" s="1"/>
  <c r="S17" i="12"/>
  <c r="T17" i="12" s="1"/>
  <c r="S18" i="12"/>
  <c r="T18" i="12" s="1"/>
  <c r="S19" i="12"/>
  <c r="T19" i="12" s="1"/>
  <c r="S20" i="12"/>
  <c r="T20" i="12" s="1"/>
  <c r="S21" i="12"/>
  <c r="T21" i="12" s="1"/>
  <c r="S22" i="12"/>
  <c r="T22" i="12" s="1"/>
  <c r="S23" i="12"/>
  <c r="T23" i="12" s="1"/>
  <c r="S24" i="12"/>
  <c r="T24" i="12" s="1"/>
  <c r="S25" i="12"/>
  <c r="T25" i="12" s="1"/>
  <c r="S26" i="12"/>
  <c r="T26" i="12" s="1"/>
  <c r="S27" i="12"/>
  <c r="T27" i="12" s="1"/>
  <c r="S28" i="12"/>
  <c r="T28" i="12" s="1"/>
  <c r="S29" i="12"/>
  <c r="T29" i="12" s="1"/>
  <c r="S30" i="12"/>
  <c r="T30" i="12" s="1"/>
  <c r="S31" i="12"/>
  <c r="T31" i="12" s="1"/>
  <c r="S32" i="12"/>
  <c r="T32" i="12" s="1"/>
  <c r="S33" i="12"/>
  <c r="T33" i="12" s="1"/>
  <c r="S34" i="12"/>
  <c r="T34" i="12" s="1"/>
  <c r="S35" i="12"/>
  <c r="T35" i="12" s="1"/>
  <c r="S36" i="12"/>
  <c r="T36" i="12" s="1"/>
  <c r="S37" i="12"/>
  <c r="T37" i="12" s="1"/>
  <c r="S38" i="12"/>
  <c r="T38" i="12" s="1"/>
  <c r="S39" i="12"/>
  <c r="T39" i="12" s="1"/>
  <c r="S40" i="12"/>
  <c r="T40" i="12" s="1"/>
  <c r="S41" i="12"/>
  <c r="T41" i="12" s="1"/>
  <c r="S42" i="12"/>
  <c r="T42" i="12" s="1"/>
  <c r="S53" i="12"/>
  <c r="T53" i="12" s="1"/>
  <c r="S54" i="12"/>
  <c r="T54" i="12" s="1"/>
  <c r="S55" i="12"/>
  <c r="T55" i="12" s="1"/>
  <c r="S56" i="12"/>
  <c r="T56" i="12" s="1"/>
  <c r="S57" i="12"/>
  <c r="T57" i="12" s="1"/>
  <c r="S58" i="12"/>
  <c r="T58" i="12" s="1"/>
  <c r="O3" i="12"/>
  <c r="P3" i="12" s="1"/>
  <c r="O4" i="12"/>
  <c r="P4" i="12" s="1"/>
  <c r="O5" i="12"/>
  <c r="P5" i="12" s="1"/>
  <c r="O6" i="12"/>
  <c r="P6" i="12" s="1"/>
  <c r="O7" i="12"/>
  <c r="P7" i="12" s="1"/>
  <c r="O8" i="12"/>
  <c r="P8" i="12" s="1"/>
  <c r="O9" i="12"/>
  <c r="P9" i="12" s="1"/>
  <c r="O10" i="12"/>
  <c r="P10" i="12" s="1"/>
  <c r="O11" i="12"/>
  <c r="P11" i="12" s="1"/>
  <c r="O12" i="12"/>
  <c r="P12" i="12" s="1"/>
  <c r="O13" i="12"/>
  <c r="P13" i="12" s="1"/>
  <c r="O14" i="12"/>
  <c r="P14" i="12" s="1"/>
  <c r="O15" i="12"/>
  <c r="P15" i="12" s="1"/>
  <c r="O16" i="12"/>
  <c r="P16" i="12" s="1"/>
  <c r="O17" i="12"/>
  <c r="P17" i="12" s="1"/>
  <c r="O18" i="12"/>
  <c r="P18" i="12" s="1"/>
  <c r="O19" i="12"/>
  <c r="P19" i="12" s="1"/>
  <c r="O20" i="12"/>
  <c r="P20" i="12" s="1"/>
  <c r="O21" i="12"/>
  <c r="P21" i="12" s="1"/>
  <c r="O22" i="12"/>
  <c r="P22" i="12" s="1"/>
  <c r="O23" i="12"/>
  <c r="P23" i="12" s="1"/>
  <c r="O24" i="12"/>
  <c r="P24" i="12" s="1"/>
  <c r="O25" i="12"/>
  <c r="P25" i="12" s="1"/>
  <c r="O26" i="12"/>
  <c r="P26" i="12" s="1"/>
  <c r="O27" i="12"/>
  <c r="P27" i="12" s="1"/>
  <c r="O28" i="12"/>
  <c r="P28" i="12" s="1"/>
  <c r="O29" i="12"/>
  <c r="P29" i="12" s="1"/>
  <c r="O30" i="12"/>
  <c r="P30" i="12" s="1"/>
  <c r="O31" i="12"/>
  <c r="P31" i="12" s="1"/>
  <c r="O32" i="12"/>
  <c r="P32" i="12" s="1"/>
  <c r="O33" i="12"/>
  <c r="P33" i="12" s="1"/>
  <c r="O34" i="12"/>
  <c r="P34" i="12" s="1"/>
  <c r="O35" i="12"/>
  <c r="P35" i="12" s="1"/>
  <c r="O36" i="12"/>
  <c r="P36" i="12" s="1"/>
  <c r="O37" i="12"/>
  <c r="P37" i="12" s="1"/>
  <c r="O38" i="12"/>
  <c r="P38" i="12" s="1"/>
  <c r="O39" i="12"/>
  <c r="P39" i="12" s="1"/>
  <c r="O40" i="12"/>
  <c r="P40" i="12" s="1"/>
  <c r="O41" i="12"/>
  <c r="P41" i="12" s="1"/>
  <c r="O42" i="12"/>
  <c r="P42" i="12" s="1"/>
  <c r="O53" i="12"/>
  <c r="P53" i="12" s="1"/>
  <c r="O54" i="12"/>
  <c r="P54" i="12" s="1"/>
  <c r="O55" i="12"/>
  <c r="P55" i="12" s="1"/>
  <c r="O56" i="12"/>
  <c r="P56" i="12" s="1"/>
  <c r="O57" i="12"/>
  <c r="P57" i="12" s="1"/>
  <c r="O58" i="12"/>
  <c r="P58" i="12" s="1"/>
  <c r="K21" i="12"/>
  <c r="L21" i="12" s="1"/>
  <c r="K22" i="12"/>
  <c r="L22" i="12" s="1"/>
  <c r="K23" i="12"/>
  <c r="L23" i="12" s="1"/>
  <c r="K24" i="12"/>
  <c r="L24" i="12" s="1"/>
  <c r="K25" i="12"/>
  <c r="L25" i="12" s="1"/>
  <c r="K26" i="12"/>
  <c r="L26" i="12" s="1"/>
  <c r="K27" i="12"/>
  <c r="L27" i="12" s="1"/>
  <c r="K28" i="12"/>
  <c r="L28" i="12" s="1"/>
  <c r="K29" i="12"/>
  <c r="L29" i="12" s="1"/>
  <c r="K30" i="12"/>
  <c r="L30" i="12" s="1"/>
  <c r="K31" i="12"/>
  <c r="L31" i="12" s="1"/>
  <c r="K32" i="12"/>
  <c r="L32" i="12" s="1"/>
  <c r="K33" i="12"/>
  <c r="L33" i="12" s="1"/>
  <c r="K34" i="12"/>
  <c r="L34" i="12" s="1"/>
  <c r="K35" i="12"/>
  <c r="L35" i="12" s="1"/>
  <c r="K36" i="12"/>
  <c r="L36" i="12" s="1"/>
  <c r="K37" i="12"/>
  <c r="L37" i="12" s="1"/>
  <c r="K38" i="12"/>
  <c r="L38" i="12" s="1"/>
  <c r="K39" i="12"/>
  <c r="L39" i="12" s="1"/>
  <c r="K40" i="12"/>
  <c r="L40" i="12" s="1"/>
  <c r="K41" i="12"/>
  <c r="L41" i="12" s="1"/>
  <c r="K42" i="12"/>
  <c r="L42" i="12" s="1"/>
  <c r="K54" i="12"/>
  <c r="L54" i="12" s="1"/>
  <c r="K55" i="12"/>
  <c r="L55" i="12" s="1"/>
  <c r="K56" i="12"/>
  <c r="L56" i="12" s="1"/>
  <c r="K57" i="12"/>
  <c r="L57" i="12" s="1"/>
  <c r="K58" i="12"/>
  <c r="L58" i="12" s="1"/>
  <c r="G21" i="12"/>
  <c r="H21" i="12" s="1"/>
  <c r="G22" i="12"/>
  <c r="H22" i="12" s="1"/>
  <c r="G23" i="12"/>
  <c r="H23" i="12" s="1"/>
  <c r="G24" i="12"/>
  <c r="H24" i="12" s="1"/>
  <c r="G25" i="12"/>
  <c r="H25" i="12" s="1"/>
  <c r="G26" i="12"/>
  <c r="H26" i="12" s="1"/>
  <c r="G27" i="12"/>
  <c r="H27" i="12" s="1"/>
  <c r="G28" i="12"/>
  <c r="H28" i="12" s="1"/>
  <c r="G29" i="12"/>
  <c r="H29" i="12" s="1"/>
  <c r="G30" i="12"/>
  <c r="H30" i="12" s="1"/>
  <c r="G31" i="12"/>
  <c r="H31" i="12" s="1"/>
  <c r="G32" i="12"/>
  <c r="H32" i="12" s="1"/>
  <c r="G33" i="12"/>
  <c r="H33" i="12" s="1"/>
  <c r="G34" i="12"/>
  <c r="H34" i="12" s="1"/>
  <c r="G35" i="12"/>
  <c r="H35" i="12" s="1"/>
  <c r="G36" i="12"/>
  <c r="H36" i="12" s="1"/>
  <c r="G37" i="12"/>
  <c r="H37" i="12" s="1"/>
  <c r="G38" i="12"/>
  <c r="H38" i="12" s="1"/>
  <c r="G39" i="12"/>
  <c r="H39" i="12" s="1"/>
  <c r="G40" i="12"/>
  <c r="H40" i="12" s="1"/>
  <c r="G41" i="12"/>
  <c r="H41" i="12" s="1"/>
  <c r="G42" i="12"/>
  <c r="H42" i="12" s="1"/>
  <c r="G54" i="12"/>
  <c r="H54" i="12" s="1"/>
  <c r="G55" i="12"/>
  <c r="H55" i="12" s="1"/>
  <c r="G56" i="12"/>
  <c r="H56" i="12" s="1"/>
  <c r="G57" i="12"/>
  <c r="H57" i="12" s="1"/>
  <c r="G58" i="12"/>
  <c r="H58" i="12" s="1"/>
  <c r="A4" i="2"/>
  <c r="A5" i="2"/>
  <c r="I5" i="2" s="1"/>
  <c r="A6" i="2"/>
  <c r="A7" i="2"/>
  <c r="E7" i="2" s="1"/>
  <c r="A8" i="2"/>
  <c r="M8" i="2" s="1"/>
  <c r="A9" i="2"/>
  <c r="E9" i="2" s="1"/>
  <c r="A10" i="2"/>
  <c r="A11" i="2"/>
  <c r="E11" i="2" s="1"/>
  <c r="A12" i="2"/>
  <c r="A13" i="2"/>
  <c r="I13" i="2" s="1"/>
  <c r="A14" i="2"/>
  <c r="A15" i="2"/>
  <c r="E15" i="2" s="1"/>
  <c r="A16" i="2"/>
  <c r="M16" i="2" s="1"/>
  <c r="A17" i="2"/>
  <c r="E17" i="2" s="1"/>
  <c r="A18" i="2"/>
  <c r="A19" i="2"/>
  <c r="E19" i="2" s="1"/>
  <c r="A20" i="2"/>
  <c r="A21" i="2"/>
  <c r="I21" i="2" s="1"/>
  <c r="A22" i="2"/>
  <c r="A23" i="2"/>
  <c r="E23" i="2" s="1"/>
  <c r="A24" i="2"/>
  <c r="M24" i="2" s="1"/>
  <c r="A25" i="2"/>
  <c r="E25" i="2" s="1"/>
  <c r="A26" i="2"/>
  <c r="A27" i="2"/>
  <c r="E27" i="2" s="1"/>
  <c r="A28" i="2"/>
  <c r="A29" i="2"/>
  <c r="I29" i="2" s="1"/>
  <c r="A30" i="2"/>
  <c r="A31" i="2"/>
  <c r="E31" i="2" s="1"/>
  <c r="F31" i="2" s="1"/>
  <c r="G31" i="2" s="1"/>
  <c r="A32" i="2"/>
  <c r="M32" i="2" s="1"/>
  <c r="N32" i="2" s="1"/>
  <c r="O32" i="2" s="1"/>
  <c r="A33" i="2"/>
  <c r="E33" i="2" s="1"/>
  <c r="F33" i="2" s="1"/>
  <c r="G33" i="2" s="1"/>
  <c r="A34" i="2"/>
  <c r="A35" i="2"/>
  <c r="E35" i="2" s="1"/>
  <c r="F35" i="2" s="1"/>
  <c r="G35" i="2" s="1"/>
  <c r="A36" i="2"/>
  <c r="I36" i="2" s="1"/>
  <c r="J36" i="2" s="1"/>
  <c r="K36" i="2" s="1"/>
  <c r="A37" i="2"/>
  <c r="E37" i="2" s="1"/>
  <c r="F37" i="2" s="1"/>
  <c r="G37" i="2" s="1"/>
  <c r="A38" i="2"/>
  <c r="A39" i="2"/>
  <c r="E39" i="2" s="1"/>
  <c r="F39" i="2" s="1"/>
  <c r="G39" i="2" s="1"/>
  <c r="A40" i="2"/>
  <c r="M40" i="2" s="1"/>
  <c r="N40" i="2" s="1"/>
  <c r="O40" i="2" s="1"/>
  <c r="A41" i="2"/>
  <c r="E41" i="2" s="1"/>
  <c r="F41" i="2" s="1"/>
  <c r="G41" i="2" s="1"/>
  <c r="A42" i="2"/>
  <c r="A43" i="2"/>
  <c r="E43" i="2" s="1"/>
  <c r="F43" i="2" s="1"/>
  <c r="G43" i="2" s="1"/>
  <c r="A44" i="2"/>
  <c r="I44" i="2" s="1"/>
  <c r="J44" i="2" s="1"/>
  <c r="K44" i="2" s="1"/>
  <c r="A45" i="2"/>
  <c r="E45" i="2" s="1"/>
  <c r="F45" i="2" s="1"/>
  <c r="G45" i="2" s="1"/>
  <c r="A46" i="2"/>
  <c r="A47" i="2"/>
  <c r="E47" i="2" s="1"/>
  <c r="F47" i="2" s="1"/>
  <c r="G47" i="2" s="1"/>
  <c r="A48" i="2"/>
  <c r="M48" i="2" s="1"/>
  <c r="N48" i="2" s="1"/>
  <c r="O48" i="2" s="1"/>
  <c r="A49" i="2"/>
  <c r="E49" i="2" s="1"/>
  <c r="F49" i="2" s="1"/>
  <c r="G49" i="2" s="1"/>
  <c r="A50" i="2"/>
  <c r="A51" i="2"/>
  <c r="E51" i="2" s="1"/>
  <c r="F51" i="2" s="1"/>
  <c r="G51" i="2" s="1"/>
  <c r="A52" i="2"/>
  <c r="I52" i="2" s="1"/>
  <c r="A53" i="2"/>
  <c r="E53" i="2" s="1"/>
  <c r="A54" i="2"/>
  <c r="A55" i="2"/>
  <c r="E55" i="2" s="1"/>
  <c r="A56" i="2"/>
  <c r="M56" i="2" s="1"/>
  <c r="A57" i="2"/>
  <c r="E57" i="2" s="1"/>
  <c r="F57" i="2" s="1"/>
  <c r="G57" i="2" s="1"/>
  <c r="A58" i="2"/>
  <c r="A59" i="2"/>
  <c r="E59" i="2" s="1"/>
  <c r="A60" i="2"/>
  <c r="I60" i="2" s="1"/>
  <c r="A61" i="2"/>
  <c r="E61" i="2" s="1"/>
  <c r="A62" i="2"/>
  <c r="A63" i="2"/>
  <c r="E63" i="2" s="1"/>
  <c r="A64" i="2"/>
  <c r="E64" i="2" s="1"/>
  <c r="A65" i="2"/>
  <c r="E65" i="2" s="1"/>
  <c r="A66" i="2"/>
  <c r="A67" i="2"/>
  <c r="E67" i="2" s="1"/>
  <c r="A68" i="2"/>
  <c r="E68" i="2" s="1"/>
  <c r="A69" i="2"/>
  <c r="E69" i="2" s="1"/>
  <c r="A70" i="2"/>
  <c r="A71" i="2"/>
  <c r="E71" i="2" s="1"/>
  <c r="A74" i="2"/>
  <c r="E74" i="2" s="1"/>
  <c r="F74" i="2" s="1"/>
  <c r="G74" i="2" s="1"/>
  <c r="A75" i="2"/>
  <c r="E75" i="2" s="1"/>
  <c r="A3" i="2"/>
  <c r="I17" i="2" l="1"/>
  <c r="I25" i="2"/>
  <c r="I9" i="2"/>
  <c r="I74" i="2"/>
  <c r="J74" i="2" s="1"/>
  <c r="K74" i="2" s="1"/>
  <c r="I64" i="2"/>
  <c r="I56" i="2"/>
  <c r="I48" i="2"/>
  <c r="J48" i="2" s="1"/>
  <c r="K48" i="2" s="1"/>
  <c r="I40" i="2"/>
  <c r="J40" i="2" s="1"/>
  <c r="K40" i="2" s="1"/>
  <c r="I32" i="2"/>
  <c r="J32" i="2" s="1"/>
  <c r="K32" i="2" s="1"/>
  <c r="M74" i="2"/>
  <c r="N74" i="2" s="1"/>
  <c r="O74" i="2" s="1"/>
  <c r="Q64" i="2"/>
  <c r="E29" i="2"/>
  <c r="E21" i="2"/>
  <c r="E13" i="2"/>
  <c r="E5" i="2"/>
  <c r="I68" i="2"/>
  <c r="M64" i="2"/>
  <c r="Q74" i="2"/>
  <c r="R74" i="2" s="1"/>
  <c r="S74" i="2" s="1"/>
  <c r="Q3" i="2"/>
  <c r="R3" i="2" s="1"/>
  <c r="M3" i="2"/>
  <c r="E3" i="2"/>
  <c r="Q70" i="2"/>
  <c r="M70" i="2"/>
  <c r="E70" i="2"/>
  <c r="Q66" i="2"/>
  <c r="M66" i="2"/>
  <c r="E66" i="2"/>
  <c r="Q62" i="2"/>
  <c r="M62" i="2"/>
  <c r="E62" i="2"/>
  <c r="E60" i="2"/>
  <c r="Q60" i="2"/>
  <c r="Q58" i="2"/>
  <c r="M58" i="2"/>
  <c r="E58" i="2"/>
  <c r="F58" i="2" s="1"/>
  <c r="G58" i="2" s="1"/>
  <c r="E56" i="2"/>
  <c r="Q56" i="2"/>
  <c r="Q54" i="2"/>
  <c r="M54" i="2"/>
  <c r="E54" i="2"/>
  <c r="E52" i="2"/>
  <c r="Q52" i="2"/>
  <c r="Q50" i="2"/>
  <c r="R50" i="2" s="1"/>
  <c r="S50" i="2" s="1"/>
  <c r="M50" i="2"/>
  <c r="N50" i="2" s="1"/>
  <c r="O50" i="2" s="1"/>
  <c r="E50" i="2"/>
  <c r="F50" i="2" s="1"/>
  <c r="G50" i="2" s="1"/>
  <c r="E48" i="2"/>
  <c r="F48" i="2" s="1"/>
  <c r="G48" i="2" s="1"/>
  <c r="Q48" i="2"/>
  <c r="R48" i="2" s="1"/>
  <c r="S48" i="2" s="1"/>
  <c r="Q46" i="2"/>
  <c r="R46" i="2" s="1"/>
  <c r="S46" i="2" s="1"/>
  <c r="M46" i="2"/>
  <c r="N46" i="2" s="1"/>
  <c r="O46" i="2" s="1"/>
  <c r="E46" i="2"/>
  <c r="F46" i="2" s="1"/>
  <c r="G46" i="2" s="1"/>
  <c r="E44" i="2"/>
  <c r="F44" i="2" s="1"/>
  <c r="G44" i="2" s="1"/>
  <c r="Q44" i="2"/>
  <c r="R44" i="2" s="1"/>
  <c r="S44" i="2" s="1"/>
  <c r="Q42" i="2"/>
  <c r="R42" i="2" s="1"/>
  <c r="S42" i="2" s="1"/>
  <c r="M42" i="2"/>
  <c r="N42" i="2" s="1"/>
  <c r="O42" i="2" s="1"/>
  <c r="E42" i="2"/>
  <c r="F42" i="2" s="1"/>
  <c r="G42" i="2" s="1"/>
  <c r="E40" i="2"/>
  <c r="F40" i="2" s="1"/>
  <c r="G40" i="2" s="1"/>
  <c r="Q40" i="2"/>
  <c r="R40" i="2" s="1"/>
  <c r="S40" i="2" s="1"/>
  <c r="Q38" i="2"/>
  <c r="R38" i="2" s="1"/>
  <c r="S38" i="2" s="1"/>
  <c r="M38" i="2"/>
  <c r="N38" i="2" s="1"/>
  <c r="O38" i="2" s="1"/>
  <c r="E38" i="2"/>
  <c r="F38" i="2" s="1"/>
  <c r="G38" i="2" s="1"/>
  <c r="E36" i="2"/>
  <c r="F36" i="2" s="1"/>
  <c r="G36" i="2" s="1"/>
  <c r="Q36" i="2"/>
  <c r="R36" i="2" s="1"/>
  <c r="S36" i="2" s="1"/>
  <c r="Q34" i="2"/>
  <c r="R34" i="2" s="1"/>
  <c r="S34" i="2" s="1"/>
  <c r="M34" i="2"/>
  <c r="N34" i="2" s="1"/>
  <c r="O34" i="2" s="1"/>
  <c r="E34" i="2"/>
  <c r="F34" i="2" s="1"/>
  <c r="G34" i="2" s="1"/>
  <c r="E32" i="2"/>
  <c r="F32" i="2" s="1"/>
  <c r="G32" i="2" s="1"/>
  <c r="Q32" i="2"/>
  <c r="R32" i="2" s="1"/>
  <c r="S32" i="2" s="1"/>
  <c r="I30" i="2"/>
  <c r="Q30" i="2"/>
  <c r="M30" i="2"/>
  <c r="E30" i="2"/>
  <c r="I28" i="2"/>
  <c r="E28" i="2"/>
  <c r="Q28" i="2"/>
  <c r="I26" i="2"/>
  <c r="Q26" i="2"/>
  <c r="M26" i="2"/>
  <c r="E26" i="2"/>
  <c r="I24" i="2"/>
  <c r="E24" i="2"/>
  <c r="Q24" i="2"/>
  <c r="I22" i="2"/>
  <c r="Q22" i="2"/>
  <c r="M22" i="2"/>
  <c r="E22" i="2"/>
  <c r="I20" i="2"/>
  <c r="E20" i="2"/>
  <c r="Q20" i="2"/>
  <c r="I18" i="2"/>
  <c r="Q18" i="2"/>
  <c r="M18" i="2"/>
  <c r="E18" i="2"/>
  <c r="I16" i="2"/>
  <c r="E16" i="2"/>
  <c r="Q16" i="2"/>
  <c r="I14" i="2"/>
  <c r="Q14" i="2"/>
  <c r="M14" i="2"/>
  <c r="E14" i="2"/>
  <c r="I12" i="2"/>
  <c r="E12" i="2"/>
  <c r="Q12" i="2"/>
  <c r="I10" i="2"/>
  <c r="Q10" i="2"/>
  <c r="M10" i="2"/>
  <c r="E10" i="2"/>
  <c r="I8" i="2"/>
  <c r="E8" i="2"/>
  <c r="Q8" i="2"/>
  <c r="I6" i="2"/>
  <c r="Q6" i="2"/>
  <c r="M6" i="2"/>
  <c r="E6" i="2"/>
  <c r="I4" i="2"/>
  <c r="E4" i="2"/>
  <c r="Q4" i="2"/>
  <c r="I3" i="2"/>
  <c r="I70" i="2"/>
  <c r="I66" i="2"/>
  <c r="I62" i="2"/>
  <c r="I58" i="2"/>
  <c r="I54" i="2"/>
  <c r="I50" i="2"/>
  <c r="J50" i="2" s="1"/>
  <c r="K50" i="2" s="1"/>
  <c r="I46" i="2"/>
  <c r="J46" i="2" s="1"/>
  <c r="K46" i="2" s="1"/>
  <c r="I42" i="2"/>
  <c r="J42" i="2" s="1"/>
  <c r="K42" i="2" s="1"/>
  <c r="I38" i="2"/>
  <c r="J38" i="2" s="1"/>
  <c r="K38" i="2" s="1"/>
  <c r="I34" i="2"/>
  <c r="J34" i="2" s="1"/>
  <c r="K34" i="2" s="1"/>
  <c r="M68" i="2"/>
  <c r="M60" i="2"/>
  <c r="M52" i="2"/>
  <c r="M44" i="2"/>
  <c r="N44" i="2" s="1"/>
  <c r="O44" i="2" s="1"/>
  <c r="M36" i="2"/>
  <c r="N36" i="2" s="1"/>
  <c r="O36" i="2" s="1"/>
  <c r="M28" i="2"/>
  <c r="M20" i="2"/>
  <c r="M12" i="2"/>
  <c r="M4" i="2"/>
  <c r="Q68" i="2"/>
  <c r="Q75" i="2"/>
  <c r="M75" i="2"/>
  <c r="Q71" i="2"/>
  <c r="M71" i="2"/>
  <c r="Q69" i="2"/>
  <c r="M69" i="2"/>
  <c r="Q67" i="2"/>
  <c r="M67" i="2"/>
  <c r="Q65" i="2"/>
  <c r="M65" i="2"/>
  <c r="Q63" i="2"/>
  <c r="M63" i="2"/>
  <c r="Q61" i="2"/>
  <c r="M61" i="2"/>
  <c r="Q59" i="2"/>
  <c r="M59" i="2"/>
  <c r="Q57" i="2"/>
  <c r="M57" i="2"/>
  <c r="Q55" i="2"/>
  <c r="M55" i="2"/>
  <c r="Q53" i="2"/>
  <c r="M53" i="2"/>
  <c r="Q51" i="2"/>
  <c r="R51" i="2" s="1"/>
  <c r="S51" i="2" s="1"/>
  <c r="M51" i="2"/>
  <c r="N51" i="2" s="1"/>
  <c r="O51" i="2" s="1"/>
  <c r="Q49" i="2"/>
  <c r="R49" i="2" s="1"/>
  <c r="S49" i="2" s="1"/>
  <c r="M49" i="2"/>
  <c r="N49" i="2" s="1"/>
  <c r="O49" i="2" s="1"/>
  <c r="Q47" i="2"/>
  <c r="R47" i="2" s="1"/>
  <c r="S47" i="2" s="1"/>
  <c r="M47" i="2"/>
  <c r="N47" i="2" s="1"/>
  <c r="O47" i="2" s="1"/>
  <c r="Q45" i="2"/>
  <c r="R45" i="2" s="1"/>
  <c r="S45" i="2" s="1"/>
  <c r="M45" i="2"/>
  <c r="N45" i="2" s="1"/>
  <c r="O45" i="2" s="1"/>
  <c r="Q43" i="2"/>
  <c r="R43" i="2" s="1"/>
  <c r="S43" i="2" s="1"/>
  <c r="M43" i="2"/>
  <c r="N43" i="2" s="1"/>
  <c r="O43" i="2" s="1"/>
  <c r="Q41" i="2"/>
  <c r="R41" i="2" s="1"/>
  <c r="S41" i="2" s="1"/>
  <c r="M41" i="2"/>
  <c r="N41" i="2" s="1"/>
  <c r="O41" i="2" s="1"/>
  <c r="Q39" i="2"/>
  <c r="R39" i="2" s="1"/>
  <c r="S39" i="2" s="1"/>
  <c r="M39" i="2"/>
  <c r="N39" i="2" s="1"/>
  <c r="O39" i="2" s="1"/>
  <c r="Q37" i="2"/>
  <c r="R37" i="2" s="1"/>
  <c r="S37" i="2" s="1"/>
  <c r="M37" i="2"/>
  <c r="N37" i="2" s="1"/>
  <c r="O37" i="2" s="1"/>
  <c r="Q35" i="2"/>
  <c r="R35" i="2" s="1"/>
  <c r="S35" i="2" s="1"/>
  <c r="M35" i="2"/>
  <c r="N35" i="2" s="1"/>
  <c r="O35" i="2" s="1"/>
  <c r="Q33" i="2"/>
  <c r="R33" i="2" s="1"/>
  <c r="S33" i="2" s="1"/>
  <c r="M33" i="2"/>
  <c r="N33" i="2" s="1"/>
  <c r="O33" i="2" s="1"/>
  <c r="Q31" i="2"/>
  <c r="R31" i="2" s="1"/>
  <c r="S31" i="2" s="1"/>
  <c r="M31" i="2"/>
  <c r="N31" i="2" s="1"/>
  <c r="O31" i="2" s="1"/>
  <c r="Q29" i="2"/>
  <c r="M29" i="2"/>
  <c r="Q27" i="2"/>
  <c r="M27" i="2"/>
  <c r="Q25" i="2"/>
  <c r="M25" i="2"/>
  <c r="Q23" i="2"/>
  <c r="M23" i="2"/>
  <c r="Q21" i="2"/>
  <c r="M21" i="2"/>
  <c r="Q19" i="2"/>
  <c r="M19" i="2"/>
  <c r="Q17" i="2"/>
  <c r="M17" i="2"/>
  <c r="Q15" i="2"/>
  <c r="M15" i="2"/>
  <c r="Q13" i="2"/>
  <c r="M13" i="2"/>
  <c r="Q11" i="2"/>
  <c r="M11" i="2"/>
  <c r="Q9" i="2"/>
  <c r="M9" i="2"/>
  <c r="Q7" i="2"/>
  <c r="M7" i="2"/>
  <c r="Q5" i="2"/>
  <c r="M5" i="2"/>
  <c r="I75" i="2"/>
  <c r="I71" i="2"/>
  <c r="I69" i="2"/>
  <c r="I67" i="2"/>
  <c r="I65" i="2"/>
  <c r="I63" i="2"/>
  <c r="I61" i="2"/>
  <c r="I59" i="2"/>
  <c r="I57" i="2"/>
  <c r="I55" i="2"/>
  <c r="I53" i="2"/>
  <c r="I51" i="2"/>
  <c r="J51" i="2" s="1"/>
  <c r="K51" i="2" s="1"/>
  <c r="I49" i="2"/>
  <c r="J49" i="2" s="1"/>
  <c r="K49" i="2" s="1"/>
  <c r="I47" i="2"/>
  <c r="J47" i="2" s="1"/>
  <c r="K47" i="2" s="1"/>
  <c r="I45" i="2"/>
  <c r="J45" i="2" s="1"/>
  <c r="K45" i="2" s="1"/>
  <c r="I43" i="2"/>
  <c r="J43" i="2" s="1"/>
  <c r="K43" i="2" s="1"/>
  <c r="I41" i="2"/>
  <c r="J41" i="2" s="1"/>
  <c r="K41" i="2" s="1"/>
  <c r="I39" i="2"/>
  <c r="J39" i="2" s="1"/>
  <c r="K39" i="2" s="1"/>
  <c r="I37" i="2"/>
  <c r="J37" i="2" s="1"/>
  <c r="K37" i="2" s="1"/>
  <c r="I35" i="2"/>
  <c r="J35" i="2" s="1"/>
  <c r="K35" i="2" s="1"/>
  <c r="I33" i="2"/>
  <c r="J33" i="2" s="1"/>
  <c r="K33" i="2" s="1"/>
  <c r="I31" i="2"/>
  <c r="J31" i="2" s="1"/>
  <c r="K31" i="2" s="1"/>
  <c r="I27" i="2"/>
  <c r="I23" i="2"/>
  <c r="I19" i="2"/>
  <c r="I15" i="2"/>
  <c r="I11" i="2"/>
  <c r="I7" i="2"/>
  <c r="I78" i="2" l="1"/>
  <c r="E35" i="1"/>
  <c r="E28" i="1" l="1"/>
  <c r="E46" i="1"/>
  <c r="F46" i="1" s="1"/>
  <c r="E34" i="1"/>
  <c r="E33" i="1"/>
  <c r="K20" i="12" l="1"/>
  <c r="L20" i="12" s="1"/>
  <c r="G20" i="12"/>
  <c r="H20" i="12" s="1"/>
  <c r="K18" i="12"/>
  <c r="L18" i="12" s="1"/>
  <c r="K14" i="12"/>
  <c r="L14" i="12" s="1"/>
  <c r="G18" i="12"/>
  <c r="H18" i="12" s="1"/>
  <c r="G14" i="12"/>
  <c r="H14" i="12" s="1"/>
  <c r="F24" i="9"/>
  <c r="F25" i="9"/>
  <c r="F26" i="9"/>
  <c r="F27" i="9"/>
  <c r="F28" i="9" l="1"/>
  <c r="G28" i="9" s="1"/>
  <c r="G5" i="9" l="1"/>
  <c r="F59" i="2" l="1"/>
  <c r="G59" i="2" s="1"/>
  <c r="F56" i="2"/>
  <c r="G56" i="2" s="1"/>
  <c r="G2" i="12"/>
  <c r="H2" i="12" s="1"/>
  <c r="G3" i="12"/>
  <c r="H3" i="12" s="1"/>
  <c r="G4" i="12"/>
  <c r="H4" i="12" s="1"/>
  <c r="G5" i="12"/>
  <c r="H5" i="12" s="1"/>
  <c r="G6" i="12"/>
  <c r="H6" i="12" s="1"/>
  <c r="G7" i="12"/>
  <c r="H7" i="12" s="1"/>
  <c r="G8" i="12"/>
  <c r="H8" i="12" s="1"/>
  <c r="G9" i="12"/>
  <c r="H9" i="12" s="1"/>
  <c r="G10" i="12"/>
  <c r="H10" i="12" s="1"/>
  <c r="G11" i="12"/>
  <c r="H11" i="12" s="1"/>
  <c r="G12" i="12"/>
  <c r="H12" i="12" s="1"/>
  <c r="G13" i="12"/>
  <c r="H13" i="12" s="1"/>
  <c r="U8" i="7" l="1"/>
  <c r="S8" i="7"/>
  <c r="Q8" i="7"/>
  <c r="K19" i="12"/>
  <c r="L19" i="12" s="1"/>
  <c r="K17" i="12"/>
  <c r="L17" i="12" s="1"/>
  <c r="K16" i="12"/>
  <c r="L16" i="12" s="1"/>
  <c r="K15" i="12"/>
  <c r="L15" i="12" s="1"/>
  <c r="K13" i="12"/>
  <c r="L13" i="12" s="1"/>
  <c r="K12" i="12"/>
  <c r="L12" i="12" s="1"/>
  <c r="K11" i="12"/>
  <c r="L11" i="12" s="1"/>
  <c r="K10" i="12"/>
  <c r="L10" i="12" s="1"/>
  <c r="K9" i="12"/>
  <c r="L9" i="12" s="1"/>
  <c r="K8" i="12"/>
  <c r="L8" i="12" s="1"/>
  <c r="K7" i="12"/>
  <c r="L7" i="12" s="1"/>
  <c r="K6" i="12"/>
  <c r="L6" i="12" s="1"/>
  <c r="K5" i="12"/>
  <c r="L5" i="12" s="1"/>
  <c r="K4" i="12"/>
  <c r="L4" i="12" s="1"/>
  <c r="G19" i="12"/>
  <c r="H19" i="12" s="1"/>
  <c r="G17" i="12"/>
  <c r="H17" i="12" s="1"/>
  <c r="G16" i="12"/>
  <c r="H16" i="12" s="1"/>
  <c r="G15" i="12"/>
  <c r="H15" i="12" s="1"/>
  <c r="F35" i="9" l="1"/>
  <c r="G35" i="9" s="1"/>
  <c r="F34" i="9"/>
  <c r="G34" i="9" s="1"/>
  <c r="F33" i="9"/>
  <c r="G33" i="9" s="1"/>
  <c r="F32" i="9"/>
  <c r="G32" i="9" s="1"/>
  <c r="F31" i="9"/>
  <c r="G31" i="9" s="1"/>
  <c r="F30" i="9"/>
  <c r="G30" i="9" s="1"/>
  <c r="F29" i="9"/>
  <c r="G29" i="9" s="1"/>
  <c r="G27" i="9"/>
  <c r="G26" i="9"/>
  <c r="G25" i="9"/>
  <c r="G24" i="9"/>
  <c r="F13" i="9"/>
  <c r="G13" i="9" s="1"/>
  <c r="F12" i="9"/>
  <c r="G12" i="9" s="1"/>
  <c r="F11" i="9"/>
  <c r="G11" i="9" s="1"/>
  <c r="G10" i="9"/>
  <c r="G9" i="9"/>
  <c r="G8" i="9"/>
  <c r="G7" i="9"/>
  <c r="G6" i="9"/>
  <c r="R55" i="2" l="1"/>
  <c r="S55" i="2" s="1"/>
  <c r="N55" i="2"/>
  <c r="O55" i="2" s="1"/>
  <c r="J55" i="2"/>
  <c r="K55" i="2" s="1"/>
  <c r="F55" i="2"/>
  <c r="G55" i="2" s="1"/>
  <c r="J58" i="2" l="1"/>
  <c r="K58" i="2" s="1"/>
  <c r="J57" i="2"/>
  <c r="K57" i="2" s="1"/>
  <c r="J56" i="2"/>
  <c r="K56" i="2" s="1"/>
  <c r="R56" i="2"/>
  <c r="S56" i="2" s="1"/>
  <c r="N56" i="2"/>
  <c r="O56" i="2" s="1"/>
  <c r="AJ56" i="2"/>
  <c r="AK56" i="2" s="1"/>
  <c r="AF56" i="2"/>
  <c r="AG56" i="2" s="1"/>
  <c r="AB56" i="2"/>
  <c r="AC56" i="2" s="1"/>
  <c r="X56" i="2"/>
  <c r="Y56" i="2" s="1"/>
  <c r="K3" i="12"/>
  <c r="L3" i="12" s="1"/>
  <c r="N44" i="9" l="1"/>
  <c r="O44" i="9" s="1"/>
  <c r="N43" i="9"/>
  <c r="O43" i="9" s="1"/>
  <c r="N42" i="9"/>
  <c r="O42" i="9" s="1"/>
  <c r="N41" i="9"/>
  <c r="O41" i="9" s="1"/>
  <c r="N40" i="9"/>
  <c r="O40" i="9" s="1"/>
  <c r="N39" i="9"/>
  <c r="O39" i="9" s="1"/>
  <c r="N38" i="9"/>
  <c r="O38" i="9" s="1"/>
  <c r="N37" i="9"/>
  <c r="O37" i="9" s="1"/>
  <c r="N36" i="9"/>
  <c r="O36" i="9" s="1"/>
  <c r="N35" i="9"/>
  <c r="O35" i="9" s="1"/>
  <c r="N34" i="9"/>
  <c r="O34" i="9" s="1"/>
  <c r="N33" i="9"/>
  <c r="O33" i="9" s="1"/>
  <c r="N32" i="9"/>
  <c r="O32" i="9" s="1"/>
  <c r="N31" i="9"/>
  <c r="O31" i="9" s="1"/>
  <c r="N30" i="9"/>
  <c r="O30" i="9" s="1"/>
  <c r="N29" i="9"/>
  <c r="O29" i="9" s="1"/>
  <c r="N28" i="9"/>
  <c r="O28" i="9" s="1"/>
  <c r="N27" i="9"/>
  <c r="O27" i="9" s="1"/>
  <c r="N26" i="9"/>
  <c r="O26" i="9" s="1"/>
  <c r="N25" i="9"/>
  <c r="O25" i="9" s="1"/>
  <c r="N24" i="9"/>
  <c r="O24" i="9" s="1"/>
  <c r="F39" i="9"/>
  <c r="G39" i="9" s="1"/>
  <c r="F40" i="9"/>
  <c r="G40" i="9" s="1"/>
  <c r="F41" i="9"/>
  <c r="G41" i="9" s="1"/>
  <c r="F42" i="9"/>
  <c r="G42" i="9" s="1"/>
  <c r="F43" i="9"/>
  <c r="G43" i="9" s="1"/>
  <c r="F44" i="9"/>
  <c r="G44" i="9" s="1"/>
  <c r="F38" i="9"/>
  <c r="G38" i="9" s="1"/>
  <c r="F37" i="9"/>
  <c r="G37" i="9" s="1"/>
  <c r="F36" i="9"/>
  <c r="G36" i="9" s="1"/>
  <c r="N5" i="9"/>
  <c r="O5" i="9" s="1"/>
  <c r="N6" i="9"/>
  <c r="O6" i="9" s="1"/>
  <c r="N7" i="9"/>
  <c r="O7" i="9" s="1"/>
  <c r="N8" i="9"/>
  <c r="O8" i="9" s="1"/>
  <c r="N9" i="9"/>
  <c r="O9" i="9" s="1"/>
  <c r="N10" i="9"/>
  <c r="O10" i="9" s="1"/>
  <c r="N11" i="9"/>
  <c r="O11" i="9" s="1"/>
  <c r="N12" i="9"/>
  <c r="O12" i="9" s="1"/>
  <c r="N13" i="9"/>
  <c r="O13" i="9" s="1"/>
  <c r="N14" i="9"/>
  <c r="O14" i="9" s="1"/>
  <c r="N15" i="9"/>
  <c r="O15" i="9" s="1"/>
  <c r="N16" i="9"/>
  <c r="O16" i="9" s="1"/>
  <c r="N17" i="9"/>
  <c r="O17" i="9" s="1"/>
  <c r="N18" i="9"/>
  <c r="O18" i="9" s="1"/>
  <c r="N4" i="9"/>
  <c r="O4" i="9" s="1"/>
  <c r="F14" i="9"/>
  <c r="G14" i="9" s="1"/>
  <c r="F15" i="9"/>
  <c r="G15" i="9" s="1"/>
  <c r="F16" i="9"/>
  <c r="G16" i="9" s="1"/>
  <c r="F17" i="9"/>
  <c r="G17" i="9" s="1"/>
  <c r="F18" i="9"/>
  <c r="G18" i="9" s="1"/>
  <c r="N45" i="9" l="1"/>
  <c r="F19" i="9"/>
  <c r="N19" i="9"/>
  <c r="F45" i="9"/>
  <c r="N75" i="2"/>
  <c r="O75" i="2" s="1"/>
  <c r="N71" i="2"/>
  <c r="O71" i="2" s="1"/>
  <c r="N70" i="2"/>
  <c r="O70" i="2" s="1"/>
  <c r="N69" i="2"/>
  <c r="O69" i="2" s="1"/>
  <c r="N68" i="2"/>
  <c r="O68" i="2" s="1"/>
  <c r="N67" i="2"/>
  <c r="O67" i="2" s="1"/>
  <c r="N66" i="2"/>
  <c r="O66" i="2" s="1"/>
  <c r="N65" i="2"/>
  <c r="O65" i="2" s="1"/>
  <c r="N64" i="2"/>
  <c r="O64" i="2" s="1"/>
  <c r="N63" i="2"/>
  <c r="O63" i="2" s="1"/>
  <c r="N62" i="2"/>
  <c r="O62" i="2" s="1"/>
  <c r="N61" i="2"/>
  <c r="O61" i="2" s="1"/>
  <c r="N60" i="2"/>
  <c r="O60" i="2" s="1"/>
  <c r="N59" i="2"/>
  <c r="O59" i="2" s="1"/>
  <c r="N58" i="2"/>
  <c r="O58" i="2" s="1"/>
  <c r="N57" i="2"/>
  <c r="O57" i="2" s="1"/>
  <c r="N54" i="2"/>
  <c r="O54" i="2" s="1"/>
  <c r="N53" i="2"/>
  <c r="O53" i="2" s="1"/>
  <c r="N52" i="2"/>
  <c r="O52" i="2" s="1"/>
  <c r="N30" i="2"/>
  <c r="O30" i="2" s="1"/>
  <c r="N29" i="2"/>
  <c r="O29" i="2" s="1"/>
  <c r="N28" i="2"/>
  <c r="O28" i="2" s="1"/>
  <c r="N27" i="2"/>
  <c r="O27" i="2" s="1"/>
  <c r="N26" i="2"/>
  <c r="O26" i="2" s="1"/>
  <c r="N25" i="2"/>
  <c r="O25" i="2" s="1"/>
  <c r="N24" i="2"/>
  <c r="O24" i="2" s="1"/>
  <c r="N23" i="2"/>
  <c r="O23" i="2" s="1"/>
  <c r="N22" i="2"/>
  <c r="O22" i="2" s="1"/>
  <c r="N21" i="2"/>
  <c r="O21" i="2" s="1"/>
  <c r="N20" i="2"/>
  <c r="O20" i="2" s="1"/>
  <c r="N19" i="2"/>
  <c r="O19" i="2" s="1"/>
  <c r="N18" i="2"/>
  <c r="O18" i="2" s="1"/>
  <c r="N17" i="2"/>
  <c r="O17" i="2" s="1"/>
  <c r="N16" i="2"/>
  <c r="O16" i="2" s="1"/>
  <c r="N15" i="2"/>
  <c r="O15" i="2" s="1"/>
  <c r="N14" i="2"/>
  <c r="O14" i="2" s="1"/>
  <c r="N13" i="2"/>
  <c r="O13" i="2" s="1"/>
  <c r="N12" i="2"/>
  <c r="O12" i="2" s="1"/>
  <c r="N11" i="2"/>
  <c r="O11" i="2" s="1"/>
  <c r="N10" i="2"/>
  <c r="O10" i="2" s="1"/>
  <c r="N9" i="2"/>
  <c r="O9" i="2" s="1"/>
  <c r="N8" i="2"/>
  <c r="O8" i="2" s="1"/>
  <c r="N7" i="2"/>
  <c r="O7" i="2" s="1"/>
  <c r="N6" i="2"/>
  <c r="N5" i="2"/>
  <c r="O5" i="2" s="1"/>
  <c r="N4" i="2"/>
  <c r="O4" i="2" s="1"/>
  <c r="N3" i="2"/>
  <c r="O3" i="2" s="1"/>
  <c r="N78" i="2" l="1"/>
  <c r="O6" i="2"/>
  <c r="U62" i="7" l="1"/>
  <c r="U61" i="7"/>
  <c r="U60" i="7"/>
  <c r="U59" i="7"/>
  <c r="U58" i="7"/>
  <c r="U57" i="7"/>
  <c r="U56" i="7"/>
  <c r="U55" i="7"/>
  <c r="U54" i="7"/>
  <c r="U53" i="7"/>
  <c r="U52" i="7"/>
  <c r="U51" i="7"/>
  <c r="U50" i="7"/>
  <c r="U49" i="7"/>
  <c r="U36" i="7"/>
  <c r="U17" i="7"/>
  <c r="U16" i="7"/>
  <c r="U15" i="7"/>
  <c r="U14" i="7"/>
  <c r="U13" i="7"/>
  <c r="U12" i="7"/>
  <c r="U11" i="7"/>
  <c r="U10" i="7"/>
  <c r="U9" i="7"/>
  <c r="U7" i="7"/>
  <c r="U6" i="7"/>
  <c r="U5" i="7"/>
  <c r="U4" i="7"/>
  <c r="U3" i="7"/>
  <c r="T2" i="7"/>
  <c r="U2" i="7" s="1"/>
  <c r="S62" i="7" l="1"/>
  <c r="S61" i="7"/>
  <c r="S60" i="7"/>
  <c r="S59" i="7"/>
  <c r="S58" i="7"/>
  <c r="S57" i="7"/>
  <c r="S56" i="7"/>
  <c r="S55" i="7"/>
  <c r="S54" i="7"/>
  <c r="S53" i="7"/>
  <c r="S52" i="7"/>
  <c r="S51" i="7"/>
  <c r="S50" i="7"/>
  <c r="S49" i="7"/>
  <c r="S36" i="7"/>
  <c r="S17" i="7"/>
  <c r="S16" i="7"/>
  <c r="S15" i="7"/>
  <c r="S14" i="7"/>
  <c r="S13" i="7"/>
  <c r="S12" i="7"/>
  <c r="S11" i="7"/>
  <c r="S10" i="7"/>
  <c r="S9" i="7"/>
  <c r="S7" i="7"/>
  <c r="S6" i="7"/>
  <c r="S5" i="7"/>
  <c r="S4" i="7"/>
  <c r="S3" i="7"/>
  <c r="R2" i="7"/>
  <c r="R63" i="7" s="1"/>
  <c r="S2" i="12"/>
  <c r="S61" i="12" s="1"/>
  <c r="O2" i="12"/>
  <c r="O61" i="12" s="1"/>
  <c r="K2" i="12"/>
  <c r="K61" i="12" s="1"/>
  <c r="T2" i="12" l="1"/>
  <c r="P2" i="12"/>
  <c r="S2" i="7"/>
  <c r="L2" i="12"/>
  <c r="F2" i="8"/>
  <c r="G2" i="8" s="1"/>
  <c r="F75" i="2" l="1"/>
  <c r="G75" i="2" s="1"/>
  <c r="F71" i="2"/>
  <c r="G71" i="2" s="1"/>
  <c r="F70" i="2"/>
  <c r="G70" i="2" s="1"/>
  <c r="F69" i="2"/>
  <c r="G69" i="2" s="1"/>
  <c r="F68" i="2"/>
  <c r="G68" i="2" s="1"/>
  <c r="F67" i="2"/>
  <c r="G67" i="2" s="1"/>
  <c r="F66" i="2"/>
  <c r="G66" i="2" s="1"/>
  <c r="F65" i="2"/>
  <c r="G65" i="2" s="1"/>
  <c r="F64" i="2"/>
  <c r="G64" i="2" s="1"/>
  <c r="F63" i="2"/>
  <c r="G63" i="2" s="1"/>
  <c r="F62" i="2"/>
  <c r="G62" i="2" s="1"/>
  <c r="F61" i="2"/>
  <c r="G61" i="2" s="1"/>
  <c r="F60" i="2"/>
  <c r="G60" i="2" s="1"/>
  <c r="F54" i="2"/>
  <c r="G54" i="2" s="1"/>
  <c r="F53" i="2"/>
  <c r="G53" i="2" s="1"/>
  <c r="F52" i="2"/>
  <c r="G52" i="2" s="1"/>
  <c r="F30" i="2"/>
  <c r="G30" i="2" s="1"/>
  <c r="F29" i="2"/>
  <c r="G29" i="2" s="1"/>
  <c r="F28" i="2"/>
  <c r="G28" i="2" s="1"/>
  <c r="F27" i="2"/>
  <c r="G27" i="2" s="1"/>
  <c r="F26" i="2"/>
  <c r="G26" i="2" s="1"/>
  <c r="F25" i="2"/>
  <c r="G25" i="2" s="1"/>
  <c r="F24" i="2"/>
  <c r="G24" i="2" s="1"/>
  <c r="F23" i="2"/>
  <c r="G23" i="2" s="1"/>
  <c r="F22" i="2"/>
  <c r="G22" i="2" s="1"/>
  <c r="F21" i="2"/>
  <c r="G21" i="2" s="1"/>
  <c r="F20" i="2"/>
  <c r="G20" i="2" s="1"/>
  <c r="F19" i="2"/>
  <c r="G19" i="2" s="1"/>
  <c r="F18" i="2"/>
  <c r="G18" i="2" s="1"/>
  <c r="F17" i="2"/>
  <c r="G17" i="2" s="1"/>
  <c r="F16" i="2"/>
  <c r="G16" i="2" s="1"/>
  <c r="F15" i="2"/>
  <c r="G15" i="2" s="1"/>
  <c r="F14" i="2"/>
  <c r="G14" i="2" s="1"/>
  <c r="F13" i="2"/>
  <c r="G13" i="2" s="1"/>
  <c r="F12" i="2"/>
  <c r="G12" i="2" s="1"/>
  <c r="F11" i="2"/>
  <c r="G11" i="2" s="1"/>
  <c r="F10" i="2"/>
  <c r="G10" i="2" s="1"/>
  <c r="F9" i="2"/>
  <c r="G9" i="2" s="1"/>
  <c r="F8" i="2"/>
  <c r="G8" i="2" s="1"/>
  <c r="F7" i="2"/>
  <c r="G7" i="2" s="1"/>
  <c r="F6" i="2"/>
  <c r="G6" i="2" s="1"/>
  <c r="F5" i="2"/>
  <c r="G5" i="2" s="1"/>
  <c r="F4" i="2"/>
  <c r="G4" i="2" s="1"/>
  <c r="F3" i="2"/>
  <c r="G3" i="2" s="1"/>
  <c r="J75" i="2"/>
  <c r="K75" i="2" s="1"/>
  <c r="J71" i="2"/>
  <c r="K71" i="2" s="1"/>
  <c r="J70" i="2"/>
  <c r="K70" i="2" s="1"/>
  <c r="J69" i="2"/>
  <c r="K69" i="2" s="1"/>
  <c r="J68" i="2"/>
  <c r="K68" i="2" s="1"/>
  <c r="J67" i="2"/>
  <c r="K67" i="2" s="1"/>
  <c r="J66" i="2"/>
  <c r="K66" i="2" s="1"/>
  <c r="J65" i="2"/>
  <c r="K65" i="2" s="1"/>
  <c r="J64" i="2"/>
  <c r="K64" i="2" s="1"/>
  <c r="J63" i="2"/>
  <c r="K63" i="2" s="1"/>
  <c r="J62" i="2"/>
  <c r="K62" i="2" s="1"/>
  <c r="J61" i="2"/>
  <c r="K61" i="2" s="1"/>
  <c r="J60" i="2"/>
  <c r="K60" i="2" s="1"/>
  <c r="J59" i="2"/>
  <c r="K59" i="2" s="1"/>
  <c r="J54" i="2"/>
  <c r="K54" i="2" s="1"/>
  <c r="J53" i="2"/>
  <c r="K53" i="2" s="1"/>
  <c r="J52" i="2"/>
  <c r="K52" i="2" s="1"/>
  <c r="J30" i="2"/>
  <c r="K30" i="2" s="1"/>
  <c r="J29" i="2"/>
  <c r="K29" i="2" s="1"/>
  <c r="J28" i="2"/>
  <c r="K28" i="2" s="1"/>
  <c r="J27" i="2"/>
  <c r="K27" i="2" s="1"/>
  <c r="J26" i="2"/>
  <c r="K26" i="2" s="1"/>
  <c r="J25" i="2"/>
  <c r="K25" i="2" s="1"/>
  <c r="J24" i="2"/>
  <c r="K24" i="2" s="1"/>
  <c r="J23" i="2"/>
  <c r="K23" i="2" s="1"/>
  <c r="J22" i="2"/>
  <c r="K22" i="2" s="1"/>
  <c r="J21" i="2"/>
  <c r="K21" i="2" s="1"/>
  <c r="J20" i="2"/>
  <c r="K20" i="2" s="1"/>
  <c r="J19" i="2"/>
  <c r="K19" i="2" s="1"/>
  <c r="J18" i="2"/>
  <c r="K18" i="2" s="1"/>
  <c r="J17" i="2"/>
  <c r="K17" i="2" s="1"/>
  <c r="J16" i="2"/>
  <c r="K16" i="2" s="1"/>
  <c r="J15" i="2"/>
  <c r="K15" i="2" s="1"/>
  <c r="J14" i="2"/>
  <c r="K14" i="2" s="1"/>
  <c r="J13" i="2"/>
  <c r="K13" i="2" s="1"/>
  <c r="J12" i="2"/>
  <c r="K12" i="2" s="1"/>
  <c r="J11" i="2"/>
  <c r="K11" i="2" s="1"/>
  <c r="J10" i="2"/>
  <c r="K10" i="2" s="1"/>
  <c r="J9" i="2"/>
  <c r="K9" i="2" s="1"/>
  <c r="J8" i="2"/>
  <c r="K8" i="2" s="1"/>
  <c r="J7" i="2"/>
  <c r="K7" i="2" s="1"/>
  <c r="J6" i="2"/>
  <c r="K6" i="2" s="1"/>
  <c r="J5" i="2"/>
  <c r="K5" i="2" s="1"/>
  <c r="J4" i="2"/>
  <c r="K4" i="2" s="1"/>
  <c r="J3" i="2"/>
  <c r="K3" i="2" s="1"/>
  <c r="R75" i="2"/>
  <c r="S75" i="2" s="1"/>
  <c r="R71" i="2"/>
  <c r="S71"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8" i="2"/>
  <c r="S58" i="2" s="1"/>
  <c r="R57" i="2"/>
  <c r="S57" i="2" s="1"/>
  <c r="R54" i="2"/>
  <c r="S54" i="2" s="1"/>
  <c r="R53" i="2"/>
  <c r="S53" i="2" s="1"/>
  <c r="R52" i="2"/>
  <c r="S52" i="2" s="1"/>
  <c r="R30" i="2"/>
  <c r="S30" i="2" s="1"/>
  <c r="R29" i="2"/>
  <c r="S29" i="2" s="1"/>
  <c r="R28" i="2"/>
  <c r="S28" i="2" s="1"/>
  <c r="R27" i="2"/>
  <c r="S27" i="2" s="1"/>
  <c r="R26" i="2"/>
  <c r="S26" i="2" s="1"/>
  <c r="R25" i="2"/>
  <c r="S25" i="2" s="1"/>
  <c r="R24" i="2"/>
  <c r="S24" i="2" s="1"/>
  <c r="R23" i="2"/>
  <c r="S23" i="2" s="1"/>
  <c r="R22" i="2"/>
  <c r="S22" i="2" s="1"/>
  <c r="R21" i="2"/>
  <c r="S21" i="2" s="1"/>
  <c r="R20" i="2"/>
  <c r="S20" i="2" s="1"/>
  <c r="R19" i="2"/>
  <c r="S19" i="2" s="1"/>
  <c r="R18" i="2"/>
  <c r="S18" i="2" s="1"/>
  <c r="R17" i="2"/>
  <c r="S17" i="2" s="1"/>
  <c r="R16" i="2"/>
  <c r="S16" i="2" s="1"/>
  <c r="R15" i="2"/>
  <c r="S15" i="2" s="1"/>
  <c r="R14" i="2"/>
  <c r="S14" i="2" s="1"/>
  <c r="R13" i="2"/>
  <c r="S13" i="2" s="1"/>
  <c r="R12" i="2"/>
  <c r="S12" i="2" s="1"/>
  <c r="R11" i="2"/>
  <c r="S11" i="2" s="1"/>
  <c r="R10" i="2"/>
  <c r="S10" i="2" s="1"/>
  <c r="R9" i="2"/>
  <c r="S9" i="2" s="1"/>
  <c r="R7" i="2"/>
  <c r="S7" i="2" s="1"/>
  <c r="R6" i="2"/>
  <c r="S6" i="2" s="1"/>
  <c r="R5" i="2"/>
  <c r="S5" i="2" s="1"/>
  <c r="R4" i="2"/>
  <c r="S4" i="2" s="1"/>
  <c r="S3" i="2"/>
  <c r="D78" i="2" l="1"/>
  <c r="E78" i="2"/>
  <c r="P2" i="7" l="1"/>
  <c r="Q2" i="7" s="1"/>
  <c r="Q3" i="7"/>
  <c r="Q4" i="7"/>
  <c r="Q5" i="7"/>
  <c r="Q6" i="7"/>
  <c r="Q7" i="7"/>
  <c r="Q9" i="7"/>
  <c r="Q10" i="7"/>
  <c r="Q11" i="7"/>
  <c r="Q12" i="7"/>
  <c r="Q13" i="7"/>
  <c r="Q14" i="7"/>
  <c r="Q15" i="7"/>
  <c r="Q16" i="7"/>
  <c r="Q17" i="7"/>
  <c r="Q36" i="7"/>
  <c r="E5" i="3"/>
  <c r="F5" i="3" s="1"/>
  <c r="E6" i="3"/>
  <c r="F6" i="3" s="1"/>
  <c r="E7" i="3"/>
  <c r="F7" i="3" s="1"/>
  <c r="E8" i="3"/>
  <c r="F8" i="3" s="1"/>
  <c r="E9" i="3"/>
  <c r="F9" i="3" s="1"/>
  <c r="E10" i="3"/>
  <c r="F10" i="3" s="1"/>
  <c r="E11" i="3"/>
  <c r="F11" i="3" s="1"/>
  <c r="E12" i="3"/>
  <c r="F12" i="3" s="1"/>
  <c r="E13" i="3"/>
  <c r="F13" i="3" s="1"/>
  <c r="E15" i="3"/>
  <c r="F15" i="3" s="1"/>
  <c r="E16" i="3"/>
  <c r="F16" i="3" s="1"/>
  <c r="Q61" i="12" l="1"/>
  <c r="T61" i="12" s="1"/>
  <c r="O63" i="7"/>
  <c r="N63" i="7"/>
  <c r="M63" i="7"/>
  <c r="D25" i="1" s="1"/>
  <c r="L63" i="7"/>
  <c r="U63" i="7" s="1"/>
  <c r="K63" i="7"/>
  <c r="S63" i="7" s="1"/>
  <c r="J63" i="7"/>
  <c r="C25" i="1" s="1"/>
  <c r="U61" i="12"/>
  <c r="R61" i="12"/>
  <c r="N61" i="12"/>
  <c r="M61" i="12"/>
  <c r="P61" i="12" s="1"/>
  <c r="J61" i="12"/>
  <c r="G61" i="12"/>
  <c r="F61" i="12"/>
  <c r="E61" i="12"/>
  <c r="I61" i="12"/>
  <c r="L61" i="12" s="1"/>
  <c r="Q78" i="2"/>
  <c r="P78" i="2"/>
  <c r="M78" i="2"/>
  <c r="L78" i="2"/>
  <c r="O78" i="2" s="1"/>
  <c r="D19" i="9"/>
  <c r="H61" i="12" l="1"/>
  <c r="D37" i="1"/>
  <c r="C31" i="1"/>
  <c r="G19" i="9"/>
  <c r="C37" i="1"/>
  <c r="Q49" i="7"/>
  <c r="Q50" i="7"/>
  <c r="Q51" i="7"/>
  <c r="Q52" i="7"/>
  <c r="Q53" i="7"/>
  <c r="Q54" i="7"/>
  <c r="Q55" i="7"/>
  <c r="Q56" i="7"/>
  <c r="Q57" i="7"/>
  <c r="Q58" i="7"/>
  <c r="Q59" i="7"/>
  <c r="Q60" i="7"/>
  <c r="Q61" i="7"/>
  <c r="Q62" i="7"/>
  <c r="H63" i="7" l="1"/>
  <c r="I63" i="7" s="1"/>
  <c r="P63" i="7"/>
  <c r="Q63" i="7" s="1"/>
  <c r="R8" i="2"/>
  <c r="J78" i="2"/>
  <c r="K78" i="2" s="1"/>
  <c r="F78" i="2"/>
  <c r="G78" i="2" s="1"/>
  <c r="R78" i="2" l="1"/>
  <c r="S8" i="2"/>
  <c r="S78" i="2" s="1"/>
  <c r="D24" i="1"/>
  <c r="C24" i="1"/>
  <c r="H22" i="11" l="1"/>
  <c r="E26" i="11" s="1"/>
  <c r="D41" i="1" s="1"/>
  <c r="G22" i="11"/>
  <c r="F22" i="11"/>
  <c r="E22" i="11"/>
  <c r="C22" i="11"/>
  <c r="D26" i="1" s="1"/>
  <c r="B22" i="11"/>
  <c r="C26" i="1" s="1"/>
  <c r="H11" i="11"/>
  <c r="E25" i="11" s="1"/>
  <c r="D40" i="1" s="1"/>
  <c r="G11" i="11"/>
  <c r="F11" i="11"/>
  <c r="E11" i="11"/>
  <c r="D11" i="11"/>
  <c r="C11" i="11"/>
  <c r="D32" i="1" s="1"/>
  <c r="B11" i="11"/>
  <c r="C32" i="1" s="1"/>
  <c r="M45" i="9"/>
  <c r="D39" i="1" s="1"/>
  <c r="L45" i="9"/>
  <c r="E45" i="9"/>
  <c r="D22" i="1" s="1"/>
  <c r="D45" i="9"/>
  <c r="M19" i="9"/>
  <c r="D38" i="1" s="1"/>
  <c r="L19" i="9"/>
  <c r="E19" i="9"/>
  <c r="D31" i="1" s="1"/>
  <c r="E8" i="8"/>
  <c r="D23" i="1" s="1"/>
  <c r="D8" i="8"/>
  <c r="C23" i="1" s="1"/>
  <c r="F8" i="8"/>
  <c r="D19" i="3"/>
  <c r="D14" i="1" s="1"/>
  <c r="C19" i="3"/>
  <c r="C14" i="1" s="1"/>
  <c r="E17" i="3"/>
  <c r="F17" i="3" s="1"/>
  <c r="E4" i="3"/>
  <c r="F4" i="3" s="1"/>
  <c r="E37" i="1"/>
  <c r="E27" i="1"/>
  <c r="D19" i="1"/>
  <c r="C19" i="1"/>
  <c r="D18" i="1"/>
  <c r="C18" i="1"/>
  <c r="D17" i="1"/>
  <c r="C17" i="1"/>
  <c r="D43" i="1" l="1"/>
  <c r="D48" i="1" s="1"/>
  <c r="G8" i="8"/>
  <c r="C39" i="1"/>
  <c r="E39" i="1" s="1"/>
  <c r="O45" i="9"/>
  <c r="C38" i="1"/>
  <c r="E38" i="1" s="1"/>
  <c r="O19" i="9"/>
  <c r="E26" i="1"/>
  <c r="C22" i="1"/>
  <c r="G45" i="9"/>
  <c r="E23" i="1"/>
  <c r="E32" i="1"/>
  <c r="D26" i="11"/>
  <c r="C41" i="1" s="1"/>
  <c r="E41" i="1" s="1"/>
  <c r="D25" i="11"/>
  <c r="C40" i="1" s="1"/>
  <c r="E40" i="1" s="1"/>
  <c r="E31" i="1"/>
  <c r="E24" i="1"/>
  <c r="E18" i="1"/>
  <c r="E17" i="1"/>
  <c r="E19" i="1"/>
  <c r="E19" i="3"/>
  <c r="F19" i="3" s="1"/>
  <c r="E25" i="1"/>
  <c r="C43" i="1" l="1"/>
  <c r="E43" i="1" s="1"/>
  <c r="E22" i="1"/>
  <c r="F26" i="11"/>
  <c r="F25" i="11"/>
  <c r="E14" i="1"/>
  <c r="C48" i="1" l="1"/>
  <c r="F43" i="1" l="1"/>
  <c r="E44" i="1"/>
</calcChain>
</file>

<file path=xl/sharedStrings.xml><?xml version="1.0" encoding="utf-8"?>
<sst xmlns="http://schemas.openxmlformats.org/spreadsheetml/2006/main" count="1270" uniqueCount="518">
  <si>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</si>
  <si>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</si>
  <si>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</si>
  <si>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</si>
  <si>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</si>
  <si>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</si>
  <si>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</si>
  <si>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</si>
  <si>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</si>
  <si>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</si>
  <si>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</si>
  <si>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</si>
  <si>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</si>
  <si>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</si>
  <si>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</si>
  <si>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</si>
  <si>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</si>
  <si>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</si>
  <si>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</si>
  <si>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</si>
  <si>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</si>
  <si>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</si>
  <si>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</si>
  <si>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</si>
  <si>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</si>
  <si>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</si>
  <si>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</si>
  <si>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</si>
  <si>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</si>
  <si>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</si>
  <si>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</si>
  <si>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</si>
  <si>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</si>
  <si>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</si>
  <si>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</si>
  <si>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</si>
  <si>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</si>
  <si>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</si>
  <si>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</si>
  <si>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</si>
  <si>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</si>
  <si>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</si>
  <si>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</si>
  <si>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</si>
  <si>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</si>
  <si>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</si>
  <si>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</si>
  <si>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</si>
  <si>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</si>
  <si>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</si>
  <si>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</si>
  <si>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</si>
  <si>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</si>
  <si>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</si>
  <si>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</si>
  <si>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</si>
  <si>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</si>
  <si>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</si>
  <si>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</si>
  <si>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</si>
  <si>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</si>
  <si>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</si>
  <si>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</si>
  <si>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</si>
  <si>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</si>
  <si>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</si>
  <si>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</si>
  <si>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</si>
  <si>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</si>
  <si>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</si>
  <si>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</si>
  <si>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</si>
  <si>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</si>
  <si>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</si>
  <si>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</si>
  <si>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</si>
  <si>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</si>
  <si>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</si>
  <si>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</si>
  <si>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</si>
  <si>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</si>
  <si>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</si>
  <si>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</si>
  <si>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</si>
  <si>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</si>
  <si>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</si>
  <si>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</si>
  <si>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</si>
  <si>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</si>
  <si>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</si>
  <si>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</si>
  <si>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</si>
  <si>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</si>
  <si>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</si>
  <si>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</si>
  <si>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</si>
  <si>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</si>
  <si>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</si>
  <si>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</si>
  <si>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</si>
  <si>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</si>
  <si>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</si>
  <si>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</si>
  <si>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</si>
  <si>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</si>
  <si>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</si>
  <si>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</si>
  <si>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</si>
  <si>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</si>
  <si>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</si>
  <si>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</si>
  <si>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</si>
  <si>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</si>
  <si>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</si>
  <si>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</si>
  <si>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</si>
  <si>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</si>
  <si>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</si>
  <si>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</si>
  <si>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</si>
  <si>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</si>
  <si>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</si>
  <si>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</si>
  <si>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</si>
  <si>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</si>
  <si>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</si>
  <si>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</si>
  <si>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</si>
  <si>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</si>
  <si>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</si>
  <si>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</si>
  <si>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</si>
  <si>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</si>
  <si>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</si>
  <si>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</si>
  <si>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</si>
  <si>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</si>
  <si>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</si>
  <si>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</si>
  <si>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</si>
  <si>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</si>
  <si>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</si>
  <si>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</si>
  <si>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</si>
  <si>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</si>
  <si>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</si>
  <si>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</si>
  <si>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</si>
  <si>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</si>
  <si>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</si>
  <si>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</si>
  <si>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</si>
  <si>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</si>
  <si>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</si>
  <si>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</si>
  <si>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</si>
  <si>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</si>
  <si>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</si>
  <si>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</si>
  <si>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</si>
  <si>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</si>
  <si>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</si>
  <si>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</si>
  <si>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</si>
  <si>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</si>
  <si>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</si>
  <si>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</si>
  <si>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</si>
  <si>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</si>
  <si>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</si>
  <si>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</si>
  <si>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</si>
  <si>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</si>
  <si>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</si>
  <si>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</si>
  <si>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</si>
  <si>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</si>
  <si>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</si>
  <si>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</si>
  <si>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</si>
  <si>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</si>
  <si>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</si>
  <si>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</si>
  <si>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</si>
  <si>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</si>
  <si>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</si>
  <si>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</si>
  <si>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</si>
  <si>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</si>
  <si>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</si>
  <si>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</si>
  <si>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</si>
  <si>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</si>
  <si>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</si>
  <si>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</si>
  <si>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</si>
  <si>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</si>
  <si>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</si>
  <si>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</si>
  <si>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</si>
  <si>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</si>
  <si>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</si>
  <si>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</si>
  <si>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</si>
  <si>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</si>
  <si>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</si>
  <si>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</si>
  <si>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</si>
  <si>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</si>
  <si>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</si>
  <si>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</si>
  <si>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</si>
  <si>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</si>
  <si>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</si>
  <si>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</si>
  <si>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</si>
  <si>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</si>
  <si>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</si>
  <si>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</si>
  <si>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</si>
  <si>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</si>
  <si>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City of New York Teachers Retirement System</t>
  </si>
  <si>
    <t>BUY</t>
  </si>
  <si>
    <t>SELL</t>
  </si>
  <si>
    <t xml:space="preserve">Bank Loan Receivable </t>
  </si>
  <si>
    <t>Manager Fee Payable</t>
  </si>
  <si>
    <t>Income Payable</t>
  </si>
  <si>
    <t>TOTAL Calculated NAV</t>
  </si>
  <si>
    <t>Dividends Receivable</t>
  </si>
  <si>
    <t>Interest Receivable</t>
  </si>
  <si>
    <t xml:space="preserve">           </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</si>
  <si>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</si>
  <si>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</si>
  <si>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</si>
  <si>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</si>
  <si>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</si>
  <si>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</si>
  <si>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</si>
  <si>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</si>
  <si>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</si>
  <si>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</si>
  <si>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</si>
  <si>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</si>
  <si>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</si>
  <si>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</si>
  <si>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</si>
  <si>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</si>
  <si>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</si>
  <si>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</si>
  <si>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</si>
  <si>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</si>
  <si>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</si>
  <si>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</si>
  <si>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</si>
  <si>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</si>
  <si>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</si>
  <si>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</si>
  <si>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</si>
  <si>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</si>
  <si>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</si>
  <si>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</si>
  <si>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</si>
  <si>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NYC3</t>
  </si>
  <si>
    <t>Larry Doroger</t>
  </si>
  <si>
    <t>Operations &amp; Equity Analyst</t>
  </si>
  <si>
    <t>(917) 261-7723</t>
  </si>
  <si>
    <t>Henry James International Management</t>
  </si>
  <si>
    <t>SSC SEDOL #</t>
  </si>
  <si>
    <t>'8611229F8</t>
  </si>
  <si>
    <t>STATE STREET BANK + TRUST CO</t>
  </si>
  <si>
    <t>portfolio</t>
  </si>
  <si>
    <t>cusip</t>
  </si>
  <si>
    <t>sedol</t>
  </si>
  <si>
    <t>security</t>
  </si>
  <si>
    <t>quantity</t>
  </si>
  <si>
    <t>cost</t>
  </si>
  <si>
    <t>price</t>
  </si>
  <si>
    <t>market value</t>
  </si>
  <si>
    <t>cost local</t>
  </si>
  <si>
    <t>price local</t>
  </si>
  <si>
    <t>mkt value local</t>
  </si>
  <si>
    <t>country</t>
  </si>
  <si>
    <t>date</t>
  </si>
  <si>
    <t>nyc3</t>
  </si>
  <si>
    <t>UNITED OVERSEAS BANK LTD</t>
  </si>
  <si>
    <t>sg</t>
  </si>
  <si>
    <t>001317205</t>
  </si>
  <si>
    <t>B6331J3</t>
  </si>
  <si>
    <t>AIA GROUP LTD</t>
  </si>
  <si>
    <t>us</t>
  </si>
  <si>
    <t>N07059210</t>
  </si>
  <si>
    <t>B908F01</t>
  </si>
  <si>
    <t>ASML HOLDING NV</t>
  </si>
  <si>
    <t>N00985106</t>
  </si>
  <si>
    <t>B1HHKD3</t>
  </si>
  <si>
    <t>Aercap Holdings N.V.</t>
  </si>
  <si>
    <t>02319V103</t>
  </si>
  <si>
    <t>BG804F6</t>
  </si>
  <si>
    <t>Ambev SA Sponsored ADR</t>
  </si>
  <si>
    <t>02364W105</t>
  </si>
  <si>
    <t>America Movil SAB de CV Sponso</t>
  </si>
  <si>
    <t>04351P101</t>
  </si>
  <si>
    <t>BV9G6B8</t>
  </si>
  <si>
    <t xml:space="preserve">Ascendis Pharma A/S Sponsored </t>
  </si>
  <si>
    <t>05965X109</t>
  </si>
  <si>
    <t>Banco Santander-Chile</t>
  </si>
  <si>
    <t>067901108</t>
  </si>
  <si>
    <t>Barrick Gold Corp.</t>
  </si>
  <si>
    <t>12532H104</t>
  </si>
  <si>
    <t>BJ2L553</t>
  </si>
  <si>
    <t>CGI Inc.</t>
  </si>
  <si>
    <t>Cae Inc.</t>
  </si>
  <si>
    <t>Canon Inc.</t>
  </si>
  <si>
    <t>15234Q207</t>
  </si>
  <si>
    <t>Centrais Eletricas Brasileiras</t>
  </si>
  <si>
    <t>20441A102</t>
  </si>
  <si>
    <t>Companhia De Saneamento Basico</t>
  </si>
  <si>
    <t>ERICSSON L M TELEPHONE CO</t>
  </si>
  <si>
    <t>Encana Corp.</t>
  </si>
  <si>
    <t>N3167Y103</t>
  </si>
  <si>
    <t>BZ1GMK5</t>
  </si>
  <si>
    <t>Ferrari NV</t>
  </si>
  <si>
    <t>B8K7T65</t>
  </si>
  <si>
    <t>GRIFOLS SA</t>
  </si>
  <si>
    <t>45104G104</t>
  </si>
  <si>
    <t>ICICI Bank Limited Sponsored A</t>
  </si>
  <si>
    <t>45857P806</t>
  </si>
  <si>
    <t>BF7NT10</t>
  </si>
  <si>
    <t xml:space="preserve">INTERCONTINENTAL HOTELS GROUP </t>
  </si>
  <si>
    <t>48137C108</t>
  </si>
  <si>
    <t>B5BH372</t>
  </si>
  <si>
    <t>Julius Baer Gruppe AG Unsponso</t>
  </si>
  <si>
    <t>48241A105</t>
  </si>
  <si>
    <t>B3DG2Y3</t>
  </si>
  <si>
    <t>KB Financial Group Inc. Sponso</t>
  </si>
  <si>
    <t>B3WDPG8</t>
  </si>
  <si>
    <t>Kasikornbank Public Co. Ltd. U</t>
  </si>
  <si>
    <t>62548D100</t>
  </si>
  <si>
    <t>BJLKFN9</t>
  </si>
  <si>
    <t>MultiChoice Group Ltd. Sponsor</t>
  </si>
  <si>
    <t>BYXD1N3</t>
  </si>
  <si>
    <t xml:space="preserve">Naspers Limited Sponsored ADR </t>
  </si>
  <si>
    <t>Open Text Corp.</t>
  </si>
  <si>
    <t>Orix Corp.</t>
  </si>
  <si>
    <t>PEARSON PLC SPONSORED ADR ADR</t>
  </si>
  <si>
    <t>69367U105</t>
  </si>
  <si>
    <t>B3VCFN3</t>
  </si>
  <si>
    <t>PT Bank Mandiri (Persero) Tbk</t>
  </si>
  <si>
    <t>74365P108</t>
  </si>
  <si>
    <t>BKT6LC7</t>
  </si>
  <si>
    <t>Prosus N.V. Sponsored ADR</t>
  </si>
  <si>
    <t>BYRY2M8</t>
  </si>
  <si>
    <t>RELX PLC Sponsored ADR</t>
  </si>
  <si>
    <t>SAP SE-SPONSORED ADR</t>
  </si>
  <si>
    <t>78440P108</t>
  </si>
  <si>
    <t>SK Telecom Co., Ltd. Sponsored</t>
  </si>
  <si>
    <t>SONY CORP</t>
  </si>
  <si>
    <t>82509L107</t>
  </si>
  <si>
    <t>BXDZ9Z0</t>
  </si>
  <si>
    <t>Shopify, Inc. Class A</t>
  </si>
  <si>
    <t>83175M205</t>
  </si>
  <si>
    <t>Smith &amp; Nephew Plc</t>
  </si>
  <si>
    <t>Teck Resources Ltd.</t>
  </si>
  <si>
    <t>92334N103</t>
  </si>
  <si>
    <t>Veolia Environnement</t>
  </si>
  <si>
    <t>N90064101</t>
  </si>
  <si>
    <t>BJFSR88</t>
  </si>
  <si>
    <t>uniQure N.V.</t>
  </si>
  <si>
    <t>ADIDAS AG</t>
  </si>
  <si>
    <t>eu</t>
  </si>
  <si>
    <t>BJ2KSG2</t>
  </si>
  <si>
    <t>AKZO NOBEL</t>
  </si>
  <si>
    <t>Dassault System S.A.</t>
  </si>
  <si>
    <t>INFINEON TECHNOLOGIES AG</t>
  </si>
  <si>
    <t>MERCK KGAA</t>
  </si>
  <si>
    <t>B1JB4K8</t>
  </si>
  <si>
    <t>Symrise AG</t>
  </si>
  <si>
    <t>TELEFONICA SA</t>
  </si>
  <si>
    <t>Teleperformance SE</t>
  </si>
  <si>
    <t>Asahi Kasei Corp ADR</t>
  </si>
  <si>
    <t>jp</t>
  </si>
  <si>
    <t>KYOCERA CORP</t>
  </si>
  <si>
    <t>Makita Corp.</t>
  </si>
  <si>
    <t>Nidec Corp.</t>
  </si>
  <si>
    <t>OMRON Corporation</t>
  </si>
  <si>
    <t>ORIX CORP</t>
  </si>
  <si>
    <t>Pan Pacific International Hold</t>
  </si>
  <si>
    <t>Rakuten, Inc.</t>
  </si>
  <si>
    <t>SUBARU CORP</t>
  </si>
  <si>
    <t>Seiko Epson</t>
  </si>
  <si>
    <t>TDK Corp. Sponsored</t>
  </si>
  <si>
    <t>Yaskawa Electric Corporation</t>
  </si>
  <si>
    <t>B1Q3J35</t>
  </si>
  <si>
    <t>SKF AB B SHARES</t>
  </si>
  <si>
    <t>se</t>
  </si>
  <si>
    <t>BALOISE HOLDING AG   REG</t>
  </si>
  <si>
    <t>ch</t>
  </si>
  <si>
    <t>CREDIT SUISSE GROUP AG REG</t>
  </si>
  <si>
    <t>B4R2R50</t>
  </si>
  <si>
    <t>JULIUS BAER GROUP LTD</t>
  </si>
  <si>
    <t>Lonza Group AG</t>
  </si>
  <si>
    <t>CSL LTD</t>
  </si>
  <si>
    <t>au</t>
  </si>
  <si>
    <t>B28YTC2</t>
  </si>
  <si>
    <t>MACQUARIE GROUP LTD</t>
  </si>
  <si>
    <t>BWSW5D9</t>
  </si>
  <si>
    <t>SOUTH32 LTD</t>
  </si>
  <si>
    <t>B61JC67</t>
  </si>
  <si>
    <t>Treasury Wine Estates ltd</t>
  </si>
  <si>
    <t>0263494</t>
  </si>
  <si>
    <t>BAE SYSTEMS PLC</t>
  </si>
  <si>
    <t>gb</t>
  </si>
  <si>
    <t>B0744B3</t>
  </si>
  <si>
    <t>BUNZL PLC Common Stock</t>
  </si>
  <si>
    <t>B0SWJX3</t>
  </si>
  <si>
    <t>London Stock Exchange Grpoup P</t>
  </si>
  <si>
    <t>B1WY233</t>
  </si>
  <si>
    <t>Smith Group PLC</t>
  </si>
  <si>
    <t>money</t>
  </si>
  <si>
    <t>US Dollar</t>
  </si>
  <si>
    <t>UK Pound</t>
  </si>
  <si>
    <t>Swedish Krona</t>
  </si>
  <si>
    <t>Swiss Franc</t>
  </si>
  <si>
    <t>Japanese Yen</t>
  </si>
  <si>
    <t>Australian Dollar</t>
  </si>
  <si>
    <t>European Union Euro</t>
  </si>
  <si>
    <t>Singapore Dollar</t>
  </si>
  <si>
    <t>Norwegian Krone</t>
  </si>
  <si>
    <t>no</t>
  </si>
  <si>
    <t>USD</t>
  </si>
  <si>
    <t>EUR</t>
  </si>
  <si>
    <t>GBP</t>
  </si>
  <si>
    <t>JPY</t>
  </si>
  <si>
    <t>CHF</t>
  </si>
  <si>
    <t>TELEPERFORMANCE</t>
  </si>
  <si>
    <t>BJ2KSG907</t>
  </si>
  <si>
    <t>AKZO NOBEL N.V.</t>
  </si>
  <si>
    <t>VEOLIA ENVIRONNEMENT</t>
  </si>
  <si>
    <t>OPEN TEXT CORP</t>
  </si>
  <si>
    <t>DASSAULT SYSTEMES SA</t>
  </si>
  <si>
    <t>DEUTSCHE BANK AG REGISTERED</t>
  </si>
  <si>
    <t>ASAHI KASEI CORP</t>
  </si>
  <si>
    <t>NIDEC CORP</t>
  </si>
  <si>
    <t>OMRON CORP</t>
  </si>
  <si>
    <t>TDK CORP</t>
  </si>
  <si>
    <t>STMICROELECTRONICS NV NY SHS</t>
  </si>
  <si>
    <t>BARRICK GOLD CORP</t>
  </si>
  <si>
    <t>SAP SE SPONSORED ADR</t>
  </si>
  <si>
    <t>VEOLIA ENVIRONNEMENT ADR</t>
  </si>
  <si>
    <t>B0744B906</t>
  </si>
  <si>
    <t>BUNZL PLC</t>
  </si>
  <si>
    <t>B1JB4K905</t>
  </si>
  <si>
    <t>SYMRISE AG</t>
  </si>
  <si>
    <t>B28YTC906</t>
  </si>
  <si>
    <t>AUD</t>
  </si>
  <si>
    <t>GRIFOLS SA ADR</t>
  </si>
  <si>
    <t>ASML HOLDING NV NY REG</t>
  </si>
  <si>
    <t>FERRARI NV</t>
  </si>
  <si>
    <t>BDC5ST904</t>
  </si>
  <si>
    <t>VALEO SA</t>
  </si>
  <si>
    <t>8611229F8</t>
  </si>
  <si>
    <t>SWISS FRANC</t>
  </si>
  <si>
    <t>SEK</t>
  </si>
  <si>
    <t>SWEDISH KRONA</t>
  </si>
  <si>
    <t>NOK</t>
  </si>
  <si>
    <t>NORWEGIAN KRONE</t>
  </si>
  <si>
    <t>AUSTRALIAN DOLLAR</t>
  </si>
  <si>
    <t>EURO CURRENCY</t>
  </si>
  <si>
    <t>POUND STERLING</t>
  </si>
  <si>
    <t>SGD</t>
  </si>
  <si>
    <t>SINGAPORE DOLLAR</t>
  </si>
  <si>
    <t>JAPANESE YEN</t>
  </si>
  <si>
    <t>SHOPIFY INC   CLASS A</t>
  </si>
  <si>
    <t>RELX PLC   SPON ADR</t>
  </si>
  <si>
    <t>NASPERS LTD N SHS SPON ADR</t>
  </si>
  <si>
    <t>INTERCONTINENTAL HOTELS ADR</t>
  </si>
  <si>
    <t>CGI INC</t>
  </si>
  <si>
    <t>MULTICHOICE GROUP LTD   ADR</t>
  </si>
  <si>
    <t>PROSUS NV  SPON ADR</t>
  </si>
  <si>
    <t>PEARSON PLC SPONSORED ADR</t>
  </si>
  <si>
    <t>ORIX    SPONSORED ADR</t>
  </si>
  <si>
    <t>RAKUTEN INC</t>
  </si>
  <si>
    <t>TECK RESOURCES LTD CLS B</t>
  </si>
  <si>
    <t>ICICI BANK LTD SPON ADR</t>
  </si>
  <si>
    <t>PAN PACIFIC INTERNATIONAL HO</t>
  </si>
  <si>
    <t>CAE INC</t>
  </si>
  <si>
    <t>YASKAWA ELECTRIC CORP</t>
  </si>
  <si>
    <t>MAKITA CORP</t>
  </si>
  <si>
    <t>CANON INC SPONS ADR</t>
  </si>
  <si>
    <t>SONY CORP SPONSORED ADR</t>
  </si>
  <si>
    <t>SK TELECOM CO LTD SPON ADR</t>
  </si>
  <si>
    <t>CENTRAIS ELETRICAS BR SP ADR</t>
  </si>
  <si>
    <t>SMITH + NEPHEW PLC  SPON ADR</t>
  </si>
  <si>
    <t>AMERICA MOVIL SPN ADR CL L</t>
  </si>
  <si>
    <t>ENCANA CORP</t>
  </si>
  <si>
    <t>LONZA GROUP AG REG</t>
  </si>
  <si>
    <t>CIA SANEAMENTO BASICO DE ADR</t>
  </si>
  <si>
    <t>BANCO SANTANDER CHILE ADR</t>
  </si>
  <si>
    <t>ERICSSON (LM) TEL SP ADR</t>
  </si>
  <si>
    <t>SEIKO EPSON CORP</t>
  </si>
  <si>
    <t>B0SWJX907</t>
  </si>
  <si>
    <t>LONDON STOCK EXCHANGE GROUP</t>
  </si>
  <si>
    <t>AERCAP HOLDINGS NV</t>
  </si>
  <si>
    <t>B1Q3J3907</t>
  </si>
  <si>
    <t>B1WY23900</t>
  </si>
  <si>
    <t>SMITHS GROUP PLC</t>
  </si>
  <si>
    <t>KB FINANCIAL GROUP INC ADR</t>
  </si>
  <si>
    <t>BANK MANDIRI TBK UNSPON ADR</t>
  </si>
  <si>
    <t>B4R2R5908</t>
  </si>
  <si>
    <t>JULIUS BAER GROUP LTD UN ADR</t>
  </si>
  <si>
    <t>B61JC6908</t>
  </si>
  <si>
    <t>TREASURY WINE ESTATES LTD</t>
  </si>
  <si>
    <t>AIA GROUP LTD SP ADR</t>
  </si>
  <si>
    <t>KASIKORNBANK PCL UNSPON ADR</t>
  </si>
  <si>
    <t>AMBEV SA ADR</t>
  </si>
  <si>
    <t>UNIQURE NV</t>
  </si>
  <si>
    <t>ASCENDIS PHARMA A/S   ADR</t>
  </si>
  <si>
    <t>BWSW5D906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</si>
</sst>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s>
  <fonts count="81">
    <font>
      <sz val="10"/>
      <name val="Arial"/>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s>
  <borders count="27">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s>
  <cellStyleXfs count="441">
    <xf numFmtId="0" fontId="0" fillId="0" borderId="0"/>
    <xf numFmtId="43" fontId="14" fillId="0" borderId="0" applyFont="0" applyFill="0" applyBorder="0" applyAlignment="0" applyProtection="0"/>
    <xf numFmtId="44" fontId="14" fillId="0" borderId="0" applyFont="0" applyFill="0" applyBorder="0" applyAlignment="0" applyProtection="0"/>
    <xf numFmtId="0" fontId="19" fillId="0" borderId="0" applyNumberFormat="0" applyFill="0" applyBorder="0" applyAlignment="0" applyProtection="0">
      <alignment vertical="top"/>
      <protection locked="0"/>
    </xf>
    <xf numFmtId="0" fontId="16" fillId="0" borderId="0"/>
    <xf numFmtId="9" fontId="14" fillId="0" borderId="0" applyFont="0" applyFill="0" applyBorder="0" applyAlignment="0" applyProtection="0"/>
    <xf numFmtId="0" fontId="40" fillId="0" borderId="0" applyNumberFormat="0" applyFill="0" applyBorder="0" applyAlignment="0" applyProtection="0"/>
    <xf numFmtId="0" fontId="41" fillId="0" borderId="15" applyNumberFormat="0" applyFill="0" applyAlignment="0" applyProtection="0"/>
    <xf numFmtId="0" fontId="42" fillId="0" borderId="16" applyNumberFormat="0" applyFill="0" applyAlignment="0" applyProtection="0"/>
    <xf numFmtId="0" fontId="43" fillId="0" borderId="17" applyNumberFormat="0" applyFill="0" applyAlignment="0" applyProtection="0"/>
    <xf numFmtId="0" fontId="43" fillId="0" borderId="0" applyNumberFormat="0" applyFill="0" applyBorder="0" applyAlignment="0" applyProtection="0"/>
    <xf numFmtId="0" fontId="44" fillId="9" borderId="0" applyNumberFormat="0" applyBorder="0" applyAlignment="0" applyProtection="0"/>
    <xf numFmtId="0" fontId="45" fillId="10" borderId="0" applyNumberFormat="0" applyBorder="0" applyAlignment="0" applyProtection="0"/>
    <xf numFmtId="0" fontId="46" fillId="11" borderId="0" applyNumberFormat="0" applyBorder="0" applyAlignment="0" applyProtection="0"/>
    <xf numFmtId="0" fontId="47" fillId="12" borderId="18" applyNumberFormat="0" applyAlignment="0" applyProtection="0"/>
    <xf numFmtId="0" fontId="48" fillId="13" borderId="19" applyNumberFormat="0" applyAlignment="0" applyProtection="0"/>
    <xf numFmtId="0" fontId="49" fillId="13" borderId="18" applyNumberFormat="0" applyAlignment="0" applyProtection="0"/>
    <xf numFmtId="0" fontId="50" fillId="0" borderId="20" applyNumberFormat="0" applyFill="0" applyAlignment="0" applyProtection="0"/>
    <xf numFmtId="0" fontId="51" fillId="14" borderId="21"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23" applyNumberFormat="0" applyFill="0" applyAlignment="0" applyProtection="0"/>
    <xf numFmtId="0" fontId="55"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5" fillId="39" borderId="0" applyNumberFormat="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2" fillId="0" borderId="0"/>
    <xf numFmtId="43" fontId="12" fillId="0" borderId="0" applyFont="0" applyFill="0" applyBorder="0" applyAlignment="0" applyProtection="0"/>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56" fillId="0" borderId="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37" fillId="0" borderId="0">
      <alignment vertical="top"/>
    </xf>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37" fillId="0" borderId="0">
      <alignment vertical="top"/>
    </xf>
    <xf numFmtId="0" fontId="11" fillId="37" borderId="0" applyNumberFormat="0" applyBorder="0" applyAlignment="0" applyProtection="0"/>
    <xf numFmtId="0" fontId="11" fillId="38" borderId="0" applyNumberFormat="0" applyBorder="0" applyAlignment="0" applyProtection="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11" fillId="15" borderId="22" applyNumberFormat="0" applyFont="0" applyAlignment="0" applyProtection="0"/>
    <xf numFmtId="0" fontId="11" fillId="15" borderId="22" applyNumberFormat="0" applyFont="0" applyAlignment="0" applyProtection="0"/>
    <xf numFmtId="0" fontId="11" fillId="15" borderId="22" applyNumberFormat="0" applyFont="0" applyAlignment="0" applyProtection="0"/>
    <xf numFmtId="0" fontId="11" fillId="0" borderId="0"/>
    <xf numFmtId="0" fontId="11" fillId="0" borderId="0"/>
    <xf numFmtId="0" fontId="11" fillId="0" borderId="0"/>
    <xf numFmtId="0" fontId="11" fillId="0" borderId="0"/>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5" borderId="22" applyNumberFormat="0" applyFont="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0" borderId="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1" borderId="0" applyNumberFormat="0" applyBorder="0" applyAlignment="0" applyProtection="0"/>
    <xf numFmtId="0" fontId="11" fillId="26"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3" borderId="0" applyNumberFormat="0" applyBorder="0" applyAlignment="0" applyProtection="0"/>
    <xf numFmtId="0" fontId="11" fillId="34" borderId="0" applyNumberFormat="0" applyBorder="0" applyAlignment="0" applyProtection="0"/>
    <xf numFmtId="0" fontId="11" fillId="25" borderId="0" applyNumberFormat="0" applyBorder="0" applyAlignment="0" applyProtection="0"/>
    <xf numFmtId="0" fontId="11" fillId="0" borderId="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5" borderId="22"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0" fillId="0" borderId="0"/>
    <xf numFmtId="43" fontId="10" fillId="0" borderId="0" applyFont="0" applyFill="0" applyBorder="0" applyAlignment="0" applyProtection="0"/>
    <xf numFmtId="0" fontId="10" fillId="15" borderId="22"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57" fillId="0" borderId="0"/>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37" fillId="0" borderId="0">
      <alignment vertical="top"/>
    </xf>
    <xf numFmtId="0" fontId="9" fillId="0" borderId="0"/>
    <xf numFmtId="0" fontId="9" fillId="0" borderId="0"/>
    <xf numFmtId="0" fontId="9" fillId="15" borderId="22" applyNumberFormat="0" applyFont="0" applyAlignment="0" applyProtection="0"/>
    <xf numFmtId="0" fontId="9" fillId="0" borderId="0"/>
    <xf numFmtId="0" fontId="9" fillId="15" borderId="22" applyNumberFormat="0" applyFont="0" applyAlignment="0" applyProtection="0"/>
    <xf numFmtId="0" fontId="9" fillId="15" borderId="22" applyNumberFormat="0" applyFont="0" applyAlignment="0" applyProtection="0"/>
    <xf numFmtId="0" fontId="9" fillId="15" borderId="22" applyNumberFormat="0" applyFont="0" applyAlignment="0" applyProtection="0"/>
    <xf numFmtId="0" fontId="9" fillId="0" borderId="0"/>
    <xf numFmtId="0" fontId="9" fillId="0" borderId="0"/>
    <xf numFmtId="0" fontId="9" fillId="18"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2"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8" borderId="0" applyNumberFormat="0" applyBorder="0" applyAlignment="0" applyProtection="0"/>
    <xf numFmtId="0" fontId="9" fillId="15" borderId="22" applyNumberFormat="0" applyFont="0" applyAlignment="0" applyProtection="0"/>
    <xf numFmtId="0" fontId="9" fillId="37" borderId="0" applyNumberFormat="0" applyBorder="0" applyAlignment="0" applyProtection="0"/>
    <xf numFmtId="0" fontId="9" fillId="38"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15" borderId="22" applyNumberFormat="0" applyFont="0" applyAlignment="0" applyProtection="0"/>
    <xf numFmtId="0" fontId="9" fillId="21"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18" borderId="0" applyNumberFormat="0" applyBorder="0" applyAlignment="0" applyProtection="0"/>
    <xf numFmtId="0" fontId="9" fillId="26" borderId="0" applyNumberFormat="0" applyBorder="0" applyAlignment="0" applyProtection="0"/>
    <xf numFmtId="0" fontId="9" fillId="1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0" borderId="0"/>
    <xf numFmtId="0" fontId="9" fillId="29" borderId="0" applyNumberFormat="0" applyBorder="0" applyAlignment="0" applyProtection="0"/>
    <xf numFmtId="0" fontId="9" fillId="30" borderId="0" applyNumberFormat="0" applyBorder="0" applyAlignment="0" applyProtection="0"/>
    <xf numFmtId="0" fontId="9" fillId="18"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7"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8" fillId="0" borderId="0"/>
    <xf numFmtId="0" fontId="72"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79" fillId="0" borderId="0" applyNumberFormat="0" applyFill="0" applyBorder="0" applyAlignment="0" applyProtection="0"/>
    <xf numFmtId="0" fontId="80"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47">
    <xf numFmtId="0" fontId="0" fillId="0" borderId="0" xfId="0"/>
    <xf numFmtId="14" fontId="0" fillId="0" borderId="0" xfId="0" applyNumberFormat="1"/>
    <xf numFmtId="0" fontId="15" fillId="0" borderId="0" xfId="0" applyFont="1"/>
    <xf numFmtId="0" fontId="15" fillId="0" borderId="0" xfId="0" applyFont="1" applyAlignment="1">
      <alignment horizontal="center" wrapText="1"/>
    </xf>
    <xf numFmtId="0" fontId="15" fillId="0" borderId="0" xfId="0" applyFont="1" applyAlignment="1">
      <alignment horizontal="right"/>
    </xf>
    <xf numFmtId="44" fontId="15" fillId="0" borderId="1" xfId="0" applyNumberFormat="1" applyFont="1" applyBorder="1"/>
    <xf numFmtId="0" fontId="17" fillId="0" borderId="0" xfId="0" applyFont="1" applyBorder="1" applyAlignment="1" applyProtection="1">
      <alignment horizontal="center"/>
    </xf>
    <xf numFmtId="0" fontId="15" fillId="0" borderId="5" xfId="0" applyFont="1" applyFill="1" applyBorder="1" applyAlignment="1">
      <alignment horizontal="center" wrapText="1"/>
    </xf>
    <xf numFmtId="0" fontId="15" fillId="0" borderId="0" xfId="0" applyFont="1" applyFill="1" applyBorder="1" applyAlignment="1">
      <alignment horizontal="center" wrapText="1"/>
    </xf>
    <xf numFmtId="44" fontId="15" fillId="0" borderId="1" xfId="0" applyNumberFormat="1" applyFont="1" applyFill="1" applyBorder="1"/>
    <xf numFmtId="0" fontId="15" fillId="0" borderId="0" xfId="0" applyFont="1" applyFill="1"/>
    <xf numFmtId="0" fontId="15" fillId="0" borderId="0" xfId="0" applyFont="1" applyFill="1" applyAlignment="1">
      <alignment horizontal="center" wrapText="1"/>
    </xf>
    <xf numFmtId="43" fontId="15" fillId="0" borderId="1" xfId="1" applyFont="1" applyFill="1" applyBorder="1"/>
    <xf numFmtId="43" fontId="15" fillId="0" borderId="0" xfId="1" applyFont="1" applyFill="1" applyBorder="1"/>
    <xf numFmtId="49" fontId="14" fillId="0" borderId="0" xfId="0" applyNumberFormat="1" applyFont="1" applyFill="1"/>
    <xf numFmtId="0" fontId="22" fillId="0" borderId="0" xfId="4" applyFont="1"/>
    <xf numFmtId="0" fontId="23" fillId="0" borderId="0" xfId="4" applyFont="1"/>
    <xf numFmtId="0" fontId="24" fillId="0" borderId="0" xfId="4" applyFont="1"/>
    <xf numFmtId="0" fontId="25" fillId="0" borderId="0" xfId="4" applyFont="1"/>
    <xf numFmtId="0" fontId="22" fillId="0" borderId="0" xfId="4" applyFont="1" applyAlignment="1">
      <alignment horizontal="left" indent="2"/>
    </xf>
    <xf numFmtId="0" fontId="16" fillId="0" borderId="0" xfId="4"/>
    <xf numFmtId="0" fontId="26" fillId="0" borderId="0" xfId="4" applyFont="1"/>
    <xf numFmtId="0" fontId="28" fillId="0" borderId="0" xfId="4" applyFont="1"/>
    <xf numFmtId="0" fontId="29" fillId="0" borderId="0" xfId="4" applyFont="1"/>
    <xf numFmtId="0" fontId="30" fillId="0" borderId="0" xfId="4" applyFont="1"/>
    <xf numFmtId="0" fontId="23" fillId="0" borderId="0" xfId="4" applyFont="1" applyAlignment="1">
      <alignment horizontal="left"/>
    </xf>
    <xf numFmtId="0" fontId="19" fillId="0" borderId="0" xfId="3" applyAlignment="1" applyProtection="1"/>
    <xf numFmtId="0" fontId="31" fillId="0" borderId="0" xfId="0" applyFont="1" applyProtection="1"/>
    <xf numFmtId="0" fontId="31" fillId="0" borderId="0" xfId="0" applyFont="1"/>
    <xf numFmtId="0" fontId="31" fillId="0" borderId="0" xfId="0" applyFont="1" applyAlignment="1" applyProtection="1">
      <alignment horizontal="right"/>
    </xf>
    <xf numFmtId="0" fontId="31" fillId="0" borderId="0" xfId="0" applyFont="1" applyBorder="1" applyProtection="1"/>
    <xf numFmtId="164" fontId="31" fillId="0" borderId="0" xfId="0" applyNumberFormat="1" applyFont="1" applyProtection="1"/>
    <xf numFmtId="0" fontId="31" fillId="0" borderId="0" xfId="0" applyFont="1" applyBorder="1" applyAlignment="1" applyProtection="1">
      <alignment horizontal="right"/>
    </xf>
    <xf numFmtId="0" fontId="18" fillId="0" borderId="0" xfId="0" applyFont="1" applyBorder="1" applyAlignment="1" applyProtection="1">
      <alignment horizontal="center"/>
    </xf>
    <xf numFmtId="0" fontId="18" fillId="0" borderId="2" xfId="0" applyFont="1" applyBorder="1" applyAlignment="1" applyProtection="1">
      <alignment horizontal="center"/>
    </xf>
    <xf numFmtId="0" fontId="18" fillId="0" borderId="0" xfId="0" applyFont="1" applyBorder="1" applyAlignment="1" applyProtection="1">
      <alignment horizontal="left"/>
    </xf>
    <xf numFmtId="0" fontId="31" fillId="0" borderId="2" xfId="0" applyFont="1" applyBorder="1" applyAlignment="1" applyProtection="1">
      <alignment horizontal="left"/>
    </xf>
    <xf numFmtId="4" fontId="31" fillId="0" borderId="2" xfId="1" applyNumberFormat="1" applyFont="1" applyFill="1" applyBorder="1" applyProtection="1"/>
    <xf numFmtId="0" fontId="31" fillId="3" borderId="2" xfId="0" applyFont="1" applyFill="1" applyBorder="1" applyProtection="1">
      <protection locked="0"/>
    </xf>
    <xf numFmtId="0" fontId="18" fillId="3" borderId="2" xfId="0" applyFont="1" applyFill="1" applyBorder="1" applyAlignment="1" applyProtection="1">
      <alignment wrapText="1"/>
      <protection locked="0"/>
    </xf>
    <xf numFmtId="4" fontId="31" fillId="0" borderId="0" xfId="1" applyNumberFormat="1" applyFont="1" applyFill="1" applyBorder="1" applyProtection="1"/>
    <xf numFmtId="4" fontId="31" fillId="0" borderId="0" xfId="1" applyNumberFormat="1" applyFont="1" applyBorder="1" applyProtection="1"/>
    <xf numFmtId="0" fontId="31" fillId="0" borderId="0" xfId="0" applyFont="1" applyFill="1" applyBorder="1" applyProtection="1"/>
    <xf numFmtId="0" fontId="18" fillId="0" borderId="0" xfId="0" applyFont="1" applyFill="1" applyBorder="1" applyAlignment="1" applyProtection="1">
      <alignment wrapText="1"/>
    </xf>
    <xf numFmtId="0" fontId="18" fillId="0" borderId="0" xfId="0" applyFont="1" applyBorder="1" applyProtection="1"/>
    <xf numFmtId="4" fontId="31" fillId="0" borderId="0" xfId="0" applyNumberFormat="1" applyFont="1" applyFill="1" applyBorder="1" applyProtection="1"/>
    <xf numFmtId="0" fontId="31" fillId="0" borderId="2" xfId="0" applyFont="1" applyBorder="1" applyProtection="1"/>
    <xf numFmtId="0" fontId="31" fillId="3" borderId="2" xfId="0" applyFont="1" applyFill="1" applyBorder="1" applyAlignment="1" applyProtection="1">
      <alignment wrapText="1"/>
      <protection locked="0"/>
    </xf>
    <xf numFmtId="0" fontId="31" fillId="0" borderId="2" xfId="0" applyFont="1" applyFill="1" applyBorder="1" applyAlignment="1" applyProtection="1">
      <alignment horizontal="left"/>
    </xf>
    <xf numFmtId="0" fontId="31" fillId="0" borderId="0" xfId="0" applyFont="1" applyFill="1" applyBorder="1" applyProtection="1">
      <protection locked="0"/>
    </xf>
    <xf numFmtId="0" fontId="31" fillId="0" borderId="0" xfId="0" applyFont="1" applyFill="1" applyBorder="1" applyAlignment="1" applyProtection="1">
      <alignment horizontal="left"/>
    </xf>
    <xf numFmtId="9" fontId="31" fillId="0" borderId="0" xfId="5" applyFont="1" applyFill="1" applyBorder="1" applyAlignment="1" applyProtection="1">
      <alignment horizontal="centerContinuous"/>
      <protection locked="0"/>
    </xf>
    <xf numFmtId="0" fontId="31" fillId="0" borderId="0" xfId="0" quotePrefix="1" applyFont="1" applyAlignment="1" applyProtection="1">
      <alignment horizontal="left"/>
    </xf>
    <xf numFmtId="0" fontId="14" fillId="0" borderId="0" xfId="0" applyFont="1" applyFill="1"/>
    <xf numFmtId="0" fontId="14" fillId="0" borderId="0" xfId="0" applyFont="1"/>
    <xf numFmtId="49" fontId="14" fillId="0" borderId="0" xfId="0" applyNumberFormat="1" applyFont="1"/>
    <xf numFmtId="0" fontId="14" fillId="0" borderId="0" xfId="0" applyFont="1" applyAlignment="1">
      <alignment horizontal="left"/>
    </xf>
    <xf numFmtId="44" fontId="14" fillId="0" borderId="0" xfId="2" applyFont="1" applyBorder="1"/>
    <xf numFmtId="44" fontId="14" fillId="0" borderId="0" xfId="0" applyNumberFormat="1" applyFont="1"/>
    <xf numFmtId="0" fontId="33" fillId="0" borderId="0" xfId="0" applyFont="1"/>
    <xf numFmtId="0" fontId="14" fillId="0" borderId="0" xfId="0" applyFont="1" applyBorder="1"/>
    <xf numFmtId="0" fontId="35" fillId="0" borderId="0" xfId="0" applyFont="1"/>
    <xf numFmtId="44" fontId="35" fillId="0" borderId="2" xfId="0" applyNumberFormat="1" applyFont="1" applyFill="1" applyBorder="1"/>
    <xf numFmtId="0" fontId="15" fillId="2" borderId="0" xfId="0" applyFont="1" applyFill="1" applyAlignment="1">
      <alignment horizontal="center" wrapText="1"/>
    </xf>
    <xf numFmtId="49" fontId="14" fillId="0" borderId="0" xfId="1" applyNumberFormat="1" applyFont="1"/>
    <xf numFmtId="0" fontId="14" fillId="0" borderId="3" xfId="0" applyFont="1" applyBorder="1"/>
    <xf numFmtId="39" fontId="15" fillId="0" borderId="5" xfId="0" applyNumberFormat="1" applyFont="1" applyFill="1" applyBorder="1"/>
    <xf numFmtId="0" fontId="36" fillId="2" borderId="5" xfId="0" applyFont="1" applyFill="1" applyBorder="1"/>
    <xf numFmtId="0" fontId="35" fillId="0" borderId="0" xfId="0" applyFont="1" applyFill="1"/>
    <xf numFmtId="0" fontId="34" fillId="0" borderId="0" xfId="0" applyFont="1" applyAlignment="1">
      <alignment vertical="top"/>
    </xf>
    <xf numFmtId="0" fontId="36" fillId="0" borderId="0" xfId="0" applyFont="1" applyFill="1"/>
    <xf numFmtId="44" fontId="35" fillId="0" borderId="0" xfId="0" applyNumberFormat="1" applyFont="1"/>
    <xf numFmtId="0" fontId="36" fillId="0" borderId="0" xfId="0" applyFont="1" applyAlignment="1">
      <alignment wrapText="1"/>
    </xf>
    <xf numFmtId="49" fontId="35" fillId="0" borderId="0" xfId="1" applyNumberFormat="1" applyFont="1"/>
    <xf numFmtId="0" fontId="35" fillId="0" borderId="0" xfId="0" applyFont="1" applyAlignment="1">
      <alignment horizontal="left"/>
    </xf>
    <xf numFmtId="43" fontId="34" fillId="0" borderId="0" xfId="1" applyFont="1" applyAlignment="1">
      <alignment vertical="top"/>
    </xf>
    <xf numFmtId="0" fontId="36" fillId="0" borderId="0" xfId="0" applyFont="1"/>
    <xf numFmtId="0" fontId="36" fillId="0" borderId="0" xfId="0" applyFont="1" applyAlignment="1">
      <alignment horizontal="center" wrapText="1"/>
    </xf>
    <xf numFmtId="43" fontId="36" fillId="0" borderId="0" xfId="1" applyFont="1" applyAlignment="1">
      <alignment horizontal="center" wrapText="1"/>
    </xf>
    <xf numFmtId="0" fontId="36" fillId="0" borderId="0" xfId="0" applyFont="1" applyFill="1" applyAlignment="1">
      <alignment horizontal="center" wrapText="1"/>
    </xf>
    <xf numFmtId="43" fontId="35" fillId="0" borderId="0" xfId="1" applyFont="1" applyFill="1" applyBorder="1"/>
    <xf numFmtId="0" fontId="36" fillId="0" borderId="0" xfId="0" applyFont="1" applyBorder="1" applyAlignment="1">
      <alignment wrapText="1"/>
    </xf>
    <xf numFmtId="49" fontId="36" fillId="0" borderId="0" xfId="0" applyNumberFormat="1" applyFont="1" applyFill="1" applyAlignment="1">
      <alignment vertical="center"/>
    </xf>
    <xf numFmtId="43" fontId="35" fillId="0" borderId="0" xfId="1" applyFont="1"/>
    <xf numFmtId="43" fontId="35" fillId="0" borderId="3" xfId="1" applyFont="1" applyBorder="1"/>
    <xf numFmtId="0" fontId="36" fillId="0" borderId="0" xfId="0" applyFont="1" applyAlignment="1">
      <alignment horizontal="right"/>
    </xf>
    <xf numFmtId="43" fontId="36" fillId="0" borderId="1" xfId="1" applyFont="1" applyBorder="1"/>
    <xf numFmtId="8" fontId="36" fillId="0" borderId="0" xfId="0" applyNumberFormat="1" applyFont="1" applyFill="1" applyAlignment="1">
      <alignment horizontal="center" wrapText="1"/>
    </xf>
    <xf numFmtId="43" fontId="14" fillId="0" borderId="0" xfId="1" applyFont="1"/>
    <xf numFmtId="44" fontId="14" fillId="0" borderId="1" xfId="0" applyNumberFormat="1" applyFont="1" applyBorder="1"/>
    <xf numFmtId="0" fontId="14" fillId="0" borderId="10" xfId="0" applyFont="1" applyBorder="1" applyAlignment="1">
      <alignment wrapText="1"/>
    </xf>
    <xf numFmtId="0" fontId="38" fillId="0" borderId="0" xfId="0" applyFont="1"/>
    <xf numFmtId="0" fontId="14" fillId="3" borderId="7" xfId="0" applyFont="1" applyFill="1" applyBorder="1" applyAlignment="1">
      <alignment horizontal="center"/>
    </xf>
    <xf numFmtId="0" fontId="14" fillId="5" borderId="5" xfId="0" applyFont="1" applyFill="1" applyBorder="1" applyAlignment="1">
      <alignment horizontal="center"/>
    </xf>
    <xf numFmtId="0" fontId="14" fillId="4" borderId="8" xfId="0" applyFont="1" applyFill="1" applyBorder="1" applyAlignment="1">
      <alignment horizontal="center"/>
    </xf>
    <xf numFmtId="44" fontId="14" fillId="3" borderId="13" xfId="0" applyNumberFormat="1" applyFont="1" applyFill="1" applyBorder="1"/>
    <xf numFmtId="44" fontId="14" fillId="5" borderId="13" xfId="0" applyNumberFormat="1" applyFont="1" applyFill="1" applyBorder="1"/>
    <xf numFmtId="44" fontId="14" fillId="4" borderId="9" xfId="0" applyNumberFormat="1" applyFont="1" applyFill="1" applyBorder="1"/>
    <xf numFmtId="0" fontId="14" fillId="6" borderId="0" xfId="0" applyFont="1" applyFill="1"/>
    <xf numFmtId="0" fontId="14" fillId="0" borderId="14" xfId="0" applyFont="1" applyFill="1" applyBorder="1" applyAlignment="1">
      <alignment horizontal="center" wrapText="1"/>
    </xf>
    <xf numFmtId="0" fontId="14" fillId="2" borderId="14" xfId="0" applyFont="1" applyFill="1" applyBorder="1" applyAlignment="1">
      <alignment horizontal="center" wrapText="1"/>
    </xf>
    <xf numFmtId="43" fontId="14" fillId="2" borderId="14" xfId="1" applyFont="1" applyFill="1" applyBorder="1" applyAlignment="1"/>
    <xf numFmtId="0" fontId="14" fillId="2" borderId="14" xfId="0" applyFont="1" applyFill="1" applyBorder="1" applyAlignment="1">
      <alignment horizontal="center"/>
    </xf>
    <xf numFmtId="43" fontId="14" fillId="6" borderId="2" xfId="1" applyFont="1" applyFill="1" applyBorder="1"/>
    <xf numFmtId="44" fontId="14" fillId="6" borderId="2" xfId="2" applyFont="1" applyFill="1" applyBorder="1"/>
    <xf numFmtId="0" fontId="14" fillId="0" borderId="2" xfId="0" applyFont="1" applyBorder="1"/>
    <xf numFmtId="43" fontId="14" fillId="0" borderId="2" xfId="1" applyFont="1" applyBorder="1"/>
    <xf numFmtId="44" fontId="14" fillId="0" borderId="2" xfId="2" applyFont="1" applyBorder="1"/>
    <xf numFmtId="14" fontId="14" fillId="0" borderId="2" xfId="0" applyNumberFormat="1" applyFont="1" applyBorder="1"/>
    <xf numFmtId="14" fontId="14" fillId="0" borderId="2" xfId="2" applyNumberFormat="1" applyFont="1" applyBorder="1"/>
    <xf numFmtId="166" fontId="14" fillId="0" borderId="2" xfId="2" applyNumberFormat="1" applyFont="1" applyBorder="1"/>
    <xf numFmtId="0" fontId="14" fillId="6" borderId="2" xfId="0" applyFont="1" applyFill="1" applyBorder="1"/>
    <xf numFmtId="0" fontId="35" fillId="0" borderId="0" xfId="0" applyFont="1" applyFill="1" applyBorder="1"/>
    <xf numFmtId="0" fontId="35" fillId="0" borderId="0" xfId="0" applyFont="1" applyBorder="1"/>
    <xf numFmtId="0" fontId="34" fillId="0" borderId="0" xfId="0" applyFont="1" applyBorder="1" applyAlignment="1">
      <alignment vertical="top"/>
    </xf>
    <xf numFmtId="0" fontId="34" fillId="0" borderId="0" xfId="0" applyFont="1" applyBorder="1" applyAlignment="1">
      <alignment horizontal="left" vertical="top"/>
    </xf>
    <xf numFmtId="0" fontId="59" fillId="0" borderId="0" xfId="0" applyFont="1"/>
    <xf numFmtId="0" fontId="60" fillId="0" borderId="0" xfId="0" applyFont="1" applyFill="1"/>
    <xf numFmtId="0" fontId="15" fillId="2" borderId="2" xfId="0" applyFont="1" applyFill="1" applyBorder="1"/>
    <xf numFmtId="43" fontId="15" fillId="2" borderId="2" xfId="1" applyFont="1" applyFill="1" applyBorder="1" applyAlignment="1">
      <alignment horizontal="center" wrapText="1"/>
    </xf>
    <xf numFmtId="0" fontId="15" fillId="2" borderId="2" xfId="0" applyFont="1" applyFill="1" applyBorder="1" applyAlignment="1">
      <alignment horizontal="center" wrapText="1"/>
    </xf>
    <xf numFmtId="0" fontId="37" fillId="0" borderId="2" xfId="0" applyFont="1" applyBorder="1" applyAlignment="1">
      <alignment horizontal="right" vertical="top"/>
    </xf>
    <xf numFmtId="0" fontId="37" fillId="0" borderId="2" xfId="0" applyFont="1" applyBorder="1" applyAlignment="1">
      <alignment vertical="top"/>
    </xf>
    <xf numFmtId="39" fontId="37" fillId="0" borderId="2" xfId="0" applyNumberFormat="1" applyFont="1" applyBorder="1" applyAlignment="1">
      <alignment horizontal="right" vertical="top"/>
    </xf>
    <xf numFmtId="168" fontId="37" fillId="0" borderId="2" xfId="0" applyNumberFormat="1" applyFont="1" applyBorder="1" applyAlignment="1">
      <alignment horizontal="right" vertical="top"/>
    </xf>
    <xf numFmtId="43" fontId="14" fillId="7" borderId="2" xfId="1" applyFont="1" applyFill="1" applyBorder="1"/>
    <xf numFmtId="43" fontId="14" fillId="0" borderId="2" xfId="1" applyFont="1" applyBorder="1" applyAlignment="1"/>
    <xf numFmtId="0" fontId="14" fillId="0" borderId="2" xfId="0" applyFont="1" applyBorder="1" applyAlignment="1"/>
    <xf numFmtId="43" fontId="37" fillId="0" borderId="2" xfId="1" applyFont="1" applyBorder="1" applyAlignment="1">
      <alignment horizontal="right" vertical="top"/>
    </xf>
    <xf numFmtId="14" fontId="14" fillId="0" borderId="2" xfId="0" applyNumberFormat="1" applyFont="1" applyBorder="1" applyAlignment="1"/>
    <xf numFmtId="0" fontId="14" fillId="7" borderId="2" xfId="0" applyFont="1" applyFill="1" applyBorder="1"/>
    <xf numFmtId="0" fontId="61" fillId="0" borderId="2" xfId="0" applyFont="1" applyBorder="1" applyAlignment="1">
      <alignment horizontal="center" vertical="top"/>
    </xf>
    <xf numFmtId="43" fontId="15" fillId="0" borderId="1" xfId="0" applyNumberFormat="1" applyFont="1" applyBorder="1"/>
    <xf numFmtId="39" fontId="37" fillId="0" borderId="2" xfId="0" applyNumberFormat="1" applyFont="1" applyBorder="1" applyAlignment="1">
      <alignment vertical="top"/>
    </xf>
    <xf numFmtId="168" fontId="37" fillId="0" borderId="2" xfId="0" applyNumberFormat="1" applyFont="1" applyBorder="1" applyAlignment="1">
      <alignment horizontal="center" vertical="top"/>
    </xf>
    <xf numFmtId="0" fontId="15" fillId="0" borderId="1" xfId="0" applyFont="1" applyBorder="1" applyAlignment="1">
      <alignment horizontal="right"/>
    </xf>
    <xf numFmtId="43" fontId="15" fillId="0" borderId="1" xfId="1" applyFont="1" applyBorder="1"/>
    <xf numFmtId="0" fontId="14" fillId="0" borderId="1" xfId="0" applyFont="1" applyBorder="1"/>
    <xf numFmtId="167" fontId="15" fillId="0" borderId="1" xfId="0" applyNumberFormat="1" applyFont="1" applyBorder="1"/>
    <xf numFmtId="0" fontId="15" fillId="2" borderId="11" xfId="0" applyFont="1" applyFill="1" applyBorder="1" applyAlignment="1">
      <alignment horizontal="center" wrapText="1"/>
    </xf>
    <xf numFmtId="44" fontId="14" fillId="0" borderId="2" xfId="2" applyFont="1" applyFill="1" applyBorder="1"/>
    <xf numFmtId="43" fontId="14" fillId="0" borderId="1" xfId="1" applyFont="1" applyBorder="1"/>
    <xf numFmtId="7" fontId="15" fillId="0" borderId="1" xfId="0" applyNumberFormat="1" applyFont="1" applyBorder="1"/>
    <xf numFmtId="49" fontId="15" fillId="0" borderId="0" xfId="0" applyNumberFormat="1" applyFont="1"/>
    <xf numFmtId="0" fontId="14" fillId="0" borderId="0" xfId="0" applyFont="1" applyAlignment="1"/>
    <xf numFmtId="43" fontId="14" fillId="0" borderId="0" xfId="1" applyFont="1" applyFill="1"/>
    <xf numFmtId="49" fontId="20" fillId="0" borderId="7" xfId="0" quotePrefix="1" applyNumberFormat="1" applyFont="1" applyFill="1" applyBorder="1"/>
    <xf numFmtId="49" fontId="63" fillId="0" borderId="12" xfId="0" applyNumberFormat="1" applyFont="1" applyFill="1" applyBorder="1"/>
    <xf numFmtId="43" fontId="39" fillId="0" borderId="2" xfId="1" applyFont="1" applyBorder="1"/>
    <xf numFmtId="14" fontId="39" fillId="0" borderId="2" xfId="383" applyNumberFormat="1" applyFont="1" applyBorder="1"/>
    <xf numFmtId="0" fontId="39" fillId="0" borderId="2" xfId="334" applyFont="1" applyBorder="1"/>
    <xf numFmtId="0" fontId="39" fillId="0" borderId="2" xfId="330" applyFont="1" applyBorder="1"/>
    <xf numFmtId="0" fontId="64" fillId="0" borderId="0" xfId="0" applyFont="1" applyAlignment="1">
      <alignment vertical="top" wrapText="1"/>
    </xf>
    <xf numFmtId="4" fontId="31" fillId="0" borderId="0" xfId="0" applyNumberFormat="1" applyFont="1" applyProtection="1"/>
    <xf numFmtId="43" fontId="35" fillId="0" borderId="2" xfId="1" applyFont="1" applyFill="1" applyBorder="1"/>
    <xf numFmtId="0" fontId="36" fillId="0" borderId="2" xfId="0" applyFont="1" applyFill="1" applyBorder="1"/>
    <xf numFmtId="0" fontId="36" fillId="0" borderId="2" xfId="0" applyFont="1" applyFill="1" applyBorder="1" applyAlignment="1">
      <alignment horizontal="center" wrapText="1"/>
    </xf>
    <xf numFmtId="0" fontId="36" fillId="0" borderId="2" xfId="0" applyFont="1" applyFill="1" applyBorder="1" applyAlignment="1">
      <alignment horizontal="center"/>
    </xf>
    <xf numFmtId="43" fontId="35" fillId="0" borderId="0" xfId="1" applyFont="1" applyFill="1"/>
    <xf numFmtId="43" fontId="35" fillId="0" borderId="2" xfId="1" applyFont="1" applyFill="1" applyBorder="1" applyAlignment="1">
      <alignment horizontal="center" wrapText="1"/>
    </xf>
    <xf numFmtId="43" fontId="35" fillId="0" borderId="2" xfId="1" applyFont="1" applyFill="1" applyBorder="1" applyAlignment="1">
      <alignment horizontal="center"/>
    </xf>
    <xf numFmtId="167" fontId="35" fillId="0" borderId="0" xfId="0" applyNumberFormat="1" applyFont="1" applyFill="1" applyBorder="1"/>
    <xf numFmtId="44" fontId="35" fillId="0" borderId="0" xfId="0" applyNumberFormat="1" applyFont="1" applyFill="1" applyBorder="1"/>
    <xf numFmtId="0" fontId="67" fillId="0" borderId="0" xfId="0" applyFont="1"/>
    <xf numFmtId="0" fontId="36" fillId="40" borderId="2" xfId="0" applyFont="1" applyFill="1" applyBorder="1" applyAlignment="1">
      <alignment horizontal="center" wrapText="1"/>
    </xf>
    <xf numFmtId="43" fontId="35" fillId="40" borderId="2" xfId="1" applyFont="1" applyFill="1" applyBorder="1" applyAlignment="1">
      <alignment horizontal="center" wrapText="1"/>
    </xf>
    <xf numFmtId="44" fontId="36" fillId="40" borderId="2" xfId="0" applyNumberFormat="1" applyFont="1" applyFill="1" applyBorder="1"/>
    <xf numFmtId="44" fontId="36" fillId="0" borderId="2" xfId="0" applyNumberFormat="1" applyFont="1" applyFill="1" applyBorder="1"/>
    <xf numFmtId="0" fontId="18" fillId="0" borderId="0" xfId="0" applyFont="1" applyBorder="1" applyAlignment="1" applyProtection="1"/>
    <xf numFmtId="0" fontId="0" fillId="6" borderId="0" xfId="0" applyFill="1"/>
    <xf numFmtId="0" fontId="15" fillId="6" borderId="0" xfId="0" applyFont="1" applyFill="1"/>
    <xf numFmtId="0" fontId="37" fillId="41" borderId="0" xfId="0" applyFont="1" applyFill="1" applyAlignment="1">
      <alignment vertical="top"/>
    </xf>
    <xf numFmtId="0" fontId="68" fillId="41" borderId="0" xfId="0" applyFont="1" applyFill="1" applyAlignment="1">
      <alignment vertical="top"/>
    </xf>
    <xf numFmtId="49" fontId="15" fillId="0" borderId="0" xfId="0" applyNumberFormat="1" applyFont="1" applyFill="1"/>
    <xf numFmtId="43" fontId="15" fillId="43" borderId="0" xfId="1" applyFont="1" applyFill="1" applyAlignment="1">
      <alignment horizontal="center" wrapText="1"/>
    </xf>
    <xf numFmtId="43" fontId="15" fillId="43" borderId="1" xfId="1" applyFont="1" applyFill="1" applyBorder="1"/>
    <xf numFmtId="43" fontId="15" fillId="44" borderId="0" xfId="1" applyFont="1" applyFill="1" applyAlignment="1">
      <alignment horizontal="center" wrapText="1"/>
    </xf>
    <xf numFmtId="43" fontId="15" fillId="44" borderId="1" xfId="1" applyFont="1" applyFill="1" applyBorder="1"/>
    <xf numFmtId="0" fontId="19" fillId="6" borderId="0" xfId="3" applyFill="1" applyAlignment="1" applyProtection="1"/>
    <xf numFmtId="0" fontId="69" fillId="6" borderId="0" xfId="0" applyFont="1" applyFill="1"/>
    <xf numFmtId="0" fontId="35" fillId="0" borderId="0" xfId="0" applyFont="1" applyAlignment="1"/>
    <xf numFmtId="43" fontId="35" fillId="41" borderId="2" xfId="1" applyFont="1" applyFill="1" applyBorder="1"/>
    <xf numFmtId="0" fontId="36" fillId="44" borderId="2" xfId="0" applyFont="1" applyFill="1" applyBorder="1" applyAlignment="1">
      <alignment wrapText="1"/>
    </xf>
    <xf numFmtId="43" fontId="35" fillId="44" borderId="2" xfId="1" applyFont="1" applyFill="1" applyBorder="1"/>
    <xf numFmtId="0" fontId="58" fillId="0" borderId="0" xfId="68" applyFont="1" applyFill="1"/>
    <xf numFmtId="14" fontId="58" fillId="0" borderId="0" xfId="68" applyNumberFormat="1" applyFont="1" applyFill="1"/>
    <xf numFmtId="0" fontId="14" fillId="0" borderId="0" xfId="0" applyFont="1" applyFill="1" applyBorder="1"/>
    <xf numFmtId="0" fontId="15" fillId="0" borderId="0" xfId="0" applyFont="1" applyFill="1" applyBorder="1" applyAlignment="1">
      <alignment horizontal="right"/>
    </xf>
    <xf numFmtId="44" fontId="15" fillId="0" borderId="1" xfId="0" applyNumberFormat="1" applyFont="1" applyFill="1" applyBorder="1" applyAlignment="1">
      <alignment horizontal="center"/>
    </xf>
    <xf numFmtId="44" fontId="15" fillId="0" borderId="0" xfId="0" applyNumberFormat="1" applyFont="1" applyFill="1" applyBorder="1"/>
    <xf numFmtId="44" fontId="15" fillId="0" borderId="0" xfId="0" applyNumberFormat="1" applyFont="1" applyFill="1" applyBorder="1" applyAlignment="1">
      <alignment horizontal="center"/>
    </xf>
    <xf numFmtId="44" fontId="21" fillId="0" borderId="0" xfId="0" applyNumberFormat="1" applyFont="1" applyFill="1" applyBorder="1"/>
    <xf numFmtId="0" fontId="14" fillId="0" borderId="0" xfId="0" applyFont="1" applyFill="1" applyAlignment="1">
      <alignment horizontal="center"/>
    </xf>
    <xf numFmtId="44" fontId="14" fillId="0" borderId="0" xfId="0" applyNumberFormat="1" applyFont="1" applyFill="1"/>
    <xf numFmtId="0" fontId="58" fillId="41" borderId="0" xfId="68" applyFont="1" applyFill="1"/>
    <xf numFmtId="43" fontId="14" fillId="44" borderId="0" xfId="1" applyFont="1" applyFill="1" applyAlignment="1">
      <alignment horizontal="center" wrapText="1"/>
    </xf>
    <xf numFmtId="0" fontId="15" fillId="44" borderId="0" xfId="0" applyFont="1" applyFill="1" applyAlignment="1">
      <alignment horizontal="center" wrapText="1"/>
    </xf>
    <xf numFmtId="44" fontId="15" fillId="44" borderId="1" xfId="0" applyNumberFormat="1" applyFont="1" applyFill="1" applyBorder="1"/>
    <xf numFmtId="0" fontId="15" fillId="44" borderId="5" xfId="0" applyFont="1" applyFill="1" applyBorder="1" applyAlignment="1">
      <alignment horizontal="center" wrapText="1"/>
    </xf>
    <xf numFmtId="0" fontId="15" fillId="43" borderId="0" xfId="0" applyFont="1" applyFill="1" applyAlignment="1">
      <alignment horizontal="center" wrapText="1"/>
    </xf>
    <xf numFmtId="44" fontId="15" fillId="43" borderId="1" xfId="0" applyNumberFormat="1" applyFont="1" applyFill="1" applyBorder="1"/>
    <xf numFmtId="43" fontId="15" fillId="0" borderId="0" xfId="0" applyNumberFormat="1" applyFont="1" applyFill="1" applyBorder="1" applyAlignment="1">
      <alignment horizontal="center" wrapText="1"/>
    </xf>
    <xf numFmtId="0" fontId="0" fillId="42" borderId="0" xfId="0" applyFill="1"/>
    <xf numFmtId="0" fontId="0" fillId="8" borderId="0" xfId="0" applyFill="1"/>
    <xf numFmtId="0" fontId="15" fillId="8" borderId="0" xfId="0" applyFont="1" applyFill="1"/>
    <xf numFmtId="43" fontId="36" fillId="0" borderId="2" xfId="1" applyFont="1" applyFill="1" applyBorder="1" applyAlignment="1">
      <alignment horizontal="center" wrapText="1"/>
    </xf>
    <xf numFmtId="43" fontId="35" fillId="44" borderId="2" xfId="1" applyFont="1" applyFill="1" applyBorder="1" applyAlignment="1"/>
    <xf numFmtId="43" fontId="36" fillId="44" borderId="2" xfId="1" applyFont="1" applyFill="1" applyBorder="1"/>
    <xf numFmtId="43" fontId="36" fillId="0" borderId="0" xfId="1" applyFont="1" applyFill="1"/>
    <xf numFmtId="43" fontId="15" fillId="44" borderId="0" xfId="1" applyFont="1" applyFill="1" applyBorder="1" applyAlignment="1">
      <alignment horizontal="center" wrapText="1"/>
    </xf>
    <xf numFmtId="0" fontId="14" fillId="0" borderId="2" xfId="0" applyNumberFormat="1" applyFont="1" applyBorder="1"/>
    <xf numFmtId="0" fontId="37" fillId="0" borderId="2" xfId="0" applyNumberFormat="1" applyFont="1" applyBorder="1" applyAlignment="1">
      <alignment horizontal="center" vertical="top"/>
    </xf>
    <xf numFmtId="43" fontId="31" fillId="0" borderId="0" xfId="0" applyNumberFormat="1" applyFont="1" applyProtection="1"/>
    <xf numFmtId="43" fontId="31" fillId="0" borderId="2" xfId="1" applyFont="1" applyFill="1" applyBorder="1" applyAlignment="1" applyProtection="1">
      <alignment horizontal="right"/>
    </xf>
    <xf numFmtId="43" fontId="31" fillId="0" borderId="2" xfId="1" applyFont="1" applyFill="1" applyBorder="1" applyProtection="1"/>
    <xf numFmtId="43" fontId="31" fillId="0" borderId="0" xfId="1" applyFont="1" applyFill="1" applyBorder="1" applyProtection="1"/>
    <xf numFmtId="43" fontId="31" fillId="0" borderId="0" xfId="1" applyFont="1" applyBorder="1" applyProtection="1"/>
    <xf numFmtId="43" fontId="31" fillId="0" borderId="2" xfId="1" applyFont="1" applyBorder="1" applyProtection="1"/>
    <xf numFmtId="43" fontId="31" fillId="0" borderId="2" xfId="1" applyFont="1" applyFill="1" applyBorder="1" applyProtection="1">
      <protection locked="0"/>
    </xf>
    <xf numFmtId="0" fontId="31" fillId="0" borderId="2" xfId="0" applyFont="1" applyFill="1" applyBorder="1" applyProtection="1"/>
    <xf numFmtId="0" fontId="17" fillId="0" borderId="0" xfId="0" applyFont="1" applyFill="1" applyBorder="1" applyAlignment="1" applyProtection="1">
      <alignment horizontal="center"/>
    </xf>
    <xf numFmtId="0" fontId="31" fillId="0" borderId="2" xfId="0" quotePrefix="1" applyFont="1" applyFill="1" applyBorder="1" applyAlignment="1" applyProtection="1">
      <alignment horizontal="left"/>
    </xf>
    <xf numFmtId="0" fontId="18" fillId="0" borderId="0" xfId="0" applyFont="1" applyProtection="1">
      <protection locked="0"/>
    </xf>
    <xf numFmtId="0" fontId="31" fillId="0" borderId="0" xfId="0" applyFont="1" applyProtection="1">
      <protection locked="0"/>
    </xf>
    <xf numFmtId="0" fontId="31" fillId="0" borderId="0" xfId="0" applyFont="1" applyAlignment="1" applyProtection="1">
      <alignment horizontal="right"/>
      <protection locked="0"/>
    </xf>
    <xf numFmtId="0" fontId="18" fillId="0" borderId="6" xfId="0" applyFont="1" applyBorder="1" applyProtection="1">
      <protection locked="0"/>
    </xf>
    <xf numFmtId="0" fontId="31" fillId="0" borderId="6" xfId="0" applyFont="1" applyBorder="1" applyAlignment="1" applyProtection="1">
      <alignment horizontal="left"/>
      <protection locked="0"/>
    </xf>
    <xf numFmtId="0" fontId="31" fillId="0" borderId="6" xfId="0" applyFont="1" applyBorder="1" applyProtection="1">
      <protection locked="0"/>
    </xf>
    <xf numFmtId="14" fontId="32" fillId="0" borderId="6" xfId="0" applyNumberFormat="1" applyFont="1" applyBorder="1" applyAlignment="1" applyProtection="1">
      <alignment horizontal="center"/>
      <protection locked="0"/>
    </xf>
    <xf numFmtId="0" fontId="18" fillId="0" borderId="4" xfId="0" applyFont="1" applyBorder="1" applyProtection="1">
      <protection locked="0"/>
    </xf>
    <xf numFmtId="0" fontId="18" fillId="0" borderId="0" xfId="0" applyFont="1" applyFill="1" applyBorder="1" applyAlignment="1" applyProtection="1">
      <alignment wrapText="1"/>
      <protection locked="0"/>
    </xf>
    <xf numFmtId="0" fontId="31" fillId="0" borderId="0" xfId="0" applyFont="1" applyFill="1" applyBorder="1" applyAlignment="1" applyProtection="1">
      <alignment wrapText="1"/>
      <protection locked="0"/>
    </xf>
    <xf numFmtId="0" fontId="18" fillId="0" borderId="4" xfId="0" applyFont="1" applyBorder="1" applyAlignment="1" applyProtection="1">
      <alignment horizontal="left"/>
    </xf>
    <xf numFmtId="0" fontId="18" fillId="0" borderId="0" xfId="0" applyFont="1" applyBorder="1" applyProtection="1">
      <protection locked="0"/>
    </xf>
    <xf numFmtId="0" fontId="31" fillId="0" borderId="0" xfId="0" applyFont="1" applyBorder="1" applyProtection="1">
      <protection locked="0"/>
    </xf>
    <xf numFmtId="0" fontId="31" fillId="0" borderId="0" xfId="0" applyFont="1" applyBorder="1" applyAlignment="1" applyProtection="1">
      <alignment horizontal="center"/>
      <protection locked="0"/>
    </xf>
    <xf numFmtId="0" fontId="23" fillId="0" borderId="0" xfId="4" applyFont="1" applyFill="1"/>
    <xf numFmtId="4" fontId="14" fillId="0" borderId="0" xfId="1" applyNumberFormat="1" applyFont="1"/>
    <xf numFmtId="4" fontId="14" fillId="0" borderId="0" xfId="1" applyNumberFormat="1" applyFont="1" applyFill="1"/>
    <xf numFmtId="4" fontId="15" fillId="44" borderId="0" xfId="1" applyNumberFormat="1" applyFont="1" applyFill="1" applyAlignment="1">
      <alignment horizontal="center" wrapText="1"/>
    </xf>
    <xf numFmtId="4" fontId="15" fillId="43" borderId="0" xfId="1" applyNumberFormat="1" applyFont="1" applyFill="1" applyAlignment="1">
      <alignment horizontal="center" wrapText="1"/>
    </xf>
    <xf numFmtId="4" fontId="15" fillId="0" borderId="0" xfId="1" applyNumberFormat="1" applyFont="1" applyFill="1" applyAlignment="1">
      <alignment horizontal="center"/>
    </xf>
    <xf numFmtId="4" fontId="15" fillId="44" borderId="0" xfId="1" applyNumberFormat="1" applyFont="1" applyFill="1" applyAlignment="1">
      <alignment horizontal="center"/>
    </xf>
    <xf numFmtId="4" fontId="15" fillId="43" borderId="0" xfId="1" applyNumberFormat="1" applyFont="1" applyFill="1" applyAlignment="1">
      <alignment horizontal="center"/>
    </xf>
    <xf numFmtId="4" fontId="14" fillId="44" borderId="0" xfId="1" applyNumberFormat="1" applyFont="1" applyFill="1"/>
    <xf numFmtId="4" fontId="14" fillId="44" borderId="0" xfId="0" applyNumberFormat="1" applyFont="1" applyFill="1"/>
    <xf numFmtId="4" fontId="14" fillId="44" borderId="0" xfId="0" applyNumberFormat="1" applyFont="1" applyFill="1" applyAlignment="1"/>
    <xf numFmtId="4" fontId="37" fillId="43" borderId="0" xfId="0" applyNumberFormat="1" applyFont="1" applyFill="1" applyAlignment="1">
      <alignment vertical="top"/>
    </xf>
    <xf numFmtId="4" fontId="14" fillId="43" borderId="0" xfId="1" applyNumberFormat="1" applyFont="1" applyFill="1"/>
    <xf numFmtId="4" fontId="14" fillId="44" borderId="0" xfId="0" applyNumberFormat="1" applyFont="1" applyFill="1" applyAlignment="1">
      <alignment vertical="top"/>
    </xf>
    <xf numFmtId="4" fontId="15" fillId="44" borderId="24" xfId="1" applyNumberFormat="1" applyFont="1" applyFill="1" applyBorder="1"/>
    <xf numFmtId="4" fontId="15" fillId="43" borderId="24" xfId="1" applyNumberFormat="1" applyFont="1" applyFill="1" applyBorder="1"/>
    <xf numFmtId="4" fontId="15" fillId="0" borderId="24" xfId="1" applyNumberFormat="1" applyFont="1" applyFill="1" applyBorder="1"/>
    <xf numFmtId="4" fontId="14" fillId="0" borderId="0" xfId="1" applyNumberFormat="1" applyFont="1" applyFill="1" applyBorder="1"/>
    <xf numFmtId="4" fontId="63" fillId="0" borderId="12" xfId="1" applyNumberFormat="1" applyFont="1" applyFill="1" applyBorder="1"/>
    <xf numFmtId="4" fontId="20" fillId="0" borderId="12" xfId="1" applyNumberFormat="1" applyFont="1" applyFill="1" applyBorder="1" applyAlignment="1" applyProtection="1">
      <alignment wrapText="1"/>
      <protection locked="0"/>
    </xf>
    <xf numFmtId="4" fontId="20" fillId="0" borderId="8" xfId="1" applyNumberFormat="1" applyFont="1" applyFill="1" applyBorder="1" applyAlignment="1" applyProtection="1">
      <alignment wrapText="1"/>
      <protection locked="0"/>
    </xf>
    <xf numFmtId="169" fontId="15" fillId="0" borderId="0" xfId="1" applyNumberFormat="1" applyFont="1" applyFill="1" applyAlignment="1">
      <alignment horizontal="center"/>
    </xf>
    <xf numFmtId="0" fontId="70" fillId="0" borderId="0" xfId="0" applyFont="1" applyFill="1" applyBorder="1" applyAlignment="1" applyProtection="1">
      <alignment horizontal="left" vertical="top" wrapText="1"/>
      <protection locked="0"/>
    </xf>
    <xf numFmtId="4" fontId="15" fillId="0" borderId="0" xfId="0" applyNumberFormat="1" applyFont="1" applyFill="1" applyAlignment="1">
      <alignment horizontal="center" wrapText="1"/>
    </xf>
    <xf numFmtId="4" fontId="58" fillId="0" borderId="0" xfId="1" applyNumberFormat="1" applyFont="1" applyFill="1"/>
    <xf numFmtId="4" fontId="15" fillId="0" borderId="1" xfId="0" applyNumberFormat="1" applyFont="1" applyFill="1" applyBorder="1"/>
    <xf numFmtId="4" fontId="15" fillId="0" borderId="0" xfId="0" applyNumberFormat="1" applyFont="1" applyFill="1" applyBorder="1"/>
    <xf numFmtId="4" fontId="14" fillId="0" borderId="0" xfId="0" applyNumberFormat="1" applyFont="1" applyFill="1"/>
    <xf numFmtId="4" fontId="70" fillId="0" borderId="0" xfId="0" applyNumberFormat="1" applyFont="1" applyFill="1" applyBorder="1" applyAlignment="1" applyProtection="1">
      <alignment horizontal="right" vertical="top" wrapText="1"/>
      <protection locked="0"/>
    </xf>
    <xf numFmtId="43" fontId="35" fillId="0" borderId="0" xfId="1" applyFont="1" applyBorder="1"/>
    <xf numFmtId="169" fontId="35" fillId="0" borderId="0" xfId="1" applyNumberFormat="1" applyFont="1" applyFill="1" applyBorder="1"/>
    <xf numFmtId="4" fontId="15" fillId="0" borderId="0" xfId="0" applyNumberFormat="1" applyFont="1" applyAlignment="1">
      <alignment horizontal="center" wrapText="1"/>
    </xf>
    <xf numFmtId="4" fontId="14" fillId="0" borderId="0" xfId="2" applyNumberFormat="1" applyFont="1" applyBorder="1"/>
    <xf numFmtId="4" fontId="14" fillId="0" borderId="3" xfId="0" applyNumberFormat="1" applyFont="1" applyBorder="1"/>
    <xf numFmtId="4" fontId="15" fillId="0" borderId="1" xfId="0" applyNumberFormat="1" applyFont="1" applyBorder="1"/>
    <xf numFmtId="4" fontId="14" fillId="0" borderId="0" xfId="0" applyNumberFormat="1" applyFont="1"/>
    <xf numFmtId="4" fontId="33" fillId="0" borderId="0" xfId="0" applyNumberFormat="1" applyFont="1"/>
    <xf numFmtId="43" fontId="15" fillId="0" borderId="0" xfId="0" applyNumberFormat="1" applyFont="1" applyAlignment="1">
      <alignment horizontal="center" wrapText="1"/>
    </xf>
    <xf numFmtId="4" fontId="36" fillId="0" borderId="2" xfId="0" applyNumberFormat="1" applyFont="1" applyFill="1" applyBorder="1" applyAlignment="1">
      <alignment horizontal="right" wrapText="1"/>
    </xf>
    <xf numFmtId="4" fontId="35" fillId="0" borderId="2" xfId="1" applyNumberFormat="1" applyFont="1" applyFill="1" applyBorder="1" applyAlignment="1">
      <alignment horizontal="right"/>
    </xf>
    <xf numFmtId="4" fontId="36" fillId="0" borderId="2" xfId="0" applyNumberFormat="1" applyFont="1" applyFill="1" applyBorder="1" applyAlignment="1">
      <alignment horizontal="right"/>
    </xf>
    <xf numFmtId="4" fontId="34" fillId="0" borderId="0" xfId="0" applyNumberFormat="1" applyFont="1" applyBorder="1" applyAlignment="1">
      <alignment horizontal="right" vertical="top"/>
    </xf>
    <xf numFmtId="4" fontId="35" fillId="0" borderId="0" xfId="0" applyNumberFormat="1" applyFont="1" applyAlignment="1">
      <alignment horizontal="right"/>
    </xf>
    <xf numFmtId="49" fontId="20" fillId="0" borderId="12" xfId="0" quotePrefix="1" applyNumberFormat="1" applyFont="1" applyFill="1" applyBorder="1"/>
    <xf numFmtId="169" fontId="70" fillId="0" borderId="0" xfId="0" applyNumberFormat="1" applyFont="1" applyFill="1" applyBorder="1" applyAlignment="1" applyProtection="1">
      <alignment horizontal="right" vertical="top" wrapText="1"/>
      <protection locked="0"/>
    </xf>
    <xf numFmtId="169" fontId="70" fillId="0" borderId="2" xfId="0" applyNumberFormat="1" applyFont="1" applyFill="1" applyBorder="1" applyAlignment="1" applyProtection="1">
      <alignment horizontal="right" vertical="top" wrapText="1"/>
      <protection locked="0"/>
    </xf>
    <xf numFmtId="169" fontId="71" fillId="0" borderId="0" xfId="0" applyNumberFormat="1" applyFont="1" applyFill="1" applyBorder="1" applyAlignment="1" applyProtection="1">
      <alignment horizontal="right" wrapText="1"/>
      <protection locked="0"/>
    </xf>
    <xf numFmtId="169" fontId="71" fillId="0" borderId="1" xfId="0" applyNumberFormat="1" applyFont="1" applyFill="1" applyBorder="1" applyAlignment="1" applyProtection="1">
      <alignment horizontal="right" wrapText="1"/>
      <protection locked="0"/>
    </xf>
    <xf numFmtId="169" fontId="15" fillId="0" borderId="0" xfId="0" applyNumberFormat="1" applyFont="1" applyFill="1" applyBorder="1" applyAlignment="1">
      <alignment horizontal="center" wrapText="1"/>
    </xf>
    <xf numFmtId="169" fontId="15" fillId="0" borderId="1" xfId="0" applyNumberFormat="1" applyFont="1" applyFill="1" applyBorder="1" applyAlignment="1">
      <alignment horizontal="center" wrapText="1"/>
    </xf>
    <xf numFmtId="169" fontId="15" fillId="0" borderId="0" xfId="1" applyNumberFormat="1" applyFont="1" applyFill="1" applyBorder="1" applyAlignment="1">
      <alignment horizontal="center" wrapText="1"/>
    </xf>
    <xf numFmtId="169" fontId="15" fillId="0" borderId="1" xfId="1" applyNumberFormat="1" applyFont="1" applyFill="1" applyBorder="1" applyAlignment="1">
      <alignment horizontal="center" wrapText="1"/>
    </xf>
    <xf numFmtId="169" fontId="15" fillId="0" borderId="3" xfId="1" applyNumberFormat="1" applyFont="1" applyFill="1" applyBorder="1" applyAlignment="1">
      <alignment horizontal="center"/>
    </xf>
    <xf numFmtId="169" fontId="15" fillId="0" borderId="24" xfId="1" applyNumberFormat="1" applyFont="1" applyFill="1" applyBorder="1" applyAlignment="1">
      <alignment horizontal="center"/>
    </xf>
    <xf numFmtId="169" fontId="14" fillId="0" borderId="0" xfId="0" applyNumberFormat="1" applyFont="1"/>
    <xf numFmtId="169" fontId="59" fillId="0" borderId="0" xfId="0" applyNumberFormat="1" applyFont="1"/>
    <xf numFmtId="169" fontId="37" fillId="0" borderId="2" xfId="0" applyNumberFormat="1" applyFont="1" applyBorder="1" applyAlignment="1">
      <alignment horizontal="right" vertical="top"/>
    </xf>
    <xf numFmtId="0" fontId="0" fillId="0" borderId="0" xfId="0" applyFill="1"/>
    <xf numFmtId="0" fontId="0" fillId="0" borderId="0" xfId="0" applyFill="1" applyBorder="1"/>
    <xf numFmtId="0" fontId="14" fillId="0" borderId="0" xfId="412" applyFont="1" applyAlignment="1">
      <alignment horizontal="left"/>
    </xf>
    <xf numFmtId="0" fontId="0" fillId="0" borderId="25" xfId="0" applyFont="1" applyBorder="1"/>
    <xf numFmtId="0" fontId="0" fillId="0" borderId="2" xfId="0" applyFont="1" applyBorder="1"/>
    <xf numFmtId="0" fontId="18" fillId="0" borderId="2" xfId="0" applyFont="1" applyBorder="1" applyProtection="1"/>
    <xf numFmtId="0" fontId="18" fillId="0" borderId="2" xfId="0" applyFont="1" applyFill="1" applyBorder="1" applyProtection="1"/>
    <xf numFmtId="0" fontId="61" fillId="6" borderId="0" xfId="0" applyFont="1" applyFill="1"/>
    <xf numFmtId="0" fontId="18" fillId="8" borderId="0" xfId="0" applyFont="1" applyFill="1"/>
    <xf numFmtId="0" fontId="18" fillId="0" borderId="0" xfId="0" applyFont="1" applyFill="1"/>
    <xf numFmtId="0" fontId="31" fillId="0" borderId="0" xfId="0" applyFont="1" applyFill="1" applyProtection="1"/>
    <xf numFmtId="43" fontId="31" fillId="0" borderId="0" xfId="1" applyFont="1" applyFill="1" applyProtection="1"/>
    <xf numFmtId="165" fontId="31" fillId="8" borderId="2" xfId="5" applyNumberFormat="1" applyFont="1" applyFill="1" applyBorder="1" applyProtection="1"/>
    <xf numFmtId="4" fontId="31" fillId="8" borderId="2" xfId="1" applyNumberFormat="1" applyFont="1" applyFill="1" applyBorder="1" applyProtection="1"/>
    <xf numFmtId="0" fontId="18" fillId="0" borderId="2" xfId="0" applyFont="1" applyBorder="1" applyAlignment="1" applyProtection="1">
      <alignment horizontal="left"/>
    </xf>
    <xf numFmtId="0" fontId="18" fillId="0" borderId="0" xfId="0" applyFont="1" applyFill="1" applyProtection="1"/>
    <xf numFmtId="43" fontId="31" fillId="0" borderId="26" xfId="0" applyNumberFormat="1" applyFont="1" applyFill="1" applyBorder="1" applyProtection="1"/>
    <xf numFmtId="0" fontId="73" fillId="0" borderId="0" xfId="0" applyFont="1" applyAlignment="1">
      <alignment vertical="center"/>
    </xf>
    <xf numFmtId="0" fontId="74" fillId="0" borderId="0" xfId="4" applyFont="1"/>
    <xf numFmtId="0" fontId="75" fillId="0" borderId="0" xfId="0" applyFont="1" applyAlignment="1">
      <alignment vertical="center"/>
    </xf>
    <xf numFmtId="0" fontId="14" fillId="8" borderId="0" xfId="0" applyFont="1" applyFill="1" applyAlignment="1">
      <alignment vertical="center"/>
    </xf>
    <xf numFmtId="0" fontId="23" fillId="8" borderId="0" xfId="4" applyFont="1" applyFill="1"/>
    <xf numFmtId="0" fontId="76" fillId="0" borderId="0" xfId="0" applyFont="1" applyAlignment="1">
      <alignment vertical="center"/>
    </xf>
    <xf numFmtId="0" fontId="77" fillId="8" borderId="0" xfId="4" applyFont="1" applyFill="1"/>
    <xf numFmtId="0" fontId="78" fillId="0" borderId="0" xfId="0" applyFont="1"/>
    <xf numFmtId="10" fontId="15" fillId="0" borderId="24" xfId="1" applyNumberFormat="1" applyFont="1" applyFill="1" applyBorder="1"/>
    <xf numFmtId="4" fontId="31" fillId="0" borderId="2" xfId="0" applyNumberFormat="1" applyFont="1" applyBorder="1" applyProtection="1"/>
    <xf numFmtId="14" fontId="78" fillId="0" borderId="0" xfId="0" applyNumberFormat="1" applyFont="1"/>
    <xf numFmtId="14" fontId="14" fillId="6" borderId="2" xfId="0" applyNumberFormat="1" applyFont="1" applyFill="1" applyBorder="1"/>
    <xf numFmtId="0" fontId="2" fillId="0" borderId="0" xfId="418"/>
    <xf numFmtId="14" fontId="2" fillId="0" borderId="0" xfId="418" applyNumberFormat="1"/>
    <xf numFmtId="0" fontId="0" fillId="0" borderId="0" xfId="0" quotePrefix="1"/>
    <xf numFmtId="0" fontId="1" fillId="0" borderId="0" xfId="419"/>
    <xf numFmtId="49" fontId="1" fillId="0" borderId="0" xfId="419" applyNumberFormat="1"/>
    <xf numFmtId="14" fontId="1" fillId="0" borderId="0" xfId="419" applyNumberFormat="1"/>
    <xf numFmtId="0" fontId="1" fillId="0" borderId="0" xfId="419"/>
    <xf numFmtId="14" fontId="1" fillId="0" borderId="0" xfId="419" applyNumberFormat="1"/>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23" fillId="0" borderId="0" xfId="4" applyFont="1" applyAlignment="1">
      <alignment horizontal="left" wrapText="1"/>
    </xf>
    <xf numFmtId="0" fontId="65" fillId="0" borderId="0" xfId="0" applyFont="1" applyAlignment="1">
      <alignment wrapText="1"/>
    </xf>
    <xf numFmtId="0" fontId="65" fillId="0" borderId="0" xfId="0" applyNumberFormat="1" applyFont="1" applyAlignment="1">
      <alignment vertical="top" wrapText="1"/>
    </xf>
    <xf numFmtId="0" fontId="23" fillId="0" borderId="0" xfId="4" applyFont="1" applyAlignment="1">
      <alignment horizontal="left" vertical="top" wrapText="1"/>
    </xf>
  </cellXfs>
  <cellStyles count="441">
    <cellStyle name="20% - Accent1" xfId="23" builtinId="30" customBuiltin="1"/>
    <cellStyle name="20% - Accent1 10" xfId="197" xr:uid="{00000000-0005-0000-0000-000001000000}"/>
    <cellStyle name="20% - Accent1 11" xfId="221" xr:uid="{00000000-0005-0000-0000-000002000000}"/>
    <cellStyle name="20% - Accent1 12" xfId="241" xr:uid="{00000000-0005-0000-0000-000003000000}"/>
    <cellStyle name="20% - Accent1 13" xfId="248" xr:uid="{00000000-0005-0000-0000-000004000000}"/>
    <cellStyle name="20% - Accent1 14" xfId="247" xr:uid="{00000000-0005-0000-0000-000005000000}"/>
    <cellStyle name="20% - Accent1 15" xfId="251" xr:uid="{00000000-0005-0000-0000-000006000000}"/>
    <cellStyle name="20% - Accent1 16" xfId="263" xr:uid="{00000000-0005-0000-0000-000007000000}"/>
    <cellStyle name="20% - Accent1 17" xfId="303" xr:uid="{00000000-0005-0000-0000-000008000000}"/>
    <cellStyle name="20% - Accent1 18" xfId="337" xr:uid="{00000000-0005-0000-0000-000009000000}"/>
    <cellStyle name="20% - Accent1 19" xfId="340" xr:uid="{00000000-0005-0000-0000-00000A000000}"/>
    <cellStyle name="20% - Accent1 2" xfId="71" xr:uid="{00000000-0005-0000-0000-00000B000000}"/>
    <cellStyle name="20% - Accent1 20" xfId="339" xr:uid="{00000000-0005-0000-0000-00000C000000}"/>
    <cellStyle name="20% - Accent1 21" xfId="343" xr:uid="{00000000-0005-0000-0000-00000D000000}"/>
    <cellStyle name="20% - Accent1 22" xfId="389" xr:uid="{00000000-0005-0000-0000-00000E000000}"/>
    <cellStyle name="20% - Accent1 23" xfId="393" xr:uid="{00000000-0005-0000-0000-00000F000000}"/>
    <cellStyle name="20% - Accent1 24" xfId="423" xr:uid="{815C6F85-3149-4BAF-801D-324A85D60F83}"/>
    <cellStyle name="20% - Accent1 3" xfId="89" xr:uid="{00000000-0005-0000-0000-000010000000}"/>
    <cellStyle name="20% - Accent1 4" xfId="91" xr:uid="{00000000-0005-0000-0000-000011000000}"/>
    <cellStyle name="20% - Accent1 5" xfId="104" xr:uid="{00000000-0005-0000-0000-000012000000}"/>
    <cellStyle name="20% - Accent1 6" xfId="130" xr:uid="{00000000-0005-0000-0000-000013000000}"/>
    <cellStyle name="20% - Accent1 7" xfId="173" xr:uid="{00000000-0005-0000-0000-000014000000}"/>
    <cellStyle name="20% - Accent1 8" xfId="176" xr:uid="{00000000-0005-0000-0000-000015000000}"/>
    <cellStyle name="20% - Accent1 9" xfId="175" xr:uid="{00000000-0005-0000-0000-000016000000}"/>
    <cellStyle name="20% - Accent2" xfId="27" builtinId="34" customBuiltin="1"/>
    <cellStyle name="20% - Accent2 10" xfId="209" xr:uid="{00000000-0005-0000-0000-000018000000}"/>
    <cellStyle name="20% - Accent2 11" xfId="230" xr:uid="{00000000-0005-0000-0000-000019000000}"/>
    <cellStyle name="20% - Accent2 12" xfId="207" xr:uid="{00000000-0005-0000-0000-00001A000000}"/>
    <cellStyle name="20% - Accent2 13" xfId="258" xr:uid="{00000000-0005-0000-0000-00001B000000}"/>
    <cellStyle name="20% - Accent2 14" xfId="270" xr:uid="{00000000-0005-0000-0000-00001C000000}"/>
    <cellStyle name="20% - Accent2 15" xfId="280" xr:uid="{00000000-0005-0000-0000-00001D000000}"/>
    <cellStyle name="20% - Accent2 16" xfId="290" xr:uid="{00000000-0005-0000-0000-00001E000000}"/>
    <cellStyle name="20% - Accent2 17" xfId="305" xr:uid="{00000000-0005-0000-0000-00001F000000}"/>
    <cellStyle name="20% - Accent2 18" xfId="341" xr:uid="{00000000-0005-0000-0000-000020000000}"/>
    <cellStyle name="20% - Accent2 19" xfId="350" xr:uid="{00000000-0005-0000-0000-000021000000}"/>
    <cellStyle name="20% - Accent2 2" xfId="73" xr:uid="{00000000-0005-0000-0000-000022000000}"/>
    <cellStyle name="20% - Accent2 20" xfId="367" xr:uid="{00000000-0005-0000-0000-000023000000}"/>
    <cellStyle name="20% - Accent2 21" xfId="378" xr:uid="{00000000-0005-0000-0000-000024000000}"/>
    <cellStyle name="20% - Accent2 22" xfId="361" xr:uid="{00000000-0005-0000-0000-000025000000}"/>
    <cellStyle name="20% - Accent2 23" xfId="401" xr:uid="{00000000-0005-0000-0000-000026000000}"/>
    <cellStyle name="20% - Accent2 24" xfId="426" xr:uid="{093C2328-BB8A-4E39-84DB-532BA104C502}"/>
    <cellStyle name="20% - Accent2 3" xfId="92" xr:uid="{00000000-0005-0000-0000-000027000000}"/>
    <cellStyle name="20% - Accent2 4" xfId="101" xr:uid="{00000000-0005-0000-0000-000028000000}"/>
    <cellStyle name="20% - Accent2 5" xfId="113" xr:uid="{00000000-0005-0000-0000-000029000000}"/>
    <cellStyle name="20% - Accent2 6" xfId="132" xr:uid="{00000000-0005-0000-0000-00002A000000}"/>
    <cellStyle name="20% - Accent2 7" xfId="177" xr:uid="{00000000-0005-0000-0000-00002B000000}"/>
    <cellStyle name="20% - Accent2 8" xfId="186" xr:uid="{00000000-0005-0000-0000-00002C000000}"/>
    <cellStyle name="20% - Accent2 9" xfId="203" xr:uid="{00000000-0005-0000-0000-00002D000000}"/>
    <cellStyle name="20% - Accent3" xfId="31" builtinId="38" customBuiltin="1"/>
    <cellStyle name="20% - Accent3 10" xfId="222" xr:uid="{00000000-0005-0000-0000-00002F000000}"/>
    <cellStyle name="20% - Accent3 11" xfId="216" xr:uid="{00000000-0005-0000-0000-000030000000}"/>
    <cellStyle name="20% - Accent3 12" xfId="249" xr:uid="{00000000-0005-0000-0000-000031000000}"/>
    <cellStyle name="20% - Accent3 13" xfId="235" xr:uid="{00000000-0005-0000-0000-000032000000}"/>
    <cellStyle name="20% - Accent3 14" xfId="245" xr:uid="{00000000-0005-0000-0000-000033000000}"/>
    <cellStyle name="20% - Accent3 15" xfId="252" xr:uid="{00000000-0005-0000-0000-000034000000}"/>
    <cellStyle name="20% - Accent3 16" xfId="264" xr:uid="{00000000-0005-0000-0000-000035000000}"/>
    <cellStyle name="20% - Accent3 17" xfId="307" xr:uid="{00000000-0005-0000-0000-000036000000}"/>
    <cellStyle name="20% - Accent3 18" xfId="345" xr:uid="{00000000-0005-0000-0000-000037000000}"/>
    <cellStyle name="20% - Accent3 19" xfId="358" xr:uid="{00000000-0005-0000-0000-000038000000}"/>
    <cellStyle name="20% - Accent3 2" xfId="75" xr:uid="{00000000-0005-0000-0000-000039000000}"/>
    <cellStyle name="20% - Accent3 20" xfId="357" xr:uid="{00000000-0005-0000-0000-00003A000000}"/>
    <cellStyle name="20% - Accent3 21" xfId="344" xr:uid="{00000000-0005-0000-0000-00003B000000}"/>
    <cellStyle name="20% - Accent3 22" xfId="394" xr:uid="{00000000-0005-0000-0000-00003C000000}"/>
    <cellStyle name="20% - Accent3 23" xfId="382" xr:uid="{00000000-0005-0000-0000-00003D000000}"/>
    <cellStyle name="20% - Accent3 24" xfId="429" xr:uid="{604E1302-071E-4665-AC86-7D3BC4445795}"/>
    <cellStyle name="20% - Accent3 3" xfId="95" xr:uid="{00000000-0005-0000-0000-00003E000000}"/>
    <cellStyle name="20% - Accent3 4" xfId="108" xr:uid="{00000000-0005-0000-0000-00003F000000}"/>
    <cellStyle name="20% - Accent3 5" xfId="119" xr:uid="{00000000-0005-0000-0000-000040000000}"/>
    <cellStyle name="20% - Accent3 6" xfId="134" xr:uid="{00000000-0005-0000-0000-000041000000}"/>
    <cellStyle name="20% - Accent3 7" xfId="180" xr:uid="{00000000-0005-0000-0000-000042000000}"/>
    <cellStyle name="20% - Accent3 8" xfId="194" xr:uid="{00000000-0005-0000-0000-000043000000}"/>
    <cellStyle name="20% - Accent3 9" xfId="193" xr:uid="{00000000-0005-0000-0000-000044000000}"/>
    <cellStyle name="20% - Accent4" xfId="35" builtinId="42" customBuiltin="1"/>
    <cellStyle name="20% - Accent4 10" xfId="225" xr:uid="{00000000-0005-0000-0000-000046000000}"/>
    <cellStyle name="20% - Accent4 11" xfId="236" xr:uid="{00000000-0005-0000-0000-000047000000}"/>
    <cellStyle name="20% - Accent4 12" xfId="253" xr:uid="{00000000-0005-0000-0000-000048000000}"/>
    <cellStyle name="20% - Accent4 13" xfId="265" xr:uid="{00000000-0005-0000-0000-000049000000}"/>
    <cellStyle name="20% - Accent4 14" xfId="275" xr:uid="{00000000-0005-0000-0000-00004A000000}"/>
    <cellStyle name="20% - Accent4 15" xfId="285" xr:uid="{00000000-0005-0000-0000-00004B000000}"/>
    <cellStyle name="20% - Accent4 16" xfId="294" xr:uid="{00000000-0005-0000-0000-00004C000000}"/>
    <cellStyle name="20% - Accent4 17" xfId="309" xr:uid="{00000000-0005-0000-0000-00004D000000}"/>
    <cellStyle name="20% - Accent4 18" xfId="348" xr:uid="{00000000-0005-0000-0000-00004E000000}"/>
    <cellStyle name="20% - Accent4 19" xfId="362" xr:uid="{00000000-0005-0000-0000-00004F000000}"/>
    <cellStyle name="20% - Accent4 2" xfId="77" xr:uid="{00000000-0005-0000-0000-000050000000}"/>
    <cellStyle name="20% - Accent4 20" xfId="373" xr:uid="{00000000-0005-0000-0000-000051000000}"/>
    <cellStyle name="20% - Accent4 21" xfId="384" xr:uid="{00000000-0005-0000-0000-000052000000}"/>
    <cellStyle name="20% - Accent4 22" xfId="396" xr:uid="{00000000-0005-0000-0000-000053000000}"/>
    <cellStyle name="20% - Accent4 23" xfId="405" xr:uid="{00000000-0005-0000-0000-000054000000}"/>
    <cellStyle name="20% - Accent4 24" xfId="432" xr:uid="{4AF6DF01-3668-412C-BF28-03011A52CE24}"/>
    <cellStyle name="20% - Accent4 3" xfId="99" xr:uid="{00000000-0005-0000-0000-000055000000}"/>
    <cellStyle name="20% - Accent4 4" xfId="111" xr:uid="{00000000-0005-0000-0000-000056000000}"/>
    <cellStyle name="20% - Accent4 5" xfId="121" xr:uid="{00000000-0005-0000-0000-000057000000}"/>
    <cellStyle name="20% - Accent4 6" xfId="136" xr:uid="{00000000-0005-0000-0000-000058000000}"/>
    <cellStyle name="20% - Accent4 7" xfId="184" xr:uid="{00000000-0005-0000-0000-000059000000}"/>
    <cellStyle name="20% - Accent4 8" xfId="198" xr:uid="{00000000-0005-0000-0000-00005A000000}"/>
    <cellStyle name="20% - Accent4 9" xfId="210" xr:uid="{00000000-0005-0000-0000-00005B000000}"/>
    <cellStyle name="20% - Accent5" xfId="39" builtinId="46" customBuiltin="1"/>
    <cellStyle name="20% - Accent5 10" xfId="228" xr:uid="{00000000-0005-0000-0000-00005D000000}"/>
    <cellStyle name="20% - Accent5 11" xfId="239" xr:uid="{00000000-0005-0000-0000-00005E000000}"/>
    <cellStyle name="20% - Accent5 12" xfId="256" xr:uid="{00000000-0005-0000-0000-00005F000000}"/>
    <cellStyle name="20% - Accent5 13" xfId="268" xr:uid="{00000000-0005-0000-0000-000060000000}"/>
    <cellStyle name="20% - Accent5 14" xfId="278" xr:uid="{00000000-0005-0000-0000-000061000000}"/>
    <cellStyle name="20% - Accent5 15" xfId="288" xr:uid="{00000000-0005-0000-0000-000062000000}"/>
    <cellStyle name="20% - Accent5 16" xfId="296" xr:uid="{00000000-0005-0000-0000-000063000000}"/>
    <cellStyle name="20% - Accent5 17" xfId="311" xr:uid="{00000000-0005-0000-0000-000064000000}"/>
    <cellStyle name="20% - Accent5 18" xfId="351" xr:uid="{00000000-0005-0000-0000-000065000000}"/>
    <cellStyle name="20% - Accent5 19" xfId="365" xr:uid="{00000000-0005-0000-0000-000066000000}"/>
    <cellStyle name="20% - Accent5 2" xfId="79" xr:uid="{00000000-0005-0000-0000-000067000000}"/>
    <cellStyle name="20% - Accent5 20" xfId="376" xr:uid="{00000000-0005-0000-0000-000068000000}"/>
    <cellStyle name="20% - Accent5 21" xfId="387" xr:uid="{00000000-0005-0000-0000-000069000000}"/>
    <cellStyle name="20% - Accent5 22" xfId="399" xr:uid="{00000000-0005-0000-0000-00006A000000}"/>
    <cellStyle name="20% - Accent5 23" xfId="407" xr:uid="{00000000-0005-0000-0000-00006B000000}"/>
    <cellStyle name="20% - Accent5 24" xfId="435" xr:uid="{8C5B060A-F7D7-4B61-96B3-BD5C20A0E647}"/>
    <cellStyle name="20% - Accent5 3" xfId="102" xr:uid="{00000000-0005-0000-0000-00006C000000}"/>
    <cellStyle name="20% - Accent5 4" xfId="114" xr:uid="{00000000-0005-0000-0000-00006D000000}"/>
    <cellStyle name="20% - Accent5 5" xfId="123" xr:uid="{00000000-0005-0000-0000-00006E000000}"/>
    <cellStyle name="20% - Accent5 6" xfId="138" xr:uid="{00000000-0005-0000-0000-00006F000000}"/>
    <cellStyle name="20% - Accent5 7" xfId="187" xr:uid="{00000000-0005-0000-0000-000070000000}"/>
    <cellStyle name="20% - Accent5 8" xfId="201" xr:uid="{00000000-0005-0000-0000-000071000000}"/>
    <cellStyle name="20% - Accent5 9" xfId="214" xr:uid="{00000000-0005-0000-0000-000072000000}"/>
    <cellStyle name="20% - Accent6" xfId="43" builtinId="50" customBuiltin="1"/>
    <cellStyle name="20% - Accent6 10" xfId="231" xr:uid="{00000000-0005-0000-0000-000074000000}"/>
    <cellStyle name="20% - Accent6 11" xfId="243" xr:uid="{00000000-0005-0000-0000-000075000000}"/>
    <cellStyle name="20% - Accent6 12" xfId="259" xr:uid="{00000000-0005-0000-0000-000076000000}"/>
    <cellStyle name="20% - Accent6 13" xfId="271" xr:uid="{00000000-0005-0000-0000-000077000000}"/>
    <cellStyle name="20% - Accent6 14" xfId="281" xr:uid="{00000000-0005-0000-0000-000078000000}"/>
    <cellStyle name="20% - Accent6 15" xfId="291" xr:uid="{00000000-0005-0000-0000-000079000000}"/>
    <cellStyle name="20% - Accent6 16" xfId="298" xr:uid="{00000000-0005-0000-0000-00007A000000}"/>
    <cellStyle name="20% - Accent6 17" xfId="313" xr:uid="{00000000-0005-0000-0000-00007B000000}"/>
    <cellStyle name="20% - Accent6 18" xfId="355" xr:uid="{00000000-0005-0000-0000-00007C000000}"/>
    <cellStyle name="20% - Accent6 19" xfId="368" xr:uid="{00000000-0005-0000-0000-00007D000000}"/>
    <cellStyle name="20% - Accent6 2" xfId="81" xr:uid="{00000000-0005-0000-0000-00007E000000}"/>
    <cellStyle name="20% - Accent6 20" xfId="379" xr:uid="{00000000-0005-0000-0000-00007F000000}"/>
    <cellStyle name="20% - Accent6 21" xfId="390" xr:uid="{00000000-0005-0000-0000-000080000000}"/>
    <cellStyle name="20% - Accent6 22" xfId="402" xr:uid="{00000000-0005-0000-0000-000081000000}"/>
    <cellStyle name="20% - Accent6 23" xfId="409" xr:uid="{00000000-0005-0000-0000-000082000000}"/>
    <cellStyle name="20% - Accent6 24" xfId="438" xr:uid="{48938B93-FA12-494C-AD7A-881EE50B0762}"/>
    <cellStyle name="20% - Accent6 3" xfId="106" xr:uid="{00000000-0005-0000-0000-000083000000}"/>
    <cellStyle name="20% - Accent6 4" xfId="117" xr:uid="{00000000-0005-0000-0000-000084000000}"/>
    <cellStyle name="20% - Accent6 5" xfId="125" xr:uid="{00000000-0005-0000-0000-000085000000}"/>
    <cellStyle name="20% - Accent6 6" xfId="141" xr:uid="{00000000-0005-0000-0000-000086000000}"/>
    <cellStyle name="20% - Accent6 7" xfId="191" xr:uid="{00000000-0005-0000-0000-000087000000}"/>
    <cellStyle name="20% - Accent6 8" xfId="205" xr:uid="{00000000-0005-0000-0000-000088000000}"/>
    <cellStyle name="20% - Accent6 9" xfId="218" xr:uid="{00000000-0005-0000-0000-000089000000}"/>
    <cellStyle name="40% - Accent1" xfId="24" builtinId="31" customBuiltin="1"/>
    <cellStyle name="40% - Accent1 10" xfId="220" xr:uid="{00000000-0005-0000-0000-00008B000000}"/>
    <cellStyle name="40% - Accent1 11" xfId="212" xr:uid="{00000000-0005-0000-0000-00008C000000}"/>
    <cellStyle name="40% - Accent1 12" xfId="238" xr:uid="{00000000-0005-0000-0000-00008D000000}"/>
    <cellStyle name="40% - Accent1 13" xfId="224" xr:uid="{00000000-0005-0000-0000-00008E000000}"/>
    <cellStyle name="40% - Accent1 14" xfId="261" xr:uid="{00000000-0005-0000-0000-00008F000000}"/>
    <cellStyle name="40% - Accent1 15" xfId="273" xr:uid="{00000000-0005-0000-0000-000090000000}"/>
    <cellStyle name="40% - Accent1 16" xfId="283" xr:uid="{00000000-0005-0000-0000-000091000000}"/>
    <cellStyle name="40% - Accent1 17" xfId="304" xr:uid="{00000000-0005-0000-0000-000092000000}"/>
    <cellStyle name="40% - Accent1 18" xfId="338" xr:uid="{00000000-0005-0000-0000-000093000000}"/>
    <cellStyle name="40% - Accent1 19" xfId="336" xr:uid="{00000000-0005-0000-0000-000094000000}"/>
    <cellStyle name="40% - Accent1 2" xfId="72" xr:uid="{00000000-0005-0000-0000-000095000000}"/>
    <cellStyle name="40% - Accent1 20" xfId="353" xr:uid="{00000000-0005-0000-0000-000096000000}"/>
    <cellStyle name="40% - Accent1 21" xfId="370" xr:uid="{00000000-0005-0000-0000-000097000000}"/>
    <cellStyle name="40% - Accent1 22" xfId="386" xr:uid="{00000000-0005-0000-0000-000098000000}"/>
    <cellStyle name="40% - Accent1 23" xfId="372" xr:uid="{00000000-0005-0000-0000-000099000000}"/>
    <cellStyle name="40% - Accent1 24" xfId="424" xr:uid="{7F69A6A7-59B4-4702-B0B4-E6004339B310}"/>
    <cellStyle name="40% - Accent1 3" xfId="90" xr:uid="{00000000-0005-0000-0000-00009A000000}"/>
    <cellStyle name="40% - Accent1 4" xfId="88" xr:uid="{00000000-0005-0000-0000-00009B000000}"/>
    <cellStyle name="40% - Accent1 5" xfId="94" xr:uid="{00000000-0005-0000-0000-00009C000000}"/>
    <cellStyle name="40% - Accent1 6" xfId="131" xr:uid="{00000000-0005-0000-0000-00009D000000}"/>
    <cellStyle name="40% - Accent1 7" xfId="174" xr:uid="{00000000-0005-0000-0000-00009E000000}"/>
    <cellStyle name="40% - Accent1 8" xfId="172" xr:uid="{00000000-0005-0000-0000-00009F000000}"/>
    <cellStyle name="40% - Accent1 9" xfId="189" xr:uid="{00000000-0005-0000-0000-0000A0000000}"/>
    <cellStyle name="40% - Accent2" xfId="28" builtinId="35" customBuiltin="1"/>
    <cellStyle name="40% - Accent2 10" xfId="196" xr:uid="{00000000-0005-0000-0000-0000A2000000}"/>
    <cellStyle name="40% - Accent2 11" xfId="227" xr:uid="{00000000-0005-0000-0000-0000A3000000}"/>
    <cellStyle name="40% - Accent2 12" xfId="246" xr:uid="{00000000-0005-0000-0000-0000A4000000}"/>
    <cellStyle name="40% - Accent2 13" xfId="255" xr:uid="{00000000-0005-0000-0000-0000A5000000}"/>
    <cellStyle name="40% - Accent2 14" xfId="267" xr:uid="{00000000-0005-0000-0000-0000A6000000}"/>
    <cellStyle name="40% - Accent2 15" xfId="277" xr:uid="{00000000-0005-0000-0000-0000A7000000}"/>
    <cellStyle name="40% - Accent2 16" xfId="287" xr:uid="{00000000-0005-0000-0000-0000A8000000}"/>
    <cellStyle name="40% - Accent2 17" xfId="306" xr:uid="{00000000-0005-0000-0000-0000A9000000}"/>
    <cellStyle name="40% - Accent2 18" xfId="342" xr:uid="{00000000-0005-0000-0000-0000AA000000}"/>
    <cellStyle name="40% - Accent2 19" xfId="347" xr:uid="{00000000-0005-0000-0000-0000AB000000}"/>
    <cellStyle name="40% - Accent2 2" xfId="74" xr:uid="{00000000-0005-0000-0000-0000AC000000}"/>
    <cellStyle name="40% - Accent2 20" xfId="364" xr:uid="{00000000-0005-0000-0000-0000AD000000}"/>
    <cellStyle name="40% - Accent2 21" xfId="375" xr:uid="{00000000-0005-0000-0000-0000AE000000}"/>
    <cellStyle name="40% - Accent2 22" xfId="392" xr:uid="{00000000-0005-0000-0000-0000AF000000}"/>
    <cellStyle name="40% - Accent2 23" xfId="398" xr:uid="{00000000-0005-0000-0000-0000B0000000}"/>
    <cellStyle name="40% - Accent2 24" xfId="427" xr:uid="{EB84B40D-E724-45BB-BCD7-89549290C210}"/>
    <cellStyle name="40% - Accent2 3" xfId="93" xr:uid="{00000000-0005-0000-0000-0000B1000000}"/>
    <cellStyle name="40% - Accent2 4" xfId="97" xr:uid="{00000000-0005-0000-0000-0000B2000000}"/>
    <cellStyle name="40% - Accent2 5" xfId="110" xr:uid="{00000000-0005-0000-0000-0000B3000000}"/>
    <cellStyle name="40% - Accent2 6" xfId="133" xr:uid="{00000000-0005-0000-0000-0000B4000000}"/>
    <cellStyle name="40% - Accent2 7" xfId="178" xr:uid="{00000000-0005-0000-0000-0000B5000000}"/>
    <cellStyle name="40% - Accent2 8" xfId="182" xr:uid="{00000000-0005-0000-0000-0000B6000000}"/>
    <cellStyle name="40% - Accent2 9" xfId="200" xr:uid="{00000000-0005-0000-0000-0000B7000000}"/>
    <cellStyle name="40% - Accent3" xfId="32" builtinId="39" customBuiltin="1"/>
    <cellStyle name="40% - Accent3 10" xfId="223" xr:uid="{00000000-0005-0000-0000-0000B9000000}"/>
    <cellStyle name="40% - Accent3 11" xfId="234" xr:uid="{00000000-0005-0000-0000-0000BA000000}"/>
    <cellStyle name="40% - Accent3 12" xfId="250" xr:uid="{00000000-0005-0000-0000-0000BB000000}"/>
    <cellStyle name="40% - Accent3 13" xfId="262" xr:uid="{00000000-0005-0000-0000-0000BC000000}"/>
    <cellStyle name="40% - Accent3 14" xfId="274" xr:uid="{00000000-0005-0000-0000-0000BD000000}"/>
    <cellStyle name="40% - Accent3 15" xfId="284" xr:uid="{00000000-0005-0000-0000-0000BE000000}"/>
    <cellStyle name="40% - Accent3 16" xfId="293" xr:uid="{00000000-0005-0000-0000-0000BF000000}"/>
    <cellStyle name="40% - Accent3 17" xfId="308" xr:uid="{00000000-0005-0000-0000-0000C0000000}"/>
    <cellStyle name="40% - Accent3 18" xfId="346" xr:uid="{00000000-0005-0000-0000-0000C1000000}"/>
    <cellStyle name="40% - Accent3 19" xfId="359" xr:uid="{00000000-0005-0000-0000-0000C2000000}"/>
    <cellStyle name="40% - Accent3 2" xfId="76" xr:uid="{00000000-0005-0000-0000-0000C3000000}"/>
    <cellStyle name="40% - Accent3 20" xfId="371" xr:uid="{00000000-0005-0000-0000-0000C4000000}"/>
    <cellStyle name="40% - Accent3 21" xfId="381" xr:uid="{00000000-0005-0000-0000-0000C5000000}"/>
    <cellStyle name="40% - Accent3 22" xfId="395" xr:uid="{00000000-0005-0000-0000-0000C6000000}"/>
    <cellStyle name="40% - Accent3 23" xfId="404" xr:uid="{00000000-0005-0000-0000-0000C7000000}"/>
    <cellStyle name="40% - Accent3 24" xfId="430" xr:uid="{E464783D-73A0-44E1-8696-FB51A08E3CC1}"/>
    <cellStyle name="40% - Accent3 3" xfId="96" xr:uid="{00000000-0005-0000-0000-0000C8000000}"/>
    <cellStyle name="40% - Accent3 4" xfId="109" xr:uid="{00000000-0005-0000-0000-0000C9000000}"/>
    <cellStyle name="40% - Accent3 5" xfId="120" xr:uid="{00000000-0005-0000-0000-0000CA000000}"/>
    <cellStyle name="40% - Accent3 6" xfId="135" xr:uid="{00000000-0005-0000-0000-0000CB000000}"/>
    <cellStyle name="40% - Accent3 7" xfId="181" xr:uid="{00000000-0005-0000-0000-0000CC000000}"/>
    <cellStyle name="40% - Accent3 8" xfId="195" xr:uid="{00000000-0005-0000-0000-0000CD000000}"/>
    <cellStyle name="40% - Accent3 9" xfId="208" xr:uid="{00000000-0005-0000-0000-0000CE000000}"/>
    <cellStyle name="40% - Accent4" xfId="36" builtinId="43" customBuiltin="1"/>
    <cellStyle name="40% - Accent4 10" xfId="226" xr:uid="{00000000-0005-0000-0000-0000D0000000}"/>
    <cellStyle name="40% - Accent4 11" xfId="237" xr:uid="{00000000-0005-0000-0000-0000D1000000}"/>
    <cellStyle name="40% - Accent4 12" xfId="254" xr:uid="{00000000-0005-0000-0000-0000D2000000}"/>
    <cellStyle name="40% - Accent4 13" xfId="266" xr:uid="{00000000-0005-0000-0000-0000D3000000}"/>
    <cellStyle name="40% - Accent4 14" xfId="276" xr:uid="{00000000-0005-0000-0000-0000D4000000}"/>
    <cellStyle name="40% - Accent4 15" xfId="286" xr:uid="{00000000-0005-0000-0000-0000D5000000}"/>
    <cellStyle name="40% - Accent4 16" xfId="295" xr:uid="{00000000-0005-0000-0000-0000D6000000}"/>
    <cellStyle name="40% - Accent4 17" xfId="310" xr:uid="{00000000-0005-0000-0000-0000D7000000}"/>
    <cellStyle name="40% - Accent4 18" xfId="349" xr:uid="{00000000-0005-0000-0000-0000D8000000}"/>
    <cellStyle name="40% - Accent4 19" xfId="363" xr:uid="{00000000-0005-0000-0000-0000D9000000}"/>
    <cellStyle name="40% - Accent4 2" xfId="78" xr:uid="{00000000-0005-0000-0000-0000DA000000}"/>
    <cellStyle name="40% - Accent4 20" xfId="374" xr:uid="{00000000-0005-0000-0000-0000DB000000}"/>
    <cellStyle name="40% - Accent4 21" xfId="385" xr:uid="{00000000-0005-0000-0000-0000DC000000}"/>
    <cellStyle name="40% - Accent4 22" xfId="397" xr:uid="{00000000-0005-0000-0000-0000DD000000}"/>
    <cellStyle name="40% - Accent4 23" xfId="406" xr:uid="{00000000-0005-0000-0000-0000DE000000}"/>
    <cellStyle name="40% - Accent4 24" xfId="433" xr:uid="{D52D4CD7-D01B-411B-AE7F-250A4FBB9160}"/>
    <cellStyle name="40% - Accent4 3" xfId="100" xr:uid="{00000000-0005-0000-0000-0000DF000000}"/>
    <cellStyle name="40% - Accent4 4" xfId="112" xr:uid="{00000000-0005-0000-0000-0000E0000000}"/>
    <cellStyle name="40% - Accent4 5" xfId="122" xr:uid="{00000000-0005-0000-0000-0000E1000000}"/>
    <cellStyle name="40% - Accent4 6" xfId="137" xr:uid="{00000000-0005-0000-0000-0000E2000000}"/>
    <cellStyle name="40% - Accent4 7" xfId="185" xr:uid="{00000000-0005-0000-0000-0000E3000000}"/>
    <cellStyle name="40% - Accent4 8" xfId="199" xr:uid="{00000000-0005-0000-0000-0000E4000000}"/>
    <cellStyle name="40% - Accent4 9" xfId="211" xr:uid="{00000000-0005-0000-0000-0000E5000000}"/>
    <cellStyle name="40% - Accent5" xfId="40" builtinId="47" customBuiltin="1"/>
    <cellStyle name="40% - Accent5 10" xfId="229" xr:uid="{00000000-0005-0000-0000-0000E7000000}"/>
    <cellStyle name="40% - Accent5 11" xfId="240" xr:uid="{00000000-0005-0000-0000-0000E8000000}"/>
    <cellStyle name="40% - Accent5 12" xfId="257" xr:uid="{00000000-0005-0000-0000-0000E9000000}"/>
    <cellStyle name="40% - Accent5 13" xfId="269" xr:uid="{00000000-0005-0000-0000-0000EA000000}"/>
    <cellStyle name="40% - Accent5 14" xfId="279" xr:uid="{00000000-0005-0000-0000-0000EB000000}"/>
    <cellStyle name="40% - Accent5 15" xfId="289" xr:uid="{00000000-0005-0000-0000-0000EC000000}"/>
    <cellStyle name="40% - Accent5 16" xfId="297" xr:uid="{00000000-0005-0000-0000-0000ED000000}"/>
    <cellStyle name="40% - Accent5 17" xfId="312" xr:uid="{00000000-0005-0000-0000-0000EE000000}"/>
    <cellStyle name="40% - Accent5 18" xfId="352" xr:uid="{00000000-0005-0000-0000-0000EF000000}"/>
    <cellStyle name="40% - Accent5 19" xfId="366" xr:uid="{00000000-0005-0000-0000-0000F0000000}"/>
    <cellStyle name="40% - Accent5 2" xfId="80" xr:uid="{00000000-0005-0000-0000-0000F1000000}"/>
    <cellStyle name="40% - Accent5 20" xfId="377" xr:uid="{00000000-0005-0000-0000-0000F2000000}"/>
    <cellStyle name="40% - Accent5 21" xfId="388" xr:uid="{00000000-0005-0000-0000-0000F3000000}"/>
    <cellStyle name="40% - Accent5 22" xfId="400" xr:uid="{00000000-0005-0000-0000-0000F4000000}"/>
    <cellStyle name="40% - Accent5 23" xfId="408" xr:uid="{00000000-0005-0000-0000-0000F5000000}"/>
    <cellStyle name="40% - Accent5 24" xfId="436" xr:uid="{1E3A76BC-F060-4D79-91CD-53126666AF22}"/>
    <cellStyle name="40% - Accent5 3" xfId="103" xr:uid="{00000000-0005-0000-0000-0000F6000000}"/>
    <cellStyle name="40% - Accent5 4" xfId="115" xr:uid="{00000000-0005-0000-0000-0000F7000000}"/>
    <cellStyle name="40% - Accent5 5" xfId="124" xr:uid="{00000000-0005-0000-0000-0000F8000000}"/>
    <cellStyle name="40% - Accent5 6" xfId="139" xr:uid="{00000000-0005-0000-0000-0000F9000000}"/>
    <cellStyle name="40% - Accent5 7" xfId="188" xr:uid="{00000000-0005-0000-0000-0000FA000000}"/>
    <cellStyle name="40% - Accent5 8" xfId="202" xr:uid="{00000000-0005-0000-0000-0000FB000000}"/>
    <cellStyle name="40% - Accent5 9" xfId="215" xr:uid="{00000000-0005-0000-0000-0000FC000000}"/>
    <cellStyle name="40% - Accent6" xfId="44" builtinId="51" customBuiltin="1"/>
    <cellStyle name="40% - Accent6 10" xfId="232" xr:uid="{00000000-0005-0000-0000-0000FE000000}"/>
    <cellStyle name="40% - Accent6 11" xfId="244" xr:uid="{00000000-0005-0000-0000-0000FF000000}"/>
    <cellStyle name="40% - Accent6 12" xfId="260" xr:uid="{00000000-0005-0000-0000-000000010000}"/>
    <cellStyle name="40% - Accent6 13" xfId="272" xr:uid="{00000000-0005-0000-0000-000001010000}"/>
    <cellStyle name="40% - Accent6 14" xfId="282" xr:uid="{00000000-0005-0000-0000-000002010000}"/>
    <cellStyle name="40% - Accent6 15" xfId="292" xr:uid="{00000000-0005-0000-0000-000003010000}"/>
    <cellStyle name="40% - Accent6 16" xfId="299" xr:uid="{00000000-0005-0000-0000-000004010000}"/>
    <cellStyle name="40% - Accent6 17" xfId="314" xr:uid="{00000000-0005-0000-0000-000005010000}"/>
    <cellStyle name="40% - Accent6 18" xfId="356" xr:uid="{00000000-0005-0000-0000-000006010000}"/>
    <cellStyle name="40% - Accent6 19" xfId="369" xr:uid="{00000000-0005-0000-0000-000007010000}"/>
    <cellStyle name="40% - Accent6 2" xfId="82" xr:uid="{00000000-0005-0000-0000-000008010000}"/>
    <cellStyle name="40% - Accent6 20" xfId="380" xr:uid="{00000000-0005-0000-0000-000009010000}"/>
    <cellStyle name="40% - Accent6 21" xfId="391" xr:uid="{00000000-0005-0000-0000-00000A010000}"/>
    <cellStyle name="40% - Accent6 22" xfId="403" xr:uid="{00000000-0005-0000-0000-00000B010000}"/>
    <cellStyle name="40% - Accent6 23" xfId="410" xr:uid="{00000000-0005-0000-0000-00000C010000}"/>
    <cellStyle name="40% - Accent6 24" xfId="439" xr:uid="{8CF101A4-E9A5-43F8-B432-A3EA50E178D0}"/>
    <cellStyle name="40% - Accent6 3" xfId="107" xr:uid="{00000000-0005-0000-0000-00000D010000}"/>
    <cellStyle name="40% - Accent6 4" xfId="118" xr:uid="{00000000-0005-0000-0000-00000E010000}"/>
    <cellStyle name="40% - Accent6 5" xfId="126" xr:uid="{00000000-0005-0000-0000-00000F010000}"/>
    <cellStyle name="40% - Accent6 6" xfId="142" xr:uid="{00000000-0005-0000-0000-000010010000}"/>
    <cellStyle name="40% - Accent6 7" xfId="192" xr:uid="{00000000-0005-0000-0000-000011010000}"/>
    <cellStyle name="40% - Accent6 8" xfId="206" xr:uid="{00000000-0005-0000-0000-000012010000}"/>
    <cellStyle name="40% - Accent6 9" xfId="219" xr:uid="{00000000-0005-0000-0000-000013010000}"/>
    <cellStyle name="60% - Accent1" xfId="25" builtinId="32" customBuiltin="1"/>
    <cellStyle name="60% - Accent1 2" xfId="425" xr:uid="{1E4F1D62-F3FD-4A77-BEC2-C9E244F87614}"/>
    <cellStyle name="60% - Accent2" xfId="29" builtinId="36" customBuiltin="1"/>
    <cellStyle name="60% - Accent2 2" xfId="428" xr:uid="{20DA8A88-AD22-4319-9FA4-81D8F52FC29F}"/>
    <cellStyle name="60% - Accent3" xfId="33" builtinId="40" customBuiltin="1"/>
    <cellStyle name="60% - Accent3 2" xfId="431" xr:uid="{CA679B7D-463C-4BE1-B3F9-EF901BED94D5}"/>
    <cellStyle name="60% - Accent4" xfId="37" builtinId="44" customBuiltin="1"/>
    <cellStyle name="60% - Accent4 2" xfId="434" xr:uid="{E3E91026-7D09-4668-A885-6FBE894C278C}"/>
    <cellStyle name="60% - Accent5" xfId="41" builtinId="48" customBuiltin="1"/>
    <cellStyle name="60% - Accent5 2" xfId="437" xr:uid="{8D6F89AB-B61F-42BF-9DB5-DAC46DC6C3DC}"/>
    <cellStyle name="60% - Accent6" xfId="45" builtinId="52" customBuiltin="1"/>
    <cellStyle name="60% - Accent6 2" xfId="440" xr:uid="{E166A537-98A5-474F-8485-C04FFE517944}"/>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24010000}"/>
    <cellStyle name="Comma 11" xfId="86" xr:uid="{00000000-0005-0000-0000-000025010000}"/>
    <cellStyle name="Comma 12" xfId="301" xr:uid="{00000000-0005-0000-0000-000026010000}"/>
    <cellStyle name="Comma 13" xfId="98" xr:uid="{00000000-0005-0000-0000-000027010000}"/>
    <cellStyle name="Comma 16" xfId="150" xr:uid="{00000000-0005-0000-0000-000028010000}"/>
    <cellStyle name="Comma 17" xfId="151" xr:uid="{00000000-0005-0000-0000-000029010000}"/>
    <cellStyle name="Comma 18" xfId="152" xr:uid="{00000000-0005-0000-0000-00002A010000}"/>
    <cellStyle name="Comma 19" xfId="153" xr:uid="{00000000-0005-0000-0000-00002B010000}"/>
    <cellStyle name="Comma 2" xfId="46" xr:uid="{00000000-0005-0000-0000-00002C010000}"/>
    <cellStyle name="Comma 20" xfId="154" xr:uid="{00000000-0005-0000-0000-00002D010000}"/>
    <cellStyle name="Comma 21" xfId="155" xr:uid="{00000000-0005-0000-0000-00002E010000}"/>
    <cellStyle name="Comma 22" xfId="156" xr:uid="{00000000-0005-0000-0000-00002F010000}"/>
    <cellStyle name="Comma 23" xfId="157" xr:uid="{00000000-0005-0000-0000-000030010000}"/>
    <cellStyle name="Comma 24" xfId="158" xr:uid="{00000000-0005-0000-0000-000031010000}"/>
    <cellStyle name="Comma 25" xfId="159" xr:uid="{00000000-0005-0000-0000-000032010000}"/>
    <cellStyle name="Comma 26" xfId="160" xr:uid="{00000000-0005-0000-0000-000033010000}"/>
    <cellStyle name="Comma 27" xfId="161" xr:uid="{00000000-0005-0000-0000-000034010000}"/>
    <cellStyle name="Comma 28" xfId="162" xr:uid="{00000000-0005-0000-0000-000035010000}"/>
    <cellStyle name="Comma 29" xfId="163" xr:uid="{00000000-0005-0000-0000-000036010000}"/>
    <cellStyle name="Comma 3" xfId="69" xr:uid="{00000000-0005-0000-0000-000037010000}"/>
    <cellStyle name="Comma 31" xfId="317" xr:uid="{00000000-0005-0000-0000-000038010000}"/>
    <cellStyle name="Comma 36" xfId="319" xr:uid="{00000000-0005-0000-0000-000039010000}"/>
    <cellStyle name="Comma 37" xfId="320" xr:uid="{00000000-0005-0000-0000-00003A010000}"/>
    <cellStyle name="Comma 39" xfId="322" xr:uid="{00000000-0005-0000-0000-00003B010000}"/>
    <cellStyle name="Comma 4" xfId="55" xr:uid="{00000000-0005-0000-0000-00003C010000}"/>
    <cellStyle name="Comma 41" xfId="324" xr:uid="{00000000-0005-0000-0000-00003D010000}"/>
    <cellStyle name="Comma 42" xfId="325" xr:uid="{00000000-0005-0000-0000-00003E010000}"/>
    <cellStyle name="Comma 5" xfId="54" xr:uid="{00000000-0005-0000-0000-00003F010000}"/>
    <cellStyle name="Comma 6" xfId="49" xr:uid="{00000000-0005-0000-0000-000040010000}"/>
    <cellStyle name="Comma 7" xfId="84" xr:uid="{00000000-0005-0000-0000-000041010000}"/>
    <cellStyle name="Comma 8" xfId="85" xr:uid="{00000000-0005-0000-0000-000042010000}"/>
    <cellStyle name="Comma 9" xfId="51" xr:uid="{00000000-0005-0000-0000-00004301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1" xr:uid="{15F8337C-B80E-4ACA-93FF-7009DE43E153}"/>
    <cellStyle name="Normal" xfId="0" builtinId="0"/>
    <cellStyle name="Normal 10" xfId="316" xr:uid="{00000000-0005-0000-0000-000050010000}"/>
    <cellStyle name="Normal 11" xfId="411" xr:uid="{00000000-0005-0000-0000-000051010000}"/>
    <cellStyle name="Normal 12" xfId="53" xr:uid="{00000000-0005-0000-0000-000052010000}"/>
    <cellStyle name="Normal 13" xfId="65" xr:uid="{00000000-0005-0000-0000-000053010000}"/>
    <cellStyle name="Normal 14" xfId="412" xr:uid="{00000000-0005-0000-0000-000054010000}"/>
    <cellStyle name="Normal 15" xfId="413" xr:uid="{00000000-0005-0000-0000-000055010000}"/>
    <cellStyle name="Normal 16" xfId="414" xr:uid="{00000000-0005-0000-0000-000056010000}"/>
    <cellStyle name="Normal 17" xfId="318" xr:uid="{00000000-0005-0000-0000-000057010000}"/>
    <cellStyle name="Normal 18" xfId="415" xr:uid="{00000000-0005-0000-0000-000058010000}"/>
    <cellStyle name="Normal 19" xfId="127" xr:uid="{00000000-0005-0000-0000-000059010000}"/>
    <cellStyle name="Normal 2" xfId="4" xr:uid="{00000000-0005-0000-0000-00005A010000}"/>
    <cellStyle name="Normal 20" xfId="128" xr:uid="{00000000-0005-0000-0000-00005B010000}"/>
    <cellStyle name="Normal 21" xfId="140" xr:uid="{00000000-0005-0000-0000-00005C010000}"/>
    <cellStyle name="Normal 22" xfId="143" xr:uid="{00000000-0005-0000-0000-00005D010000}"/>
    <cellStyle name="Normal 23" xfId="144" xr:uid="{00000000-0005-0000-0000-00005E010000}"/>
    <cellStyle name="Normal 24" xfId="416" xr:uid="{00000000-0005-0000-0000-00005F010000}"/>
    <cellStyle name="Normal 25" xfId="145" xr:uid="{00000000-0005-0000-0000-000060010000}"/>
    <cellStyle name="Normal 26" xfId="146" xr:uid="{00000000-0005-0000-0000-000061010000}"/>
    <cellStyle name="Normal 27" xfId="147" xr:uid="{00000000-0005-0000-0000-000062010000}"/>
    <cellStyle name="Normal 28" xfId="148" xr:uid="{00000000-0005-0000-0000-000063010000}"/>
    <cellStyle name="Normal 29" xfId="149" xr:uid="{00000000-0005-0000-0000-000064010000}"/>
    <cellStyle name="Normal 3" xfId="68" xr:uid="{00000000-0005-0000-0000-000065010000}"/>
    <cellStyle name="Normal 30" xfId="417" xr:uid="{00000000-0005-0000-0000-000066010000}"/>
    <cellStyle name="Normal 31" xfId="418" xr:uid="{03920D4F-0406-42F1-95C8-6AE16AD2A952}"/>
    <cellStyle name="Normal 32" xfId="321" xr:uid="{00000000-0005-0000-0000-000067010000}"/>
    <cellStyle name="Normal 33" xfId="419" xr:uid="{D0B60260-3643-4A37-B9A9-4F9B63F7DA6C}"/>
    <cellStyle name="Normal 34" xfId="323" xr:uid="{00000000-0005-0000-0000-000068010000}"/>
    <cellStyle name="Normal 37" xfId="326" xr:uid="{00000000-0005-0000-0000-000069010000}"/>
    <cellStyle name="Normal 38" xfId="327" xr:uid="{00000000-0005-0000-0000-00006A010000}"/>
    <cellStyle name="Normal 39" xfId="335" xr:uid="{00000000-0005-0000-0000-00006B010000}"/>
    <cellStyle name="Normal 4" xfId="47" xr:uid="{00000000-0005-0000-0000-00006C010000}"/>
    <cellStyle name="Normal 40" xfId="330" xr:uid="{00000000-0005-0000-0000-00006D010000}"/>
    <cellStyle name="Normal 41" xfId="334" xr:uid="{00000000-0005-0000-0000-00006E010000}"/>
    <cellStyle name="Normal 42" xfId="328" xr:uid="{00000000-0005-0000-0000-00006F010000}"/>
    <cellStyle name="Normal 43" xfId="383" xr:uid="{00000000-0005-0000-0000-000070010000}"/>
    <cellStyle name="Normal 46" xfId="167" xr:uid="{00000000-0005-0000-0000-000071010000}"/>
    <cellStyle name="Normal 47" xfId="183" xr:uid="{00000000-0005-0000-0000-000072010000}"/>
    <cellStyle name="Normal 48" xfId="217" xr:uid="{00000000-0005-0000-0000-000073010000}"/>
    <cellStyle name="Normal 5" xfId="83" xr:uid="{00000000-0005-0000-0000-000074010000}"/>
    <cellStyle name="Normal 51" xfId="170" xr:uid="{00000000-0005-0000-0000-000075010000}"/>
    <cellStyle name="Normal 52" xfId="169" xr:uid="{00000000-0005-0000-0000-000076010000}"/>
    <cellStyle name="Normal 53" xfId="168" xr:uid="{00000000-0005-0000-0000-000077010000}"/>
    <cellStyle name="Normal 6" xfId="300" xr:uid="{00000000-0005-0000-0000-000078010000}"/>
    <cellStyle name="Normal 7" xfId="315" xr:uid="{00000000-0005-0000-0000-000079010000}"/>
    <cellStyle name="Normal 8" xfId="59" xr:uid="{00000000-0005-0000-0000-00007A010000}"/>
    <cellStyle name="Normal 9" xfId="56" xr:uid="{00000000-0005-0000-0000-00007B010000}"/>
    <cellStyle name="Note 10" xfId="63" xr:uid="{00000000-0005-0000-0000-00007C010000}"/>
    <cellStyle name="Note 11" xfId="66" xr:uid="{00000000-0005-0000-0000-00007D010000}"/>
    <cellStyle name="Note 12" xfId="67" xr:uid="{00000000-0005-0000-0000-00007E010000}"/>
    <cellStyle name="Note 13" xfId="70" xr:uid="{00000000-0005-0000-0000-00007F010000}"/>
    <cellStyle name="Note 14" xfId="87" xr:uid="{00000000-0005-0000-0000-000080010000}"/>
    <cellStyle name="Note 15" xfId="105" xr:uid="{00000000-0005-0000-0000-000081010000}"/>
    <cellStyle name="Note 16" xfId="116" xr:uid="{00000000-0005-0000-0000-000082010000}"/>
    <cellStyle name="Note 17" xfId="129" xr:uid="{00000000-0005-0000-0000-000083010000}"/>
    <cellStyle name="Note 18" xfId="171" xr:uid="{00000000-0005-0000-0000-000084010000}"/>
    <cellStyle name="Note 19" xfId="190" xr:uid="{00000000-0005-0000-0000-000085010000}"/>
    <cellStyle name="Note 2" xfId="48" xr:uid="{00000000-0005-0000-0000-000086010000}"/>
    <cellStyle name="Note 20" xfId="165" xr:uid="{00000000-0005-0000-0000-000087010000}"/>
    <cellStyle name="Note 21" xfId="213" xr:uid="{00000000-0005-0000-0000-000088010000}"/>
    <cellStyle name="Note 22" xfId="166" xr:uid="{00000000-0005-0000-0000-000089010000}"/>
    <cellStyle name="Note 23" xfId="179" xr:uid="{00000000-0005-0000-0000-00008A010000}"/>
    <cellStyle name="Note 24" xfId="164" xr:uid="{00000000-0005-0000-0000-00008B010000}"/>
    <cellStyle name="Note 25" xfId="204" xr:uid="{00000000-0005-0000-0000-00008C010000}"/>
    <cellStyle name="Note 26" xfId="242" xr:uid="{00000000-0005-0000-0000-00008D010000}"/>
    <cellStyle name="Note 27" xfId="233" xr:uid="{00000000-0005-0000-0000-00008E010000}"/>
    <cellStyle name="Note 28" xfId="302" xr:uid="{00000000-0005-0000-0000-00008F010000}"/>
    <cellStyle name="Note 29" xfId="333" xr:uid="{00000000-0005-0000-0000-000090010000}"/>
    <cellStyle name="Note 3" xfId="58" xr:uid="{00000000-0005-0000-0000-000091010000}"/>
    <cellStyle name="Note 30" xfId="354" xr:uid="{00000000-0005-0000-0000-000092010000}"/>
    <cellStyle name="Note 31" xfId="329" xr:uid="{00000000-0005-0000-0000-000093010000}"/>
    <cellStyle name="Note 32" xfId="332" xr:uid="{00000000-0005-0000-0000-000094010000}"/>
    <cellStyle name="Note 33" xfId="360" xr:uid="{00000000-0005-0000-0000-000095010000}"/>
    <cellStyle name="Note 34" xfId="331" xr:uid="{00000000-0005-0000-0000-000096010000}"/>
    <cellStyle name="Note 35" xfId="422" xr:uid="{93453C5E-D303-404A-95DD-E0CFEB7719E6}"/>
    <cellStyle name="Note 4" xfId="50" xr:uid="{00000000-0005-0000-0000-000097010000}"/>
    <cellStyle name="Note 5" xfId="52" xr:uid="{00000000-0005-0000-0000-000098010000}"/>
    <cellStyle name="Note 6" xfId="57" xr:uid="{00000000-0005-0000-0000-000099010000}"/>
    <cellStyle name="Note 7" xfId="64" xr:uid="{00000000-0005-0000-0000-00009A010000}"/>
    <cellStyle name="Note 8" xfId="60" xr:uid="{00000000-0005-0000-0000-00009B010000}"/>
    <cellStyle name="Note 9" xfId="61" xr:uid="{00000000-0005-0000-0000-00009C010000}"/>
    <cellStyle name="Output" xfId="15" builtinId="21" customBuiltin="1"/>
    <cellStyle name="Percent" xfId="5" builtinId="5"/>
    <cellStyle name="Title" xfId="6" builtinId="15" customBuiltin="1"/>
    <cellStyle name="Title 2" xfId="420" xr:uid="{BE95948D-B15A-4D41-87F9-4B1F88672639}"/>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3" Type="http://schemas.openxmlformats.org/officeDocument/2006/relationships/image" Target="../media/image3.tmp"/><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88"/>
  <sheetViews>
    <sheetView showGridLines="0" topLeftCell="A55" zoomScaleNormal="100" workbookViewId="0">
      <selection activeCell="B86" sqref="B86"/>
    </sheetView>
  </sheetViews>
  <sheetFormatPr defaultColWidth="9.140625" defaultRowHeight="12.75"/>
  <cols>
    <col min="1" max="1" width="6.7109375" style="16" customWidth="1"/>
    <col min="2" max="16" width="9.140625" style="16"/>
    <col min="17" max="17" width="45.28515625" style="16" customWidth="1"/>
    <col min="18" max="18" width="9.140625" style="16"/>
    <col min="19" max="19" width="12.5703125" style="16" customWidth="1"/>
    <col min="20" max="16384" width="9.140625" style="16"/>
  </cols>
  <sheetData>
    <row r="1" spans="1:19">
      <c r="A1" s="15" t="s">
        <v>190</v>
      </c>
    </row>
    <row r="2" spans="1:19">
      <c r="A2" s="15" t="s">
        <v>245</v>
      </c>
    </row>
    <row r="3" spans="1:19">
      <c r="A3" s="15"/>
    </row>
    <row r="4" spans="1:19">
      <c r="B4" s="17" t="s">
        <v>85</v>
      </c>
      <c r="C4" s="18"/>
      <c r="D4" s="18"/>
    </row>
    <row r="5" spans="1:19" ht="12.75" customHeight="1">
      <c r="B5" s="344" t="s">
        <v>202</v>
      </c>
      <c r="C5" s="344"/>
      <c r="D5" s="344"/>
      <c r="E5" s="344"/>
      <c r="F5" s="344"/>
      <c r="G5" s="344"/>
      <c r="H5" s="344"/>
      <c r="I5" s="344"/>
      <c r="J5" s="344"/>
      <c r="K5" s="344"/>
      <c r="L5" s="344"/>
      <c r="M5" s="344"/>
      <c r="N5" s="344"/>
      <c r="O5" s="344"/>
      <c r="P5" s="344"/>
    </row>
    <row r="6" spans="1:19">
      <c r="B6" s="344"/>
      <c r="C6" s="344"/>
      <c r="D6" s="344"/>
      <c r="E6" s="344"/>
      <c r="F6" s="344"/>
      <c r="G6" s="344"/>
      <c r="H6" s="344"/>
      <c r="I6" s="344"/>
      <c r="J6" s="344"/>
      <c r="K6" s="344"/>
      <c r="L6" s="344"/>
      <c r="M6" s="344"/>
      <c r="N6" s="344"/>
      <c r="O6" s="344"/>
      <c r="P6" s="344"/>
    </row>
    <row r="7" spans="1:19">
      <c r="B7" s="344"/>
      <c r="C7" s="344"/>
      <c r="D7" s="344"/>
      <c r="E7" s="344"/>
      <c r="F7" s="344"/>
      <c r="G7" s="344"/>
      <c r="H7" s="344"/>
      <c r="I7" s="344"/>
      <c r="J7" s="344"/>
      <c r="K7" s="344"/>
      <c r="L7" s="344"/>
      <c r="M7" s="344"/>
      <c r="N7" s="344"/>
      <c r="O7" s="344"/>
      <c r="P7" s="344"/>
    </row>
    <row r="8" spans="1:19" ht="12.75" customHeight="1">
      <c r="B8" s="152"/>
      <c r="C8" s="152"/>
      <c r="D8" s="152"/>
      <c r="E8" s="152"/>
      <c r="F8" s="152"/>
      <c r="G8" s="152"/>
      <c r="H8" s="152"/>
      <c r="I8" s="152"/>
      <c r="J8" s="152"/>
      <c r="K8" s="152"/>
      <c r="L8" s="152"/>
      <c r="M8" s="152"/>
      <c r="N8" s="152"/>
      <c r="O8" s="152"/>
      <c r="P8" s="152"/>
    </row>
    <row r="9" spans="1:19" ht="15" customHeight="1">
      <c r="B9" s="345" t="s">
        <v>189</v>
      </c>
      <c r="C9" s="345"/>
      <c r="D9" s="345"/>
      <c r="E9" s="345"/>
      <c r="F9" s="345"/>
      <c r="G9" s="345"/>
      <c r="H9" s="345"/>
      <c r="I9" s="345"/>
      <c r="J9" s="345"/>
      <c r="K9" s="345"/>
      <c r="L9" s="345"/>
      <c r="M9" s="345"/>
      <c r="N9" s="345"/>
      <c r="O9" s="345"/>
      <c r="P9" s="345"/>
      <c r="Q9" s="345"/>
    </row>
    <row r="10" spans="1:19" ht="15" customHeight="1">
      <c r="B10" s="345"/>
      <c r="C10" s="345"/>
      <c r="D10" s="345"/>
      <c r="E10" s="345"/>
      <c r="F10" s="345"/>
      <c r="G10" s="345"/>
      <c r="H10" s="345"/>
      <c r="I10" s="345"/>
      <c r="J10" s="345"/>
      <c r="K10" s="345"/>
      <c r="L10" s="345"/>
      <c r="M10" s="345"/>
      <c r="N10" s="345"/>
      <c r="O10" s="345"/>
      <c r="P10" s="345"/>
      <c r="Q10" s="345"/>
    </row>
    <row r="11" spans="1:19" ht="15" customHeight="1">
      <c r="B11" s="345" t="s">
        <v>246</v>
      </c>
      <c r="C11" s="345"/>
      <c r="D11" s="345"/>
      <c r="E11" s="345"/>
      <c r="F11" s="345"/>
      <c r="G11" s="345"/>
      <c r="H11" s="345"/>
      <c r="I11" s="345"/>
      <c r="J11" s="345"/>
      <c r="K11" s="345"/>
      <c r="L11" s="345"/>
      <c r="M11" s="345"/>
      <c r="N11" s="345"/>
      <c r="O11" s="345"/>
      <c r="P11" s="345"/>
      <c r="Q11" s="345"/>
    </row>
    <row r="12" spans="1:19" ht="26.25" customHeight="1">
      <c r="B12" s="345"/>
      <c r="C12" s="345"/>
      <c r="D12" s="345"/>
      <c r="E12" s="345"/>
      <c r="F12" s="345"/>
      <c r="G12" s="345"/>
      <c r="H12" s="345"/>
      <c r="I12" s="345"/>
      <c r="J12" s="345"/>
      <c r="K12" s="345"/>
      <c r="L12" s="345"/>
      <c r="M12" s="345"/>
      <c r="N12" s="345"/>
      <c r="O12" s="345"/>
      <c r="P12" s="345"/>
      <c r="Q12" s="345"/>
    </row>
    <row r="13" spans="1:19">
      <c r="C13" s="15"/>
    </row>
    <row r="14" spans="1:19">
      <c r="B14" s="343" t="s">
        <v>247</v>
      </c>
      <c r="C14" s="343"/>
      <c r="D14" s="343"/>
      <c r="E14" s="343"/>
      <c r="F14" s="343"/>
      <c r="G14" s="343"/>
      <c r="H14" s="343"/>
      <c r="I14" s="343"/>
      <c r="J14" s="343"/>
      <c r="K14" s="343"/>
      <c r="L14" s="343"/>
      <c r="M14" s="343"/>
      <c r="N14" s="343"/>
      <c r="O14" s="343"/>
      <c r="P14" s="343"/>
      <c r="Q14" s="343"/>
      <c r="R14" s="343"/>
      <c r="S14" s="343"/>
    </row>
    <row r="15" spans="1:19" ht="38.25" customHeight="1">
      <c r="B15" s="343"/>
      <c r="C15" s="343"/>
      <c r="D15" s="343"/>
      <c r="E15" s="343"/>
      <c r="F15" s="343"/>
      <c r="G15" s="343"/>
      <c r="H15" s="343"/>
      <c r="I15" s="343"/>
      <c r="J15" s="343"/>
      <c r="K15" s="343"/>
      <c r="L15" s="343"/>
      <c r="M15" s="343"/>
      <c r="N15" s="343"/>
      <c r="O15" s="343"/>
      <c r="P15" s="343"/>
      <c r="Q15" s="343"/>
      <c r="R15" s="343"/>
      <c r="S15" s="343"/>
    </row>
    <row r="16" spans="1:19">
      <c r="B16" s="16" t="s">
        <v>110</v>
      </c>
      <c r="C16" s="15"/>
    </row>
    <row r="17" spans="2:19">
      <c r="B17" s="16" t="s">
        <v>111</v>
      </c>
      <c r="C17" s="15"/>
    </row>
    <row r="18" spans="2:19" ht="8.25" customHeight="1">
      <c r="C18" s="15"/>
    </row>
    <row r="19" spans="2:19" s="236" customFormat="1" ht="15" customHeight="1">
      <c r="B19" s="346" t="s">
        <v>248</v>
      </c>
      <c r="C19" s="346"/>
      <c r="D19" s="346"/>
      <c r="E19" s="346"/>
      <c r="F19" s="346"/>
      <c r="G19" s="346"/>
      <c r="H19" s="346"/>
      <c r="I19" s="346"/>
      <c r="J19" s="346"/>
      <c r="K19" s="346"/>
      <c r="L19" s="346"/>
      <c r="M19" s="346"/>
      <c r="N19" s="346"/>
      <c r="O19" s="346"/>
      <c r="P19" s="346"/>
      <c r="Q19" s="346"/>
      <c r="R19" s="346"/>
      <c r="S19" s="346"/>
    </row>
    <row r="20" spans="2:19" s="236" customFormat="1" ht="37.5" customHeight="1">
      <c r="B20" s="346" t="s">
        <v>187</v>
      </c>
      <c r="C20" s="346"/>
      <c r="D20" s="346"/>
      <c r="E20" s="346"/>
      <c r="F20" s="346"/>
      <c r="G20" s="346"/>
      <c r="H20" s="346"/>
      <c r="I20" s="346"/>
      <c r="J20" s="346"/>
      <c r="K20" s="346"/>
      <c r="L20" s="346"/>
      <c r="M20" s="346"/>
      <c r="N20" s="346"/>
      <c r="O20" s="346"/>
      <c r="P20" s="346"/>
      <c r="Q20" s="346"/>
      <c r="R20" s="346"/>
      <c r="S20" s="346"/>
    </row>
    <row r="21" spans="2:19">
      <c r="B21" s="17" t="s">
        <v>86</v>
      </c>
    </row>
    <row r="22" spans="2:19">
      <c r="B22" s="16" t="s">
        <v>87</v>
      </c>
    </row>
    <row r="23" spans="2:19">
      <c r="B23" s="19" t="s">
        <v>112</v>
      </c>
    </row>
    <row r="24" spans="2:19">
      <c r="B24" s="19" t="s">
        <v>168</v>
      </c>
    </row>
    <row r="25" spans="2:19">
      <c r="B25" s="19" t="s">
        <v>88</v>
      </c>
    </row>
    <row r="26" spans="2:19">
      <c r="B26" s="19" t="s">
        <v>89</v>
      </c>
      <c r="E26" s="19"/>
    </row>
    <row r="27" spans="2:19">
      <c r="B27" s="19" t="s">
        <v>0</v>
      </c>
    </row>
    <row r="28" spans="2:19">
      <c r="B28" s="19" t="s">
        <v>1</v>
      </c>
    </row>
    <row r="29" spans="2:19">
      <c r="B29" s="19" t="s">
        <v>3</v>
      </c>
      <c r="E29" s="19"/>
    </row>
    <row r="30" spans="2:19">
      <c r="B30" s="19" t="s">
        <v>2</v>
      </c>
    </row>
    <row r="31" spans="2:19">
      <c r="B31" s="19" t="s">
        <v>43</v>
      </c>
    </row>
    <row r="32" spans="2:19">
      <c r="B32" s="19" t="s">
        <v>90</v>
      </c>
    </row>
    <row r="33" spans="1:14">
      <c r="C33" s="15"/>
    </row>
    <row r="34" spans="1:14">
      <c r="B34" s="17" t="s">
        <v>203</v>
      </c>
      <c r="C34" s="17"/>
    </row>
    <row r="35" spans="1:14">
      <c r="A35" s="20"/>
      <c r="B35" s="16" t="s">
        <v>91</v>
      </c>
      <c r="C35" s="15"/>
      <c r="D35" s="20"/>
      <c r="E35" s="20"/>
      <c r="F35" s="20"/>
      <c r="G35" s="20"/>
      <c r="H35" s="20"/>
      <c r="I35" s="20"/>
      <c r="J35" s="20"/>
      <c r="K35" s="20"/>
      <c r="L35" s="20"/>
      <c r="M35" s="20"/>
      <c r="N35" s="20"/>
    </row>
    <row r="36" spans="1:14">
      <c r="A36" s="20"/>
      <c r="B36" s="16" t="s">
        <v>205</v>
      </c>
      <c r="C36" s="15"/>
      <c r="D36" s="20"/>
      <c r="E36" s="20"/>
      <c r="F36" s="20"/>
      <c r="G36" s="20"/>
      <c r="H36" s="20"/>
      <c r="I36" s="20"/>
      <c r="J36" s="20"/>
      <c r="K36" s="20"/>
      <c r="L36" s="20"/>
      <c r="M36" s="20"/>
      <c r="N36" s="20"/>
    </row>
    <row r="37" spans="1:14">
      <c r="A37" s="20"/>
      <c r="B37" s="16" t="s">
        <v>92</v>
      </c>
      <c r="D37" s="20"/>
      <c r="E37" s="20"/>
      <c r="F37" s="20"/>
      <c r="G37" s="20"/>
      <c r="H37" s="20"/>
      <c r="I37" s="20"/>
      <c r="J37" s="20"/>
      <c r="K37" s="20"/>
      <c r="L37" s="20"/>
      <c r="M37" s="20"/>
      <c r="N37" s="20"/>
    </row>
    <row r="38" spans="1:14">
      <c r="A38" s="20"/>
      <c r="B38" s="16" t="s">
        <v>93</v>
      </c>
      <c r="D38" s="20"/>
      <c r="E38" s="20"/>
      <c r="F38" s="20"/>
      <c r="G38" s="20"/>
      <c r="H38" s="20"/>
      <c r="I38" s="20"/>
      <c r="J38" s="20"/>
      <c r="K38" s="20"/>
      <c r="L38" s="20"/>
      <c r="M38" s="20"/>
      <c r="N38" s="20"/>
    </row>
    <row r="39" spans="1:14">
      <c r="A39" s="20"/>
      <c r="B39" s="16" t="s">
        <v>201</v>
      </c>
      <c r="D39" s="20"/>
      <c r="E39" s="20"/>
      <c r="F39" s="20"/>
      <c r="G39" s="20"/>
      <c r="H39" s="20"/>
      <c r="I39" s="20"/>
      <c r="J39" s="20"/>
      <c r="K39" s="20"/>
      <c r="L39" s="20"/>
      <c r="M39" s="20"/>
      <c r="N39" s="20"/>
    </row>
    <row r="41" spans="1:14">
      <c r="B41" s="17" t="s">
        <v>94</v>
      </c>
    </row>
    <row r="42" spans="1:14">
      <c r="B42" s="21" t="s">
        <v>95</v>
      </c>
    </row>
    <row r="43" spans="1:14">
      <c r="B43" s="22"/>
      <c r="C43" s="22"/>
      <c r="D43" s="22"/>
      <c r="E43" s="22"/>
    </row>
    <row r="44" spans="1:14">
      <c r="B44" s="22"/>
      <c r="C44" s="22"/>
      <c r="D44" s="22"/>
      <c r="E44" s="22"/>
    </row>
    <row r="45" spans="1:14">
      <c r="B45" s="22"/>
      <c r="C45" s="22"/>
      <c r="D45" s="22"/>
      <c r="E45" s="22"/>
    </row>
    <row r="46" spans="1:14">
      <c r="B46" s="22"/>
      <c r="C46" s="23"/>
      <c r="D46" s="22"/>
      <c r="E46" s="22"/>
    </row>
    <row r="47" spans="1:14">
      <c r="C47" s="15"/>
    </row>
    <row r="48" spans="1:14">
      <c r="B48" s="17" t="s">
        <v>96</v>
      </c>
    </row>
    <row r="49" spans="2:14">
      <c r="B49" s="16" t="s">
        <v>97</v>
      </c>
      <c r="C49" s="18"/>
    </row>
    <row r="50" spans="2:14">
      <c r="B50" s="16" t="s">
        <v>98</v>
      </c>
    </row>
    <row r="51" spans="2:14">
      <c r="B51" s="24" t="s">
        <v>99</v>
      </c>
      <c r="C51" s="24"/>
      <c r="D51" s="24"/>
      <c r="E51" s="24"/>
      <c r="F51" s="24"/>
      <c r="G51" s="24"/>
      <c r="H51" s="24"/>
      <c r="I51" s="24"/>
      <c r="J51" s="24"/>
      <c r="K51" s="24"/>
      <c r="L51" s="24"/>
    </row>
    <row r="52" spans="2:14">
      <c r="B52" s="24" t="s">
        <v>100</v>
      </c>
      <c r="C52" s="24"/>
      <c r="D52" s="24"/>
      <c r="E52" s="24"/>
      <c r="F52" s="24"/>
      <c r="G52" s="24"/>
      <c r="H52" s="24"/>
      <c r="I52" s="24"/>
      <c r="J52" s="24"/>
      <c r="K52" s="24"/>
      <c r="L52" s="24"/>
    </row>
    <row r="54" spans="2:14">
      <c r="B54" s="17" t="s">
        <v>101</v>
      </c>
    </row>
    <row r="55" spans="2:14">
      <c r="B55" s="25" t="s">
        <v>102</v>
      </c>
      <c r="C55" s="25"/>
      <c r="D55" s="25"/>
      <c r="E55" s="25"/>
      <c r="F55" s="25"/>
      <c r="G55" s="25"/>
      <c r="H55" s="25"/>
      <c r="I55" s="25"/>
      <c r="J55" s="25"/>
      <c r="K55" s="25"/>
      <c r="L55" s="25"/>
      <c r="M55" s="25"/>
      <c r="N55" s="25"/>
    </row>
    <row r="56" spans="2:14">
      <c r="B56" s="25" t="s">
        <v>188</v>
      </c>
      <c r="C56" s="25"/>
      <c r="D56" s="25"/>
      <c r="E56" s="25"/>
      <c r="F56" s="25"/>
      <c r="G56" s="25"/>
      <c r="H56" s="25"/>
      <c r="I56" s="25"/>
      <c r="J56" s="25"/>
      <c r="K56" s="25"/>
      <c r="L56" s="25"/>
      <c r="M56" s="25"/>
      <c r="N56" s="25"/>
    </row>
    <row r="57" spans="2:14">
      <c r="B57" s="16" t="s">
        <v>103</v>
      </c>
    </row>
    <row r="59" spans="2:14">
      <c r="B59" s="17" t="s">
        <v>104</v>
      </c>
    </row>
    <row r="60" spans="2:14">
      <c r="B60" s="26" t="s">
        <v>186</v>
      </c>
      <c r="F60" s="26"/>
    </row>
    <row r="61" spans="2:14">
      <c r="F61" s="26"/>
    </row>
    <row r="62" spans="2:14">
      <c r="F62" s="26"/>
    </row>
    <row r="63" spans="2:14">
      <c r="B63" s="17" t="s">
        <v>184</v>
      </c>
    </row>
    <row r="64" spans="2:14">
      <c r="B64" s="26" t="s">
        <v>185</v>
      </c>
      <c r="F64" s="26"/>
    </row>
    <row r="65" spans="2:6">
      <c r="F65" s="26"/>
    </row>
    <row r="66" spans="2:6">
      <c r="F66" s="26"/>
    </row>
    <row r="67" spans="2:6">
      <c r="B67" s="17" t="s">
        <v>105</v>
      </c>
    </row>
    <row r="68" spans="2:6">
      <c r="F68" s="26"/>
    </row>
    <row r="69" spans="2:6">
      <c r="B69" s="16" t="s">
        <v>113</v>
      </c>
      <c r="F69" s="26"/>
    </row>
    <row r="71" spans="2:6">
      <c r="B71" s="16" t="s">
        <v>114</v>
      </c>
    </row>
    <row r="74" spans="2:6" ht="18.75">
      <c r="B74" s="310" t="s">
        <v>250</v>
      </c>
    </row>
    <row r="76" spans="2:6">
      <c r="B76" s="311" t="s">
        <v>251</v>
      </c>
    </row>
    <row r="77" spans="2:6" ht="15.75">
      <c r="B77" s="312" t="s">
        <v>252</v>
      </c>
    </row>
    <row r="78" spans="2:6">
      <c r="B78" s="16" t="s">
        <v>253</v>
      </c>
    </row>
    <row r="79" spans="2:6">
      <c r="B79" s="16" t="s">
        <v>254</v>
      </c>
    </row>
    <row r="80" spans="2:6">
      <c r="B80" s="16" t="s">
        <v>255</v>
      </c>
    </row>
    <row r="81" spans="2:9">
      <c r="B81" s="313" t="s">
        <v>256</v>
      </c>
      <c r="C81" s="314"/>
      <c r="D81" s="314"/>
      <c r="E81" s="314"/>
      <c r="F81" s="314"/>
      <c r="G81" s="314"/>
      <c r="H81" s="314"/>
      <c r="I81" s="314"/>
    </row>
    <row r="83" spans="2:9" ht="15.75">
      <c r="B83" s="315" t="s">
        <v>257</v>
      </c>
    </row>
    <row r="84" spans="2:9" ht="15.75">
      <c r="B84" s="312" t="s">
        <v>258</v>
      </c>
    </row>
    <row r="85" spans="2:9" ht="15.75">
      <c r="B85" s="312" t="s">
        <v>253</v>
      </c>
    </row>
    <row r="86" spans="2:9">
      <c r="B86" s="16" t="s">
        <v>259</v>
      </c>
    </row>
    <row r="87" spans="2:9">
      <c r="B87" s="16" t="s">
        <v>260</v>
      </c>
    </row>
    <row r="88" spans="2:9">
      <c r="B88" s="316" t="s">
        <v>261</v>
      </c>
      <c r="C88" s="314"/>
      <c r="D88" s="314"/>
      <c r="E88" s="314"/>
      <c r="F88" s="314"/>
      <c r="G88" s="314"/>
      <c r="H88" s="314"/>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70"/>
  <sheetViews>
    <sheetView topLeftCell="A49" zoomScaleNormal="100" workbookViewId="0">
      <selection activeCell="N675" sqref="N675"/>
    </sheetView>
  </sheetViews>
  <sheetFormatPr defaultColWidth="9.140625" defaultRowHeight="12.75"/>
  <cols>
    <col min="1" max="2" width="9.140625" style="169"/>
    <col min="3" max="3" width="30.7109375" style="169" customWidth="1"/>
    <col min="4" max="13" width="9.140625" style="169"/>
    <col min="14" max="14" width="38.28515625" style="169" customWidth="1"/>
    <col min="15" max="16384" width="9.140625" style="169"/>
  </cols>
  <sheetData>
    <row r="2" spans="1:3">
      <c r="B2" s="170" t="s">
        <v>183</v>
      </c>
    </row>
    <row r="4" spans="1:3">
      <c r="C4" s="179" t="s">
        <v>182</v>
      </c>
    </row>
    <row r="5" spans="1:3">
      <c r="C5" s="178" t="s">
        <v>161</v>
      </c>
    </row>
    <row r="6" spans="1:3">
      <c r="C6" s="178" t="s">
        <v>160</v>
      </c>
    </row>
    <row r="7" spans="1:3">
      <c r="C7" s="178" t="s">
        <v>162</v>
      </c>
    </row>
    <row r="8" spans="1:3">
      <c r="C8" s="178" t="s">
        <v>163</v>
      </c>
    </row>
    <row r="9" spans="1:3">
      <c r="C9" s="178" t="s">
        <v>43</v>
      </c>
    </row>
    <row r="10" spans="1:3">
      <c r="C10" s="178" t="s">
        <v>45</v>
      </c>
    </row>
    <row r="14" spans="1:3">
      <c r="A14" s="204" t="s">
        <v>147</v>
      </c>
      <c r="B14" s="203"/>
      <c r="C14" s="203"/>
    </row>
    <row r="16" spans="1:3">
      <c r="A16" s="169" t="s">
        <v>126</v>
      </c>
    </row>
    <row r="18" spans="2:2">
      <c r="B18" s="98" t="s">
        <v>242</v>
      </c>
    </row>
    <row r="22" spans="2:2">
      <c r="B22" s="169" t="s">
        <v>128</v>
      </c>
    </row>
    <row r="30" spans="2:2">
      <c r="B30" s="169" t="s">
        <v>129</v>
      </c>
    </row>
    <row r="38" spans="2:3">
      <c r="B38" s="98" t="s">
        <v>130</v>
      </c>
    </row>
    <row r="40" spans="2:3">
      <c r="C40" s="98" t="s">
        <v>131</v>
      </c>
    </row>
    <row r="61" spans="2:2">
      <c r="B61" s="98" t="s">
        <v>138</v>
      </c>
    </row>
    <row r="87" spans="2:3">
      <c r="B87" s="98" t="s">
        <v>132</v>
      </c>
    </row>
    <row r="89" spans="2:3">
      <c r="C89" s="98" t="s">
        <v>133</v>
      </c>
    </row>
    <row r="113" spans="2:3">
      <c r="C113" s="98" t="s">
        <v>134</v>
      </c>
    </row>
    <row r="114" spans="2:3">
      <c r="C114" s="98" t="s">
        <v>135</v>
      </c>
    </row>
    <row r="116" spans="2:3">
      <c r="B116" s="98" t="s">
        <v>136</v>
      </c>
    </row>
    <row r="125" spans="2:3">
      <c r="B125" s="98" t="s">
        <v>142</v>
      </c>
    </row>
    <row r="126" spans="2:3">
      <c r="B126" s="98"/>
    </row>
    <row r="127" spans="2:3">
      <c r="B127" s="98" t="s">
        <v>139</v>
      </c>
    </row>
    <row r="136" spans="2:2">
      <c r="B136" s="98" t="s">
        <v>137</v>
      </c>
    </row>
    <row r="138" spans="2:2">
      <c r="B138" s="98" t="s">
        <v>140</v>
      </c>
    </row>
    <row r="140" spans="2:2">
      <c r="B140" s="98" t="s">
        <v>141</v>
      </c>
    </row>
    <row r="142" spans="2:2">
      <c r="B142" s="98" t="s">
        <v>144</v>
      </c>
    </row>
    <row r="167" spans="2:2">
      <c r="B167" s="98" t="s">
        <v>145</v>
      </c>
    </row>
    <row r="168" spans="2:2">
      <c r="B168" s="178"/>
    </row>
    <row r="169" spans="2:2">
      <c r="B169" s="178"/>
    </row>
    <row r="179" spans="1:3" s="202" customFormat="1"/>
    <row r="181" spans="1:3">
      <c r="A181" s="204" t="s">
        <v>146</v>
      </c>
      <c r="B181" s="203"/>
      <c r="C181" s="203"/>
    </row>
    <row r="183" spans="1:3">
      <c r="B183" s="169" t="s">
        <v>127</v>
      </c>
    </row>
    <row r="187" spans="1:3">
      <c r="B187" s="169" t="s">
        <v>128</v>
      </c>
    </row>
    <row r="195" spans="2:3">
      <c r="B195" s="169" t="s">
        <v>129</v>
      </c>
    </row>
    <row r="202" spans="2:3">
      <c r="B202" s="98" t="s">
        <v>130</v>
      </c>
    </row>
    <row r="204" spans="2:3">
      <c r="C204" s="98" t="s">
        <v>131</v>
      </c>
    </row>
    <row r="225" spans="2:2">
      <c r="B225" s="98" t="s">
        <v>148</v>
      </c>
    </row>
    <row r="251" spans="2:3">
      <c r="B251" s="98" t="s">
        <v>132</v>
      </c>
    </row>
    <row r="253" spans="2:3">
      <c r="C253" s="98" t="s">
        <v>133</v>
      </c>
    </row>
    <row r="273" spans="2:3">
      <c r="C273" s="98" t="s">
        <v>134</v>
      </c>
    </row>
    <row r="274" spans="2:3">
      <c r="C274" s="98" t="s">
        <v>135</v>
      </c>
    </row>
    <row r="276" spans="2:3">
      <c r="B276" s="98" t="s">
        <v>136</v>
      </c>
    </row>
    <row r="285" spans="2:3">
      <c r="B285" s="98" t="s">
        <v>142</v>
      </c>
    </row>
    <row r="286" spans="2:3">
      <c r="B286" s="98"/>
    </row>
    <row r="287" spans="2:3">
      <c r="B287" s="98" t="s">
        <v>139</v>
      </c>
    </row>
    <row r="296" spans="2:2">
      <c r="B296"/>
    </row>
    <row r="297" spans="2:2">
      <c r="B297" s="98" t="s">
        <v>149</v>
      </c>
    </row>
    <row r="298" spans="2:2">
      <c r="B298" s="98"/>
    </row>
    <row r="299" spans="2:2">
      <c r="B299" s="179" t="s">
        <v>150</v>
      </c>
    </row>
    <row r="301" spans="2:2">
      <c r="B301" s="98" t="s">
        <v>137</v>
      </c>
    </row>
    <row r="303" spans="2:2">
      <c r="B303" s="98" t="s">
        <v>157</v>
      </c>
    </row>
    <row r="305" spans="2:2">
      <c r="B305" s="98" t="s">
        <v>141</v>
      </c>
    </row>
    <row r="307" spans="2:2">
      <c r="B307" s="98" t="s">
        <v>151</v>
      </c>
    </row>
    <row r="328" spans="1:3" s="202" customFormat="1"/>
    <row r="330" spans="1:3">
      <c r="A330" s="204" t="s">
        <v>154</v>
      </c>
      <c r="B330" s="203"/>
      <c r="C330" s="203"/>
    </row>
    <row r="332" spans="1:3">
      <c r="B332" s="169" t="s">
        <v>127</v>
      </c>
    </row>
    <row r="336" spans="1:3">
      <c r="B336" s="98" t="s">
        <v>155</v>
      </c>
    </row>
    <row r="344" spans="2:2">
      <c r="B344" s="98" t="s">
        <v>156</v>
      </c>
    </row>
    <row r="351" spans="2:2">
      <c r="B351" s="98" t="s">
        <v>130</v>
      </c>
    </row>
    <row r="353" spans="3:3">
      <c r="C353" s="98" t="s">
        <v>131</v>
      </c>
    </row>
    <row r="373" spans="2:2">
      <c r="B373" s="98" t="s">
        <v>148</v>
      </c>
    </row>
    <row r="398" spans="2:3">
      <c r="B398" s="98" t="s">
        <v>132</v>
      </c>
    </row>
    <row r="400" spans="2:3">
      <c r="C400" s="98" t="s">
        <v>133</v>
      </c>
    </row>
    <row r="419" spans="2:2">
      <c r="B419" s="98" t="s">
        <v>134</v>
      </c>
    </row>
    <row r="420" spans="2:2">
      <c r="B420" s="98" t="s">
        <v>135</v>
      </c>
    </row>
    <row r="422" spans="2:2">
      <c r="B422" s="98" t="s">
        <v>157</v>
      </c>
    </row>
    <row r="424" spans="2:2">
      <c r="B424" s="98" t="s">
        <v>141</v>
      </c>
    </row>
    <row r="426" spans="2:2">
      <c r="B426" s="98" t="s">
        <v>159</v>
      </c>
    </row>
    <row r="427" spans="2:2">
      <c r="B427" s="98"/>
    </row>
    <row r="428" spans="2:2">
      <c r="B428" s="98"/>
    </row>
    <row r="429" spans="2:2">
      <c r="B429" s="98"/>
    </row>
    <row r="430" spans="2:2">
      <c r="B430" s="98"/>
    </row>
    <row r="431" spans="2:2">
      <c r="B431" s="98"/>
    </row>
    <row r="432" spans="2:2">
      <c r="B432" s="98"/>
    </row>
    <row r="435" spans="2:11">
      <c r="B435" s="98" t="s">
        <v>164</v>
      </c>
    </row>
    <row r="448" spans="2:11">
      <c r="B448" s="203" t="s">
        <v>217</v>
      </c>
      <c r="C448" s="203"/>
      <c r="D448" s="203"/>
      <c r="E448" s="203"/>
      <c r="F448" s="203"/>
      <c r="G448" s="203"/>
      <c r="H448" s="203"/>
      <c r="I448" s="203"/>
      <c r="J448" s="203"/>
      <c r="K448" s="203"/>
    </row>
    <row r="449" spans="1:3" s="293" customFormat="1"/>
    <row r="450" spans="1:3" s="202" customFormat="1"/>
    <row r="451" spans="1:3" s="294" customFormat="1"/>
    <row r="452" spans="1:3">
      <c r="A452" s="204" t="s">
        <v>216</v>
      </c>
      <c r="B452" s="203"/>
      <c r="C452" s="203"/>
    </row>
    <row r="454" spans="1:3">
      <c r="B454" s="169" t="s">
        <v>127</v>
      </c>
    </row>
    <row r="458" spans="1:3">
      <c r="B458" s="98" t="s">
        <v>155</v>
      </c>
    </row>
    <row r="466" spans="2:3">
      <c r="B466" s="98" t="s">
        <v>156</v>
      </c>
    </row>
    <row r="473" spans="2:3">
      <c r="B473" s="98" t="s">
        <v>130</v>
      </c>
    </row>
    <row r="475" spans="2:3">
      <c r="C475" s="98" t="s">
        <v>131</v>
      </c>
    </row>
    <row r="495" spans="2:2">
      <c r="B495" s="98" t="s">
        <v>148</v>
      </c>
    </row>
    <row r="520" spans="2:3">
      <c r="B520" s="98" t="s">
        <v>132</v>
      </c>
    </row>
    <row r="522" spans="2:3">
      <c r="C522" s="98" t="s">
        <v>133</v>
      </c>
    </row>
    <row r="541" spans="2:2">
      <c r="B541" s="98" t="s">
        <v>134</v>
      </c>
    </row>
    <row r="542" spans="2:2">
      <c r="B542" s="98" t="s">
        <v>135</v>
      </c>
    </row>
    <row r="544" spans="2:2">
      <c r="B544" s="98" t="s">
        <v>157</v>
      </c>
    </row>
    <row r="546" spans="2:2">
      <c r="B546" s="98" t="s">
        <v>141</v>
      </c>
    </row>
    <row r="548" spans="2:2">
      <c r="B548" s="98" t="s">
        <v>159</v>
      </c>
    </row>
    <row r="557" spans="2:2">
      <c r="B557" s="98" t="s">
        <v>164</v>
      </c>
    </row>
    <row r="570" spans="1:15" ht="26.25" customHeight="1">
      <c r="B570" s="203" t="s">
        <v>218</v>
      </c>
      <c r="C570" s="203"/>
      <c r="D570" s="203"/>
      <c r="E570" s="203"/>
      <c r="F570" s="203"/>
      <c r="G570" s="204"/>
      <c r="H570" s="204"/>
      <c r="I570" s="204"/>
      <c r="J570" s="204"/>
      <c r="K570" s="204"/>
      <c r="L570" s="170"/>
      <c r="M570" s="170"/>
      <c r="N570" s="170"/>
      <c r="O570" s="170"/>
    </row>
    <row r="571" spans="1:15">
      <c r="B571" s="204"/>
      <c r="C571" s="203"/>
      <c r="D571" s="203"/>
      <c r="E571" s="203"/>
      <c r="F571" s="203"/>
      <c r="G571" s="203"/>
      <c r="H571" s="203"/>
      <c r="I571" s="203"/>
      <c r="J571" s="203"/>
      <c r="K571" s="203"/>
    </row>
    <row r="573" spans="1:15" s="202" customFormat="1"/>
    <row r="576" spans="1:15">
      <c r="A576" s="204" t="s">
        <v>158</v>
      </c>
      <c r="B576" s="203"/>
      <c r="C576" s="203"/>
    </row>
    <row r="578" spans="2:2">
      <c r="B578" s="169" t="s">
        <v>127</v>
      </c>
    </row>
    <row r="582" spans="2:2">
      <c r="B582" s="98" t="s">
        <v>155</v>
      </c>
    </row>
    <row r="590" spans="2:2">
      <c r="B590" s="98" t="s">
        <v>156</v>
      </c>
    </row>
    <row r="597" spans="2:3">
      <c r="B597" s="98" t="s">
        <v>130</v>
      </c>
    </row>
    <row r="599" spans="2:3">
      <c r="C599" s="98" t="s">
        <v>131</v>
      </c>
    </row>
    <row r="619" spans="2:2">
      <c r="B619" s="98" t="s">
        <v>148</v>
      </c>
    </row>
    <row r="642" spans="2:3">
      <c r="B642" s="98" t="s">
        <v>132</v>
      </c>
    </row>
    <row r="644" spans="2:3">
      <c r="C644" s="98" t="s">
        <v>133</v>
      </c>
    </row>
    <row r="663" spans="2:2">
      <c r="B663" s="98" t="s">
        <v>134</v>
      </c>
    </row>
    <row r="664" spans="2:2">
      <c r="B664" s="98" t="s">
        <v>135</v>
      </c>
    </row>
    <row r="666" spans="2:2">
      <c r="B666" s="98" t="s">
        <v>157</v>
      </c>
    </row>
    <row r="668" spans="2:2">
      <c r="B668" s="98" t="s">
        <v>141</v>
      </c>
    </row>
    <row r="670" spans="2:2">
      <c r="B670" s="98" t="s">
        <v>159</v>
      </c>
    </row>
    <row r="680" spans="2:2">
      <c r="B680" s="98" t="s">
        <v>164</v>
      </c>
    </row>
    <row r="681" spans="2:2">
      <c r="B681" s="98"/>
    </row>
    <row r="695" spans="1:3" s="202" customFormat="1"/>
    <row r="698" spans="1:3">
      <c r="A698" s="204" t="s">
        <v>165</v>
      </c>
      <c r="B698" s="203"/>
      <c r="C698" s="203"/>
    </row>
    <row r="700" spans="1:3">
      <c r="B700" s="169" t="s">
        <v>127</v>
      </c>
    </row>
    <row r="704" spans="1:3">
      <c r="B704" s="98" t="s">
        <v>166</v>
      </c>
    </row>
    <row r="710" spans="2:3">
      <c r="B710" s="169" t="s">
        <v>167</v>
      </c>
    </row>
    <row r="715" spans="2:3">
      <c r="B715" s="98" t="s">
        <v>130</v>
      </c>
    </row>
    <row r="717" spans="2:3">
      <c r="C717" s="98" t="s">
        <v>131</v>
      </c>
    </row>
    <row r="729" spans="2:2">
      <c r="B729" s="98" t="s">
        <v>148</v>
      </c>
    </row>
    <row r="754" spans="2:8">
      <c r="B754" s="98" t="s">
        <v>132</v>
      </c>
    </row>
    <row r="756" spans="2:8">
      <c r="C756" s="98" t="s">
        <v>133</v>
      </c>
    </row>
    <row r="768" spans="2:8">
      <c r="H768" s="98"/>
    </row>
    <row r="774" spans="2:2">
      <c r="B774" s="98" t="s">
        <v>134</v>
      </c>
    </row>
    <row r="775" spans="2:2">
      <c r="B775" s="98" t="s">
        <v>135</v>
      </c>
    </row>
    <row r="777" spans="2:2">
      <c r="B777" s="98" t="s">
        <v>157</v>
      </c>
    </row>
    <row r="779" spans="2:2">
      <c r="B779" s="98" t="s">
        <v>141</v>
      </c>
    </row>
    <row r="782" spans="2:2">
      <c r="B782" s="98"/>
    </row>
    <row r="789" spans="1:3">
      <c r="B789" s="169" t="s">
        <v>169</v>
      </c>
    </row>
    <row r="791" spans="1:3">
      <c r="B791" s="98" t="s">
        <v>170</v>
      </c>
    </row>
    <row r="793" spans="1:3" s="202" customFormat="1"/>
    <row r="796" spans="1:3">
      <c r="A796" s="204" t="s">
        <v>171</v>
      </c>
      <c r="B796" s="203"/>
      <c r="C796" s="203"/>
    </row>
    <row r="798" spans="1:3">
      <c r="B798" s="169" t="s">
        <v>127</v>
      </c>
    </row>
    <row r="802" spans="2:3">
      <c r="B802" s="98" t="s">
        <v>172</v>
      </c>
    </row>
    <row r="808" spans="2:3">
      <c r="B808" s="169" t="s">
        <v>173</v>
      </c>
    </row>
    <row r="813" spans="2:3">
      <c r="B813" s="98" t="s">
        <v>130</v>
      </c>
    </row>
    <row r="815" spans="2:3">
      <c r="C815" s="98" t="s">
        <v>131</v>
      </c>
    </row>
    <row r="828" spans="2:2">
      <c r="B828" s="98" t="s">
        <v>148</v>
      </c>
    </row>
    <row r="852" spans="2:3">
      <c r="B852" s="98" t="s">
        <v>132</v>
      </c>
    </row>
    <row r="854" spans="2:3">
      <c r="C854" s="98" t="s">
        <v>133</v>
      </c>
    </row>
    <row r="871" spans="2:2">
      <c r="B871" s="98" t="s">
        <v>174</v>
      </c>
    </row>
    <row r="884" spans="2:2">
      <c r="B884" s="98" t="s">
        <v>175</v>
      </c>
    </row>
    <row r="916" spans="1:6" s="170" customFormat="1" ht="15.75">
      <c r="A916" s="301" t="s">
        <v>236</v>
      </c>
      <c r="B916" s="204"/>
      <c r="C916" s="204"/>
      <c r="D916" s="204"/>
      <c r="E916" s="204"/>
      <c r="F916" s="204"/>
    </row>
    <row r="917" spans="1:6" s="170" customFormat="1" ht="15.75">
      <c r="A917" s="302"/>
      <c r="B917" s="53" t="s">
        <v>237</v>
      </c>
      <c r="C917" s="10"/>
      <c r="D917" s="10"/>
      <c r="E917" s="10"/>
      <c r="F917" s="10"/>
    </row>
    <row r="918" spans="1:6">
      <c r="A918" s="169" t="s">
        <v>230</v>
      </c>
      <c r="B918" s="169" t="s">
        <v>224</v>
      </c>
    </row>
    <row r="919" spans="1:6">
      <c r="B919" s="169" t="s">
        <v>225</v>
      </c>
    </row>
    <row r="920" spans="1:6">
      <c r="B920" s="98" t="s">
        <v>226</v>
      </c>
    </row>
    <row r="921" spans="1:6">
      <c r="B921" s="98" t="s">
        <v>178</v>
      </c>
      <c r="C921" s="170"/>
      <c r="D921" s="300"/>
    </row>
    <row r="922" spans="1:6">
      <c r="B922" s="98" t="s">
        <v>241</v>
      </c>
    </row>
    <row r="925" spans="1:6">
      <c r="B925" s="170" t="s">
        <v>126</v>
      </c>
      <c r="C925" s="170"/>
    </row>
    <row r="927" spans="1:6">
      <c r="C927" s="169" t="s">
        <v>127</v>
      </c>
    </row>
    <row r="929" spans="3:5">
      <c r="D929" s="300"/>
    </row>
    <row r="931" spans="3:5">
      <c r="C931" s="98" t="s">
        <v>239</v>
      </c>
    </row>
    <row r="932" spans="3:5">
      <c r="C932" s="98" t="s">
        <v>233</v>
      </c>
      <c r="E932" s="300"/>
    </row>
    <row r="948" spans="3:3">
      <c r="C948" s="98" t="s">
        <v>234</v>
      </c>
    </row>
    <row r="964" spans="3:3">
      <c r="C964" s="98" t="s">
        <v>235</v>
      </c>
    </row>
    <row r="966" spans="3:3">
      <c r="C966" s="169" t="s">
        <v>231</v>
      </c>
    </row>
    <row r="968" spans="3:3">
      <c r="C968" s="98" t="s">
        <v>232</v>
      </c>
    </row>
    <row r="970" spans="3:3">
      <c r="C970" s="98"/>
    </row>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53"/>
  <sheetViews>
    <sheetView zoomScale="70" zoomScaleNormal="70" workbookViewId="0">
      <pane ySplit="10" topLeftCell="A35" activePane="bottomLeft" state="frozen"/>
      <selection activeCell="G22" sqref="G22"/>
      <selection pane="bottomLeft" activeCell="H73" sqref="H73"/>
    </sheetView>
  </sheetViews>
  <sheetFormatPr defaultColWidth="9.140625" defaultRowHeight="15"/>
  <cols>
    <col min="1" max="1" width="2.7109375" style="27" customWidth="1"/>
    <col min="2" max="2" width="63.7109375" style="27" customWidth="1"/>
    <col min="3" max="3" width="22.85546875" style="27" bestFit="1" customWidth="1"/>
    <col min="4" max="4" width="19.28515625" style="27" customWidth="1"/>
    <col min="5" max="6" width="21.5703125" style="27" customWidth="1"/>
    <col min="7" max="7" width="24.5703125" style="27" customWidth="1"/>
    <col min="8" max="8" width="42.85546875" style="27" customWidth="1"/>
    <col min="9" max="9" width="37.7109375" style="28" customWidth="1"/>
    <col min="10" max="10" width="16.85546875" style="28" customWidth="1"/>
    <col min="11" max="16384" width="9.140625" style="28"/>
  </cols>
  <sheetData>
    <row r="1" spans="1:8" ht="19.5" customHeight="1">
      <c r="A1" s="222" t="s">
        <v>198</v>
      </c>
      <c r="B1" s="223"/>
      <c r="C1" s="223" t="s">
        <v>221</v>
      </c>
      <c r="D1" s="223"/>
      <c r="E1" s="223"/>
      <c r="F1" s="223"/>
      <c r="G1" s="223"/>
      <c r="H1" s="223"/>
    </row>
    <row r="2" spans="1:8" ht="19.5" customHeight="1">
      <c r="A2" s="222" t="s">
        <v>199</v>
      </c>
      <c r="B2" s="223"/>
      <c r="C2" s="223" t="s">
        <v>262</v>
      </c>
      <c r="D2" s="223"/>
      <c r="E2" s="223"/>
      <c r="F2" s="223"/>
      <c r="G2" s="224" t="s">
        <v>26</v>
      </c>
      <c r="H2" s="225" t="s">
        <v>263</v>
      </c>
    </row>
    <row r="3" spans="1:8" ht="19.5" customHeight="1">
      <c r="A3" s="226" t="s">
        <v>107</v>
      </c>
      <c r="B3" s="227"/>
      <c r="C3" s="228">
        <v>43799</v>
      </c>
      <c r="D3" s="223"/>
      <c r="E3" s="223"/>
      <c r="F3" s="223"/>
      <c r="G3" s="224" t="s">
        <v>27</v>
      </c>
      <c r="H3" s="225" t="s">
        <v>264</v>
      </c>
    </row>
    <row r="4" spans="1:8" ht="19.5" customHeight="1">
      <c r="A4" s="232" t="s">
        <v>200</v>
      </c>
      <c r="B4" s="229"/>
      <c r="C4" s="229" t="s">
        <v>266</v>
      </c>
      <c r="D4" s="229"/>
      <c r="E4" s="223"/>
      <c r="F4" s="223"/>
      <c r="G4" s="224" t="s">
        <v>28</v>
      </c>
      <c r="H4" s="225" t="s">
        <v>265</v>
      </c>
    </row>
    <row r="5" spans="1:8" ht="19.5" customHeight="1">
      <c r="A5" s="234" t="s">
        <v>29</v>
      </c>
      <c r="B5" s="234"/>
      <c r="C5" s="235"/>
      <c r="D5" s="223"/>
      <c r="E5" s="223"/>
      <c r="F5" s="223"/>
      <c r="G5" s="224"/>
      <c r="H5" s="233"/>
    </row>
    <row r="6" spans="1:8" ht="19.5" customHeight="1">
      <c r="A6" s="30"/>
      <c r="B6" s="30"/>
      <c r="C6" s="30"/>
      <c r="D6" s="31"/>
      <c r="G6" s="29"/>
      <c r="H6" s="30"/>
    </row>
    <row r="7" spans="1:8">
      <c r="G7" s="29"/>
      <c r="H7" s="32"/>
    </row>
    <row r="8" spans="1:8">
      <c r="A8" s="30"/>
      <c r="B8" s="30"/>
      <c r="C8" s="30"/>
      <c r="D8" s="30"/>
      <c r="E8" s="30"/>
      <c r="F8" s="30"/>
      <c r="G8" s="30"/>
      <c r="H8" s="30"/>
    </row>
    <row r="9" spans="1:8" ht="15.75">
      <c r="A9" s="33"/>
      <c r="B9" s="33"/>
      <c r="C9" s="34" t="s">
        <v>30</v>
      </c>
      <c r="D9" s="34" t="s">
        <v>30</v>
      </c>
      <c r="E9" s="34"/>
      <c r="F9" s="34" t="s">
        <v>108</v>
      </c>
      <c r="G9" s="34" t="s">
        <v>31</v>
      </c>
      <c r="H9" s="34" t="s">
        <v>32</v>
      </c>
    </row>
    <row r="10" spans="1:8" ht="15.75">
      <c r="A10" s="30"/>
      <c r="B10" s="33"/>
      <c r="C10" s="34" t="s">
        <v>33</v>
      </c>
      <c r="D10" s="34" t="s">
        <v>32</v>
      </c>
      <c r="E10" s="34" t="s">
        <v>7</v>
      </c>
      <c r="F10" s="34" t="s">
        <v>109</v>
      </c>
      <c r="G10" s="34" t="s">
        <v>34</v>
      </c>
      <c r="H10" s="34" t="s">
        <v>31</v>
      </c>
    </row>
    <row r="11" spans="1:8" ht="15.75">
      <c r="A11" s="30"/>
      <c r="B11" s="33"/>
      <c r="C11" s="33"/>
      <c r="D11" s="33"/>
      <c r="E11" s="33"/>
      <c r="F11" s="33"/>
      <c r="G11" s="33"/>
      <c r="H11" s="33"/>
    </row>
    <row r="12" spans="1:8" ht="15.75">
      <c r="A12" s="30"/>
      <c r="B12" s="6" t="s">
        <v>35</v>
      </c>
      <c r="C12" s="33"/>
      <c r="D12" s="33"/>
      <c r="E12" s="33"/>
      <c r="F12" s="33"/>
      <c r="G12" s="33"/>
      <c r="H12" s="33"/>
    </row>
    <row r="13" spans="1:8" ht="19.5" customHeight="1">
      <c r="A13" s="35" t="s">
        <v>36</v>
      </c>
      <c r="B13" s="30"/>
      <c r="C13" s="30"/>
      <c r="D13" s="30"/>
      <c r="E13" s="30"/>
      <c r="F13" s="30"/>
      <c r="G13" s="30"/>
      <c r="H13" s="30"/>
    </row>
    <row r="14" spans="1:8" ht="15.75">
      <c r="A14" s="36"/>
      <c r="B14" s="36" t="s">
        <v>80</v>
      </c>
      <c r="C14" s="213">
        <f>Cash!C19</f>
        <v>588840.92999999993</v>
      </c>
      <c r="D14" s="213">
        <f>Cash!D19</f>
        <v>588731.15999999992</v>
      </c>
      <c r="E14" s="214">
        <f>C14-D14</f>
        <v>109.77000000001863</v>
      </c>
      <c r="F14" s="37"/>
      <c r="G14" s="38" t="s">
        <v>52</v>
      </c>
      <c r="H14" s="39"/>
    </row>
    <row r="15" spans="1:8" ht="19.5" customHeight="1">
      <c r="A15" s="30"/>
      <c r="B15" s="30"/>
      <c r="C15" s="215"/>
      <c r="D15" s="216"/>
      <c r="E15" s="215"/>
      <c r="F15" s="40"/>
      <c r="G15" s="42"/>
      <c r="H15" s="43"/>
    </row>
    <row r="16" spans="1:8" ht="19.5" customHeight="1">
      <c r="A16" s="44" t="s">
        <v>37</v>
      </c>
      <c r="B16" s="30"/>
      <c r="C16" s="215"/>
      <c r="D16" s="216"/>
      <c r="E16" s="215"/>
      <c r="F16" s="40"/>
      <c r="G16" s="42"/>
      <c r="H16" s="43"/>
    </row>
    <row r="17" spans="1:8" ht="15.75">
      <c r="A17" s="46"/>
      <c r="B17" s="36" t="s">
        <v>38</v>
      </c>
      <c r="C17" s="214">
        <f>Share_Cost_Mkt!D78</f>
        <v>1424295</v>
      </c>
      <c r="D17" s="217">
        <f>Share_Cost_Mkt!E78</f>
        <v>1424295</v>
      </c>
      <c r="E17" s="214">
        <f>C17-D17</f>
        <v>0</v>
      </c>
      <c r="F17" s="37"/>
      <c r="G17" s="38" t="s">
        <v>51</v>
      </c>
      <c r="H17" s="39"/>
    </row>
    <row r="18" spans="1:8" ht="15.75">
      <c r="A18" s="46"/>
      <c r="B18" s="48" t="s">
        <v>39</v>
      </c>
      <c r="C18" s="214">
        <f>Share_Cost_Mkt!H78</f>
        <v>31176671.95000001</v>
      </c>
      <c r="D18" s="214">
        <f>Share_Cost_Mkt!I78</f>
        <v>31047742.95000001</v>
      </c>
      <c r="E18" s="214">
        <f>C18-D18</f>
        <v>128929</v>
      </c>
      <c r="F18" s="37"/>
      <c r="G18" s="38" t="s">
        <v>51</v>
      </c>
      <c r="H18" s="39"/>
    </row>
    <row r="19" spans="1:8" ht="79.900000000000006" customHeight="1">
      <c r="A19" s="46"/>
      <c r="B19" s="48" t="s">
        <v>40</v>
      </c>
      <c r="C19" s="214">
        <f>Share_Cost_Mkt!P78</f>
        <v>36480257.649999999</v>
      </c>
      <c r="D19" s="214">
        <f>Share_Cost_Mkt!Q78</f>
        <v>36483972.999999993</v>
      </c>
      <c r="E19" s="214">
        <f>C19-D19</f>
        <v>-3715.3499999940395</v>
      </c>
      <c r="F19" s="37"/>
      <c r="G19" s="38" t="s">
        <v>51</v>
      </c>
      <c r="H19" s="39"/>
    </row>
    <row r="20" spans="1:8" ht="19.5" customHeight="1">
      <c r="A20" s="30"/>
      <c r="B20" s="30"/>
      <c r="C20" s="215"/>
      <c r="D20" s="215"/>
      <c r="E20" s="215"/>
      <c r="F20" s="40"/>
      <c r="G20" s="49"/>
      <c r="H20" s="230"/>
    </row>
    <row r="21" spans="1:8" ht="18.75" customHeight="1">
      <c r="A21" s="168" t="s">
        <v>41</v>
      </c>
      <c r="B21" s="50"/>
      <c r="C21" s="215"/>
      <c r="D21" s="215"/>
      <c r="E21" s="215"/>
      <c r="F21" s="45"/>
      <c r="G21" s="49"/>
      <c r="H21" s="230"/>
    </row>
    <row r="22" spans="1:8" ht="15.75">
      <c r="A22" s="46"/>
      <c r="B22" s="46" t="s">
        <v>42</v>
      </c>
      <c r="C22" s="214">
        <f>SUM(Open_Trades!D45)</f>
        <v>0</v>
      </c>
      <c r="D22" s="214">
        <f>SUM(Open_Trades!E45)</f>
        <v>0</v>
      </c>
      <c r="E22" s="214">
        <f t="shared" ref="E22:E28" si="0">C22-D22</f>
        <v>0</v>
      </c>
      <c r="F22" s="37"/>
      <c r="G22" s="38" t="s">
        <v>43</v>
      </c>
      <c r="H22" s="39"/>
    </row>
    <row r="23" spans="1:8" ht="15.75">
      <c r="A23" s="46"/>
      <c r="B23" s="46" t="s">
        <v>229</v>
      </c>
      <c r="C23" s="214">
        <f>SUM(INT_BNI_SSC)</f>
        <v>484.34</v>
      </c>
      <c r="D23" s="214">
        <f>SUM(INT_BNI_IM)</f>
        <v>484.34</v>
      </c>
      <c r="E23" s="214">
        <f t="shared" si="0"/>
        <v>0</v>
      </c>
      <c r="F23" s="37"/>
      <c r="G23" s="38" t="s">
        <v>3</v>
      </c>
      <c r="H23" s="39"/>
    </row>
    <row r="24" spans="1:8" ht="95.45" customHeight="1">
      <c r="A24" s="46"/>
      <c r="B24" s="46" t="s">
        <v>228</v>
      </c>
      <c r="C24" s="214">
        <f>SUM(Dividends!I61)</f>
        <v>56831.09</v>
      </c>
      <c r="D24" s="214">
        <f>SUM(Dividends!J61)</f>
        <v>56831.09</v>
      </c>
      <c r="E24" s="214">
        <f t="shared" si="0"/>
        <v>0</v>
      </c>
      <c r="F24" s="37"/>
      <c r="G24" s="38" t="s">
        <v>1</v>
      </c>
      <c r="H24" s="39"/>
    </row>
    <row r="25" spans="1:8" ht="15.75">
      <c r="A25" s="46"/>
      <c r="B25" s="46" t="s">
        <v>244</v>
      </c>
      <c r="C25" s="214">
        <f>Tax_Reclaims!J63</f>
        <v>45298.860000000008</v>
      </c>
      <c r="D25" s="214">
        <f>SUM(Tax_Reclaims!M63)</f>
        <v>45298.860000000008</v>
      </c>
      <c r="E25" s="214">
        <f t="shared" si="0"/>
        <v>0</v>
      </c>
      <c r="F25" s="37"/>
      <c r="G25" s="38" t="s">
        <v>2</v>
      </c>
      <c r="H25" s="39"/>
    </row>
    <row r="26" spans="1:8" ht="23.25" customHeight="1">
      <c r="A26" s="46"/>
      <c r="B26" s="48" t="s">
        <v>49</v>
      </c>
      <c r="C26" s="214">
        <f>SUM('Pending_FX '!B22)</f>
        <v>33.6</v>
      </c>
      <c r="D26" s="214">
        <f>SUM('Pending_FX '!C22)</f>
        <v>33.6</v>
      </c>
      <c r="E26" s="214">
        <f t="shared" si="0"/>
        <v>0</v>
      </c>
      <c r="F26" s="37"/>
      <c r="G26" s="38" t="s">
        <v>45</v>
      </c>
      <c r="H26" s="39"/>
    </row>
    <row r="27" spans="1:8" ht="15.75">
      <c r="A27" s="46"/>
      <c r="B27" s="219" t="s">
        <v>177</v>
      </c>
      <c r="C27" s="218"/>
      <c r="D27" s="218"/>
      <c r="E27" s="214">
        <f t="shared" si="0"/>
        <v>0</v>
      </c>
      <c r="F27" s="37"/>
      <c r="G27" s="38" t="s">
        <v>238</v>
      </c>
      <c r="H27" s="39"/>
    </row>
    <row r="28" spans="1:8" ht="15.75">
      <c r="A28" s="46"/>
      <c r="B28" s="219" t="s">
        <v>224</v>
      </c>
      <c r="C28" s="218"/>
      <c r="D28" s="218"/>
      <c r="E28" s="214">
        <f t="shared" si="0"/>
        <v>0</v>
      </c>
      <c r="F28" s="37"/>
      <c r="G28" s="38" t="s">
        <v>238</v>
      </c>
      <c r="H28" s="39"/>
    </row>
    <row r="29" spans="1:8" ht="19.5" customHeight="1">
      <c r="A29" s="30"/>
      <c r="B29" s="220" t="s">
        <v>46</v>
      </c>
      <c r="C29" s="215"/>
      <c r="D29" s="215"/>
      <c r="E29" s="215"/>
      <c r="F29" s="40"/>
      <c r="G29" s="49"/>
      <c r="H29" s="231"/>
    </row>
    <row r="30" spans="1:8" ht="18.75" customHeight="1">
      <c r="A30" s="44" t="s">
        <v>47</v>
      </c>
      <c r="B30" s="42"/>
      <c r="C30" s="215"/>
      <c r="D30" s="215"/>
      <c r="E30" s="215"/>
      <c r="F30" s="40"/>
      <c r="G30" s="51"/>
      <c r="H30" s="231"/>
    </row>
    <row r="31" spans="1:8" ht="15.75">
      <c r="A31" s="46"/>
      <c r="B31" s="221" t="s">
        <v>48</v>
      </c>
      <c r="C31" s="214">
        <f>SUM(Open_Trades!D19)</f>
        <v>0</v>
      </c>
      <c r="D31" s="214">
        <f>SUM(Open_Trades!E19)</f>
        <v>0</v>
      </c>
      <c r="E31" s="214">
        <f>C31-D31</f>
        <v>0</v>
      </c>
      <c r="F31" s="37"/>
      <c r="G31" s="38" t="s">
        <v>43</v>
      </c>
      <c r="H31" s="39"/>
    </row>
    <row r="32" spans="1:8" ht="18.75" customHeight="1">
      <c r="A32" s="46"/>
      <c r="B32" s="48" t="s">
        <v>44</v>
      </c>
      <c r="C32" s="214">
        <f>SUM('Pending_FX '!B11)</f>
        <v>17586.919999999998</v>
      </c>
      <c r="D32" s="214">
        <f>SUM('Pending_FX '!C11)</f>
        <v>17586.919999999998</v>
      </c>
      <c r="E32" s="214">
        <f t="shared" ref="E32:E41" si="1">C32-D32</f>
        <v>0</v>
      </c>
      <c r="F32" s="37"/>
      <c r="G32" s="38" t="s">
        <v>45</v>
      </c>
      <c r="H32" s="39"/>
    </row>
    <row r="33" spans="1:8" ht="15.75">
      <c r="A33" s="298"/>
      <c r="B33" s="219" t="s">
        <v>225</v>
      </c>
      <c r="C33" s="218"/>
      <c r="D33" s="218"/>
      <c r="E33" s="214">
        <f>C33-D33</f>
        <v>0</v>
      </c>
      <c r="F33" s="37"/>
      <c r="G33" s="38" t="s">
        <v>238</v>
      </c>
      <c r="H33" s="39"/>
    </row>
    <row r="34" spans="1:8" ht="15.75">
      <c r="A34" s="46"/>
      <c r="B34" s="219" t="s">
        <v>226</v>
      </c>
      <c r="C34" s="218"/>
      <c r="D34" s="218"/>
      <c r="E34" s="214">
        <f>C34-D34</f>
        <v>0</v>
      </c>
      <c r="F34" s="37"/>
      <c r="G34" s="38" t="s">
        <v>238</v>
      </c>
      <c r="H34" s="39"/>
    </row>
    <row r="35" spans="1:8" ht="15.75">
      <c r="A35" s="298"/>
      <c r="B35" s="219" t="s">
        <v>178</v>
      </c>
      <c r="C35" s="218"/>
      <c r="D35" s="218"/>
      <c r="E35" s="214">
        <f>C35-D35</f>
        <v>0</v>
      </c>
      <c r="F35" s="37"/>
      <c r="G35" s="38" t="s">
        <v>238</v>
      </c>
      <c r="H35" s="39"/>
    </row>
    <row r="36" spans="1:8" ht="19.5" customHeight="1">
      <c r="A36" s="44" t="s">
        <v>119</v>
      </c>
      <c r="B36" s="219"/>
      <c r="C36" s="218"/>
      <c r="D36" s="218"/>
      <c r="E36" s="214"/>
      <c r="F36" s="37"/>
      <c r="G36" s="38"/>
      <c r="H36" s="47"/>
    </row>
    <row r="37" spans="1:8" ht="19.5" customHeight="1">
      <c r="A37" s="46"/>
      <c r="B37" s="219" t="s">
        <v>176</v>
      </c>
      <c r="C37" s="218">
        <f>SUM(Dividends!Q61,Tax_Reclaims!L63)</f>
        <v>-719.14</v>
      </c>
      <c r="D37" s="218">
        <f>SUM(Dividends!R61,Tax_Reclaims!O63)</f>
        <v>-719.14</v>
      </c>
      <c r="E37" s="214">
        <f t="shared" si="1"/>
        <v>0</v>
      </c>
      <c r="F37" s="37"/>
      <c r="G37" s="38" t="s">
        <v>181</v>
      </c>
      <c r="H37" s="39"/>
    </row>
    <row r="38" spans="1:8" ht="19.5" customHeight="1">
      <c r="A38" s="46"/>
      <c r="B38" s="219" t="s">
        <v>120</v>
      </c>
      <c r="C38" s="218">
        <f>SUM(Open_Trades!L19)</f>
        <v>0</v>
      </c>
      <c r="D38" s="218">
        <f>SUM(Open_Trades!M19)</f>
        <v>0</v>
      </c>
      <c r="E38" s="214">
        <f t="shared" si="1"/>
        <v>0</v>
      </c>
      <c r="F38" s="37"/>
      <c r="G38" s="38" t="s">
        <v>43</v>
      </c>
      <c r="H38" s="47"/>
    </row>
    <row r="39" spans="1:8" ht="19.5" customHeight="1">
      <c r="A39" s="46"/>
      <c r="B39" s="219" t="s">
        <v>121</v>
      </c>
      <c r="C39" s="218">
        <f>SUM(Open_Trades!L45)</f>
        <v>0</v>
      </c>
      <c r="D39" s="218">
        <f>SUM(Open_Trades!M45)</f>
        <v>0</v>
      </c>
      <c r="E39" s="214">
        <f t="shared" si="1"/>
        <v>0</v>
      </c>
      <c r="F39" s="37"/>
      <c r="G39" s="38" t="s">
        <v>43</v>
      </c>
      <c r="H39" s="47"/>
    </row>
    <row r="40" spans="1:8" ht="19.5" customHeight="1">
      <c r="A40" s="46"/>
      <c r="B40" s="219" t="s">
        <v>220</v>
      </c>
      <c r="C40" s="214">
        <f>'Pending_FX '!D25</f>
        <v>-73.97</v>
      </c>
      <c r="D40" s="214">
        <f>'Pending_FX '!E25</f>
        <v>-73.97</v>
      </c>
      <c r="E40" s="214">
        <f t="shared" si="1"/>
        <v>0</v>
      </c>
      <c r="F40" s="37"/>
      <c r="G40" s="38" t="s">
        <v>45</v>
      </c>
      <c r="H40" s="47"/>
    </row>
    <row r="41" spans="1:8" ht="19.5" customHeight="1">
      <c r="A41" s="46"/>
      <c r="B41" s="219" t="s">
        <v>219</v>
      </c>
      <c r="C41" s="214">
        <f>'Pending_FX '!D26</f>
        <v>-0.13</v>
      </c>
      <c r="D41" s="214">
        <f>'Pending_FX '!E26</f>
        <v>-0.13</v>
      </c>
      <c r="E41" s="214">
        <f t="shared" si="1"/>
        <v>0</v>
      </c>
      <c r="F41" s="37"/>
      <c r="G41" s="38" t="s">
        <v>45</v>
      </c>
      <c r="H41" s="47"/>
    </row>
    <row r="42" spans="1:8" ht="19.5" customHeight="1">
      <c r="A42" s="30"/>
      <c r="B42" s="42"/>
      <c r="C42" s="215"/>
      <c r="D42" s="215"/>
      <c r="E42" s="216"/>
      <c r="F42" s="41"/>
      <c r="G42" s="49"/>
      <c r="H42" s="231"/>
    </row>
    <row r="43" spans="1:8" ht="19.5" customHeight="1">
      <c r="A43" s="46"/>
      <c r="B43" s="307" t="s">
        <v>227</v>
      </c>
      <c r="C43" s="214">
        <f>C14+C19+C22+C23+C24+C25+C26+C27-C31-C32+C35+C37+C39+C38+C40+C41</f>
        <v>37153366.310000002</v>
      </c>
      <c r="D43" s="214">
        <f>D14+D19+D22+D23+D24+D25+D26+D27-D31-D32+D35+D37+D39+D38+D40+D41</f>
        <v>37156971.889999993</v>
      </c>
      <c r="E43" s="217">
        <f>C43-D43</f>
        <v>-3605.5799999907613</v>
      </c>
      <c r="F43" s="306">
        <f>(E43/$D43)*10000</f>
        <v>-0.97036432642163883</v>
      </c>
      <c r="G43" s="38" t="s">
        <v>249</v>
      </c>
      <c r="H43" s="47"/>
    </row>
    <row r="44" spans="1:8" ht="20.25" customHeight="1">
      <c r="A44" s="46"/>
      <c r="B44" s="307" t="s">
        <v>50</v>
      </c>
      <c r="C44" s="46"/>
      <c r="D44" s="46"/>
      <c r="E44" s="305">
        <f>IF(ISERROR(E43/C43),0,E43/C43)</f>
        <v>-9.7045849625214249E-5</v>
      </c>
      <c r="F44" s="37"/>
      <c r="G44" s="38"/>
      <c r="H44" s="47"/>
    </row>
    <row r="45" spans="1:8">
      <c r="A45" s="52"/>
    </row>
    <row r="46" spans="1:8" ht="15.75">
      <c r="A46" s="46"/>
      <c r="B46" s="299" t="s">
        <v>240</v>
      </c>
      <c r="C46" s="319"/>
      <c r="D46" s="319"/>
      <c r="E46" s="214">
        <f t="shared" ref="E46" si="2">C46-D46</f>
        <v>0</v>
      </c>
      <c r="F46" s="306" t="e">
        <f>(E46/$D46)*10000</f>
        <v>#DIV/0!</v>
      </c>
      <c r="G46" s="38" t="s">
        <v>238</v>
      </c>
      <c r="H46" s="47"/>
    </row>
    <row r="47" spans="1:8">
      <c r="A47" s="52"/>
      <c r="B47" s="303"/>
      <c r="C47" s="304"/>
      <c r="D47" s="303"/>
      <c r="E47" s="303"/>
      <c r="F47" s="303"/>
      <c r="G47" s="303"/>
      <c r="H47" s="303"/>
    </row>
    <row r="48" spans="1:8" ht="16.5" thickBot="1">
      <c r="B48" s="308" t="s">
        <v>243</v>
      </c>
      <c r="C48" s="309">
        <f>C46-C43</f>
        <v>-37153366.310000002</v>
      </c>
      <c r="D48" s="309">
        <f>D46-D43</f>
        <v>-37156971.889999993</v>
      </c>
      <c r="E48" s="303"/>
      <c r="F48" s="303"/>
      <c r="G48" s="303"/>
      <c r="H48" s="303"/>
    </row>
    <row r="49" spans="3:4">
      <c r="C49" s="153"/>
      <c r="D49" s="212"/>
    </row>
    <row r="51" spans="3:4">
      <c r="C51" s="212"/>
    </row>
    <row r="52" spans="3:4">
      <c r="C52" s="212"/>
    </row>
    <row r="53" spans="3:4">
      <c r="C53" s="212"/>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XEX80"/>
  <sheetViews>
    <sheetView tabSelected="1" zoomScale="80" zoomScaleNormal="80" workbookViewId="0">
      <pane xSplit="3" ySplit="2" topLeftCell="K27" activePane="bottomRight" state="frozen"/>
      <selection activeCell="G22" sqref="G22"/>
      <selection pane="topRight" activeCell="G22" sqref="G22"/>
      <selection pane="bottomLeft" activeCell="G22" sqref="G22"/>
      <selection pane="bottomRight" activeCell="S91" sqref="S91"/>
    </sheetView>
  </sheetViews>
  <sheetFormatPr defaultColWidth="8.85546875" defaultRowHeight="12.75"/>
  <cols>
    <col min="1" max="2" width="14.28515625" style="55" customWidth="1"/>
    <col min="3" max="3" width="35.85546875" style="55" bestFit="1" customWidth="1"/>
    <col min="4" max="4" width="19" style="237" bestFit="1" customWidth="1"/>
    <col min="5" max="5" width="21.28515625" style="237" bestFit="1" customWidth="1"/>
    <col min="6" max="7" width="20.28515625" style="237" customWidth="1"/>
    <col min="8" max="8" width="17.5703125" style="238" bestFit="1" customWidth="1"/>
    <col min="9" max="9" width="16.140625" style="238" bestFit="1" customWidth="1"/>
    <col min="10" max="11" width="19.85546875" style="238" customWidth="1"/>
    <col min="12" max="12" width="18.7109375" style="238" customWidth="1"/>
    <col min="13" max="14" width="13.5703125" style="238" customWidth="1"/>
    <col min="15" max="15" width="15.7109375" style="238" customWidth="1"/>
    <col min="16" max="16" width="15.42578125" style="238" bestFit="1" customWidth="1"/>
    <col min="17" max="17" width="15.28515625" style="238" bestFit="1" customWidth="1"/>
    <col min="18" max="18" width="16.28515625" style="238" customWidth="1"/>
    <col min="19" max="19" width="21.28515625" style="145" customWidth="1"/>
    <col min="20" max="20" width="62.5703125" style="54" bestFit="1" customWidth="1"/>
    <col min="21" max="21" width="12.7109375" style="54" customWidth="1"/>
    <col min="22" max="16384" width="8.85546875" style="54"/>
  </cols>
  <sheetData>
    <row r="1" spans="1:21">
      <c r="A1" s="143" t="s">
        <v>116</v>
      </c>
      <c r="B1" s="143"/>
    </row>
    <row r="2" spans="1:21" s="53" customFormat="1" ht="25.5">
      <c r="A2" s="173" t="s">
        <v>70</v>
      </c>
      <c r="B2" s="173" t="s">
        <v>204</v>
      </c>
      <c r="C2" s="173" t="s">
        <v>5</v>
      </c>
      <c r="D2" s="239" t="s">
        <v>6</v>
      </c>
      <c r="E2" s="240" t="s">
        <v>67</v>
      </c>
      <c r="F2" s="241" t="s">
        <v>7</v>
      </c>
      <c r="G2" s="241" t="s">
        <v>191</v>
      </c>
      <c r="H2" s="242" t="s">
        <v>8</v>
      </c>
      <c r="I2" s="243" t="s">
        <v>68</v>
      </c>
      <c r="J2" s="241" t="s">
        <v>7</v>
      </c>
      <c r="K2" s="241" t="s">
        <v>191</v>
      </c>
      <c r="L2" s="239" t="s">
        <v>9</v>
      </c>
      <c r="M2" s="240" t="s">
        <v>71</v>
      </c>
      <c r="N2" s="241" t="s">
        <v>7</v>
      </c>
      <c r="O2" s="241" t="s">
        <v>191</v>
      </c>
      <c r="P2" s="239" t="s">
        <v>10</v>
      </c>
      <c r="Q2" s="240" t="s">
        <v>69</v>
      </c>
      <c r="R2" s="241" t="s">
        <v>7</v>
      </c>
      <c r="S2" s="241" t="s">
        <v>191</v>
      </c>
      <c r="T2" s="10" t="s">
        <v>209</v>
      </c>
      <c r="U2" s="173" t="s">
        <v>267</v>
      </c>
    </row>
    <row r="3" spans="1:21" s="53" customFormat="1">
      <c r="A3" s="295" t="str">
        <f>VLOOKUP(U3,Sheet1!$C$2:$C$84,1,FALSE)</f>
        <v>BXDZ9Z0</v>
      </c>
      <c r="B3" t="s">
        <v>357</v>
      </c>
      <c r="C3" t="s">
        <v>472</v>
      </c>
      <c r="D3">
        <v>3140</v>
      </c>
      <c r="E3" s="240">
        <f>VLOOKUP(A3,Sheet1!$C$2:$E$84,3,FALSE)</f>
        <v>3140</v>
      </c>
      <c r="F3" s="241">
        <f t="shared" ref="F3:F75" si="0">D3-E3</f>
        <v>0</v>
      </c>
      <c r="G3" s="257">
        <f>ROUND(F3/D3,10)</f>
        <v>0</v>
      </c>
      <c r="H3">
        <v>454439.67</v>
      </c>
      <c r="I3" s="243">
        <f>VLOOKUP(A3,Sheet1!$C$2:$F$84,4,FALSE)</f>
        <v>438381</v>
      </c>
      <c r="J3" s="241">
        <f t="shared" ref="J3:J75" si="1">H3-I3</f>
        <v>16058.669999999984</v>
      </c>
      <c r="K3" s="257">
        <f>ROUND(J3/H3,10)</f>
        <v>3.5337297900000002E-2</v>
      </c>
      <c r="L3">
        <v>336.75</v>
      </c>
      <c r="M3" s="240">
        <f>VLOOKUP(A3,Sheet1!$C$2:$G$84,5,FALSE)</f>
        <v>336.75</v>
      </c>
      <c r="N3" s="241">
        <f t="shared" ref="N3:N75" si="2">L3-M3</f>
        <v>0</v>
      </c>
      <c r="O3" s="257">
        <f t="shared" ref="O3:O75" si="3">ROUND(N3/L3,10)</f>
        <v>0</v>
      </c>
      <c r="P3">
        <v>1057395</v>
      </c>
      <c r="Q3" s="240">
        <f>VLOOKUP(A3,Sheet1!$C$2:$H$84,6,FALSE)</f>
        <v>1057395</v>
      </c>
      <c r="R3" s="241">
        <f>P3-Q3</f>
        <v>0</v>
      </c>
      <c r="S3" s="257">
        <f>ROUND(R3/P3,10)</f>
        <v>0</v>
      </c>
      <c r="T3" s="10"/>
      <c r="U3" t="s">
        <v>358</v>
      </c>
    </row>
    <row r="4" spans="1:21" s="53" customFormat="1">
      <c r="A4" s="295" t="str">
        <f>VLOOKUP(U4,Sheet1!$C$2:$C$84,1,FALSE)</f>
        <v>BYRY2M8</v>
      </c>
      <c r="B4">
        <v>759530108</v>
      </c>
      <c r="C4" t="s">
        <v>473</v>
      </c>
      <c r="D4">
        <v>36900</v>
      </c>
      <c r="E4" s="240">
        <f>VLOOKUP(A4,Sheet1!$C$2:$E$84,3,FALSE)</f>
        <v>36900</v>
      </c>
      <c r="F4" s="241">
        <f t="shared" si="0"/>
        <v>0</v>
      </c>
      <c r="G4" s="257">
        <f t="shared" ref="G4:G78" si="4">ROUND(F4/D4,10)</f>
        <v>0</v>
      </c>
      <c r="H4">
        <v>752984.78</v>
      </c>
      <c r="I4" s="243">
        <f>VLOOKUP(A4,Sheet1!$C$2:$F$84,4,FALSE)</f>
        <v>752984.78</v>
      </c>
      <c r="J4" s="241">
        <f t="shared" si="1"/>
        <v>0</v>
      </c>
      <c r="K4" s="257">
        <f t="shared" ref="K4:K75" si="5">ROUND(J4/H4,10)</f>
        <v>0</v>
      </c>
      <c r="L4">
        <v>24.38</v>
      </c>
      <c r="M4" s="240">
        <f>VLOOKUP(A4,Sheet1!$C$2:$G$84,5,FALSE)</f>
        <v>24.38</v>
      </c>
      <c r="N4" s="241">
        <f t="shared" si="2"/>
        <v>0</v>
      </c>
      <c r="O4" s="257">
        <f t="shared" si="3"/>
        <v>0</v>
      </c>
      <c r="P4">
        <v>899622</v>
      </c>
      <c r="Q4" s="240">
        <f>VLOOKUP(A4,Sheet1!$C$2:$H$84,6,FALSE)</f>
        <v>899622</v>
      </c>
      <c r="R4" s="241">
        <f t="shared" ref="R4:R55" si="6">P4-Q4</f>
        <v>0</v>
      </c>
      <c r="S4" s="257">
        <f t="shared" ref="S4:S75" si="7">ROUND(R4/P4,10)</f>
        <v>0</v>
      </c>
      <c r="T4" s="10"/>
      <c r="U4" t="s">
        <v>351</v>
      </c>
    </row>
    <row r="5" spans="1:21" s="53" customFormat="1">
      <c r="A5" s="295" t="str">
        <f>VLOOKUP(U5,Sheet1!$C$2:$C$84,1,FALSE)</f>
        <v>BZ1GMK5</v>
      </c>
      <c r="B5" t="s">
        <v>319</v>
      </c>
      <c r="C5" t="s">
        <v>457</v>
      </c>
      <c r="D5">
        <v>6400</v>
      </c>
      <c r="E5" s="240">
        <f>VLOOKUP(A5,Sheet1!$C$2:$E$84,3,FALSE)</f>
        <v>6400</v>
      </c>
      <c r="F5" s="241">
        <f t="shared" si="0"/>
        <v>0</v>
      </c>
      <c r="G5" s="257">
        <f t="shared" si="4"/>
        <v>0</v>
      </c>
      <c r="H5">
        <v>464829</v>
      </c>
      <c r="I5" s="243">
        <f>VLOOKUP(A5,Sheet1!$C$2:$F$84,4,FALSE)</f>
        <v>464829</v>
      </c>
      <c r="J5" s="241">
        <f t="shared" si="1"/>
        <v>0</v>
      </c>
      <c r="K5" s="257">
        <f t="shared" si="5"/>
        <v>0</v>
      </c>
      <c r="L5">
        <v>168.27</v>
      </c>
      <c r="M5" s="240">
        <f>VLOOKUP(A5,Sheet1!$C$2:$G$84,5,FALSE)</f>
        <v>168.27</v>
      </c>
      <c r="N5" s="241">
        <f t="shared" si="2"/>
        <v>0</v>
      </c>
      <c r="O5" s="257">
        <f t="shared" si="3"/>
        <v>0</v>
      </c>
      <c r="P5">
        <v>1076928</v>
      </c>
      <c r="Q5" s="240">
        <f>VLOOKUP(A5,Sheet1!$C$2:$H$84,6,FALSE)</f>
        <v>1076928</v>
      </c>
      <c r="R5" s="241">
        <f t="shared" si="6"/>
        <v>0</v>
      </c>
      <c r="S5" s="257">
        <f t="shared" si="7"/>
        <v>0</v>
      </c>
      <c r="T5" s="10"/>
      <c r="U5" t="s">
        <v>320</v>
      </c>
    </row>
    <row r="6" spans="1:21" s="53" customFormat="1">
      <c r="A6" s="295" t="str">
        <f>VLOOKUP(U6,Sheet1!$C$2:$C$84,1,FALSE)</f>
        <v>BYXD1N3</v>
      </c>
      <c r="B6">
        <v>631512209</v>
      </c>
      <c r="C6" t="s">
        <v>474</v>
      </c>
      <c r="D6">
        <v>18570</v>
      </c>
      <c r="E6" s="240">
        <f>VLOOKUP(A6,Sheet1!$C$2:$E$84,3,FALSE)</f>
        <v>18570</v>
      </c>
      <c r="F6" s="241">
        <f t="shared" si="0"/>
        <v>0</v>
      </c>
      <c r="G6" s="257">
        <f t="shared" si="4"/>
        <v>0</v>
      </c>
      <c r="H6">
        <v>733798.28</v>
      </c>
      <c r="I6" s="243">
        <f>VLOOKUP(A6,Sheet1!$C$2:$F$84,4,FALSE)</f>
        <v>507071.38</v>
      </c>
      <c r="J6" s="241">
        <f t="shared" si="1"/>
        <v>226726.90000000002</v>
      </c>
      <c r="K6" s="257">
        <f t="shared" si="5"/>
        <v>0.3089771483</v>
      </c>
      <c r="L6">
        <v>28.49</v>
      </c>
      <c r="M6" s="240">
        <f>VLOOKUP(A6,Sheet1!$C$2:$G$84,5,FALSE)</f>
        <v>28.49</v>
      </c>
      <c r="N6" s="241">
        <f t="shared" si="2"/>
        <v>0</v>
      </c>
      <c r="O6" s="257">
        <f t="shared" si="3"/>
        <v>0</v>
      </c>
      <c r="P6">
        <v>529059.30000000005</v>
      </c>
      <c r="Q6" s="240">
        <f>VLOOKUP(A6,Sheet1!$C$2:$H$84,6,FALSE)</f>
        <v>529059.30000000005</v>
      </c>
      <c r="R6" s="241">
        <f t="shared" si="6"/>
        <v>0</v>
      </c>
      <c r="S6" s="257">
        <f t="shared" si="7"/>
        <v>0</v>
      </c>
      <c r="T6" s="10"/>
      <c r="U6" t="s">
        <v>340</v>
      </c>
    </row>
    <row r="7" spans="1:21" s="53" customFormat="1">
      <c r="A7" s="295" t="str">
        <f>VLOOKUP(U7,Sheet1!$C$2:$C$84,1,FALSE)</f>
        <v>BF7NT10</v>
      </c>
      <c r="B7" t="s">
        <v>326</v>
      </c>
      <c r="C7" t="s">
        <v>475</v>
      </c>
      <c r="D7">
        <v>15191</v>
      </c>
      <c r="E7" s="240">
        <f>VLOOKUP(A7,Sheet1!$C$2:$E$84,3,FALSE)</f>
        <v>15191</v>
      </c>
      <c r="F7" s="241">
        <f t="shared" si="0"/>
        <v>0</v>
      </c>
      <c r="G7" s="257">
        <f t="shared" si="4"/>
        <v>0</v>
      </c>
      <c r="H7">
        <v>885612.82</v>
      </c>
      <c r="I7" s="243">
        <f>VLOOKUP(A7,Sheet1!$C$2:$F$84,4,FALSE)</f>
        <v>885587.83</v>
      </c>
      <c r="J7" s="241">
        <f t="shared" si="1"/>
        <v>24.989999999990687</v>
      </c>
      <c r="K7" s="257">
        <f t="shared" si="5"/>
        <v>2.8217699999999999E-5</v>
      </c>
      <c r="L7">
        <v>64.73</v>
      </c>
      <c r="M7" s="240">
        <f>VLOOKUP(A7,Sheet1!$C$2:$G$84,5,FALSE)</f>
        <v>64.73</v>
      </c>
      <c r="N7" s="241">
        <f t="shared" si="2"/>
        <v>0</v>
      </c>
      <c r="O7" s="257">
        <f t="shared" si="3"/>
        <v>0</v>
      </c>
      <c r="P7">
        <v>983313.43</v>
      </c>
      <c r="Q7" s="240">
        <f>VLOOKUP(A7,Sheet1!$C$2:$H$84,6,FALSE)</f>
        <v>983313.43</v>
      </c>
      <c r="R7" s="241">
        <f t="shared" si="6"/>
        <v>0</v>
      </c>
      <c r="S7" s="257">
        <f t="shared" si="7"/>
        <v>0</v>
      </c>
      <c r="T7" s="10"/>
      <c r="U7" t="s">
        <v>327</v>
      </c>
    </row>
    <row r="8" spans="1:21" s="53" customFormat="1">
      <c r="A8" s="295" t="str">
        <f>VLOOKUP(U8,Sheet1!$C$2:$C$84,1,FALSE)</f>
        <v>BJ2KSG2</v>
      </c>
      <c r="B8" t="s">
        <v>435</v>
      </c>
      <c r="C8" t="s">
        <v>436</v>
      </c>
      <c r="D8">
        <v>3630</v>
      </c>
      <c r="E8" s="240">
        <f>VLOOKUP(A8,Sheet1!$C$2:$E$84,3,FALSE)</f>
        <v>3630</v>
      </c>
      <c r="F8" s="241">
        <f t="shared" si="0"/>
        <v>0</v>
      </c>
      <c r="G8" s="257">
        <f t="shared" si="4"/>
        <v>0</v>
      </c>
      <c r="H8">
        <v>344392.18</v>
      </c>
      <c r="I8" s="243">
        <f>VLOOKUP(A8,Sheet1!$C$2:$F$84,4,FALSE)</f>
        <v>344371.12</v>
      </c>
      <c r="J8" s="241">
        <f t="shared" si="1"/>
        <v>21.059999999997672</v>
      </c>
      <c r="K8" s="257">
        <f t="shared" si="5"/>
        <v>6.1151199999999998E-5</v>
      </c>
      <c r="L8">
        <v>95.838014999999999</v>
      </c>
      <c r="M8" s="240">
        <f>VLOOKUP(A8,Sheet1!$C$2:$G$84,5,FALSE)</f>
        <v>95.74</v>
      </c>
      <c r="N8" s="241">
        <f t="shared" si="2"/>
        <v>9.8015000000003738E-2</v>
      </c>
      <c r="O8" s="257">
        <f t="shared" si="3"/>
        <v>1.0227153000000001E-3</v>
      </c>
      <c r="P8">
        <v>347891.99</v>
      </c>
      <c r="Q8" s="240">
        <f>VLOOKUP(A8,Sheet1!$C$2:$H$84,6,FALSE)</f>
        <v>347544.84</v>
      </c>
      <c r="R8" s="241">
        <f t="shared" si="6"/>
        <v>347.14999999996508</v>
      </c>
      <c r="S8" s="257">
        <f t="shared" si="7"/>
        <v>9.9786720000000001E-4</v>
      </c>
      <c r="T8" s="10"/>
      <c r="U8" t="s">
        <v>370</v>
      </c>
    </row>
    <row r="9" spans="1:21" s="53" customFormat="1">
      <c r="A9" s="295" t="str">
        <f>VLOOKUP(U9,Sheet1!$C$2:$C$84,1,FALSE)</f>
        <v>BJ2L553</v>
      </c>
      <c r="B9" t="s">
        <v>308</v>
      </c>
      <c r="C9" t="s">
        <v>476</v>
      </c>
      <c r="D9">
        <v>11500</v>
      </c>
      <c r="E9" s="240">
        <f>VLOOKUP(A9,Sheet1!$C$2:$E$84,3,FALSE)</f>
        <v>11500</v>
      </c>
      <c r="F9" s="241">
        <f t="shared" si="0"/>
        <v>0</v>
      </c>
      <c r="G9" s="257">
        <f t="shared" si="4"/>
        <v>0</v>
      </c>
      <c r="H9">
        <v>647302.86</v>
      </c>
      <c r="I9" s="243">
        <f>VLOOKUP(A9,Sheet1!$C$2:$F$84,4,FALSE)</f>
        <v>647302.86</v>
      </c>
      <c r="J9" s="241">
        <f t="shared" si="1"/>
        <v>0</v>
      </c>
      <c r="K9" s="257">
        <f t="shared" si="5"/>
        <v>0</v>
      </c>
      <c r="L9">
        <v>83.14</v>
      </c>
      <c r="M9" s="240">
        <f>VLOOKUP(A9,Sheet1!$C$2:$G$84,5,FALSE)</f>
        <v>83.14</v>
      </c>
      <c r="N9" s="241">
        <f t="shared" si="2"/>
        <v>0</v>
      </c>
      <c r="O9" s="257">
        <f t="shared" si="3"/>
        <v>0</v>
      </c>
      <c r="P9">
        <v>956110</v>
      </c>
      <c r="Q9" s="240">
        <f>VLOOKUP(A9,Sheet1!$C$2:$H$84,6,FALSE)</f>
        <v>956110</v>
      </c>
      <c r="R9" s="241">
        <f t="shared" si="6"/>
        <v>0</v>
      </c>
      <c r="S9" s="257">
        <f t="shared" si="7"/>
        <v>0</v>
      </c>
      <c r="T9" s="10"/>
      <c r="U9" t="s">
        <v>309</v>
      </c>
    </row>
    <row r="10" spans="1:21" s="53" customFormat="1">
      <c r="A10" s="295" t="str">
        <f>VLOOKUP(U10,Sheet1!$C$2:$C$84,1,FALSE)</f>
        <v>BJLKFN9</v>
      </c>
      <c r="B10" t="s">
        <v>337</v>
      </c>
      <c r="C10" t="s">
        <v>477</v>
      </c>
      <c r="D10">
        <v>3714</v>
      </c>
      <c r="E10" s="240">
        <f>VLOOKUP(A10,Sheet1!$C$2:$E$84,3,FALSE)</f>
        <v>3714</v>
      </c>
      <c r="F10" s="241">
        <f t="shared" si="0"/>
        <v>0</v>
      </c>
      <c r="G10" s="257">
        <f t="shared" si="4"/>
        <v>0</v>
      </c>
      <c r="H10">
        <v>22100.75</v>
      </c>
      <c r="I10" s="243">
        <f>VLOOKUP(A10,Sheet1!$C$2:$F$84,4,FALSE)</f>
        <v>14338.64</v>
      </c>
      <c r="J10" s="241">
        <f t="shared" si="1"/>
        <v>7762.1100000000006</v>
      </c>
      <c r="K10" s="257">
        <f t="shared" si="5"/>
        <v>0.35121477779999999</v>
      </c>
      <c r="L10">
        <v>8.2850000000000001</v>
      </c>
      <c r="M10" s="240">
        <f>VLOOKUP(A10,Sheet1!$C$2:$G$84,5,FALSE)</f>
        <v>8.27</v>
      </c>
      <c r="N10" s="241">
        <f t="shared" si="2"/>
        <v>1.5000000000000568E-2</v>
      </c>
      <c r="O10" s="257">
        <f t="shared" si="3"/>
        <v>1.8105008999999999E-3</v>
      </c>
      <c r="P10">
        <v>30770.49</v>
      </c>
      <c r="Q10" s="240">
        <f>VLOOKUP(A10,Sheet1!$C$2:$H$84,6,FALSE)</f>
        <v>30725.919999999998</v>
      </c>
      <c r="R10" s="241">
        <f t="shared" si="6"/>
        <v>44.570000000003347</v>
      </c>
      <c r="S10" s="257">
        <f t="shared" si="7"/>
        <v>1.4484656999999999E-3</v>
      </c>
      <c r="T10" s="10"/>
      <c r="U10" t="s">
        <v>338</v>
      </c>
    </row>
    <row r="11" spans="1:21" s="53" customFormat="1">
      <c r="A11" s="295" t="str">
        <f>VLOOKUP(U11,Sheet1!$C$2:$C$84,1,FALSE)</f>
        <v>BKT6LC7</v>
      </c>
      <c r="B11" t="s">
        <v>348</v>
      </c>
      <c r="C11" t="s">
        <v>478</v>
      </c>
      <c r="D11">
        <v>18570</v>
      </c>
      <c r="E11" s="240">
        <f>VLOOKUP(A11,Sheet1!$C$2:$E$84,3,FALSE)</f>
        <v>18570</v>
      </c>
      <c r="F11" s="241">
        <f t="shared" si="0"/>
        <v>0</v>
      </c>
      <c r="G11" s="257">
        <f t="shared" si="4"/>
        <v>0</v>
      </c>
      <c r="H11">
        <v>281335.5</v>
      </c>
      <c r="I11" s="243">
        <f>VLOOKUP(A11,Sheet1!$C$2:$F$84,4,FALSE)</f>
        <v>234489.01</v>
      </c>
      <c r="J11" s="241">
        <f t="shared" si="1"/>
        <v>46846.489999999991</v>
      </c>
      <c r="K11" s="257">
        <f t="shared" si="5"/>
        <v>0.1665146773</v>
      </c>
      <c r="L11">
        <v>13.62</v>
      </c>
      <c r="M11" s="240">
        <f>VLOOKUP(A11,Sheet1!$C$2:$G$84,5,FALSE)</f>
        <v>13.64</v>
      </c>
      <c r="N11" s="241">
        <f t="shared" si="2"/>
        <v>-2.000000000000135E-2</v>
      </c>
      <c r="O11" s="257">
        <f t="shared" si="3"/>
        <v>-1.4684288E-3</v>
      </c>
      <c r="P11">
        <v>252923.4</v>
      </c>
      <c r="Q11" s="240">
        <f>VLOOKUP(A11,Sheet1!$C$2:$H$84,6,FALSE)</f>
        <v>253369.08</v>
      </c>
      <c r="R11" s="241">
        <f t="shared" si="6"/>
        <v>-445.67999999999302</v>
      </c>
      <c r="S11" s="257">
        <f t="shared" si="7"/>
        <v>-1.7621144999999999E-3</v>
      </c>
      <c r="T11" s="10"/>
      <c r="U11" t="s">
        <v>349</v>
      </c>
    </row>
    <row r="12" spans="1:21" s="53" customFormat="1">
      <c r="A12" s="295">
        <f>VLOOKUP(U12,Sheet1!$C$2:$C$84,1,FALSE)</f>
        <v>2704485</v>
      </c>
      <c r="B12">
        <v>705015105</v>
      </c>
      <c r="C12" t="s">
        <v>479</v>
      </c>
      <c r="D12">
        <v>46000</v>
      </c>
      <c r="E12" s="240">
        <f>VLOOKUP(A12,Sheet1!$C$2:$E$84,3,FALSE)</f>
        <v>46000</v>
      </c>
      <c r="F12" s="241">
        <f t="shared" si="0"/>
        <v>0</v>
      </c>
      <c r="G12" s="257">
        <f t="shared" si="4"/>
        <v>0</v>
      </c>
      <c r="H12">
        <v>532692.30000000005</v>
      </c>
      <c r="I12" s="243">
        <f>VLOOKUP(A12,Sheet1!$C$2:$F$84,4,FALSE)</f>
        <v>532692.30000000005</v>
      </c>
      <c r="J12" s="241">
        <f t="shared" si="1"/>
        <v>0</v>
      </c>
      <c r="K12" s="257">
        <f t="shared" si="5"/>
        <v>0</v>
      </c>
      <c r="L12">
        <v>8.36</v>
      </c>
      <c r="M12" s="240">
        <f>VLOOKUP(A12,Sheet1!$C$2:$G$84,5,FALSE)</f>
        <v>8.36</v>
      </c>
      <c r="N12" s="241">
        <f t="shared" si="2"/>
        <v>0</v>
      </c>
      <c r="O12" s="257">
        <f t="shared" si="3"/>
        <v>0</v>
      </c>
      <c r="P12">
        <v>384560</v>
      </c>
      <c r="Q12" s="240">
        <f>VLOOKUP(A12,Sheet1!$C$2:$H$84,6,FALSE)</f>
        <v>384560</v>
      </c>
      <c r="R12" s="241">
        <f t="shared" si="6"/>
        <v>0</v>
      </c>
      <c r="S12" s="257">
        <f t="shared" si="7"/>
        <v>0</v>
      </c>
      <c r="T12" s="10"/>
      <c r="U12">
        <v>2704485</v>
      </c>
    </row>
    <row r="13" spans="1:21" s="53" customFormat="1">
      <c r="A13" s="295">
        <f>VLOOKUP(U13,Sheet1!$C$2:$C$84,1,FALSE)</f>
        <v>2402444</v>
      </c>
      <c r="B13">
        <v>686330101</v>
      </c>
      <c r="C13" t="s">
        <v>480</v>
      </c>
      <c r="D13">
        <v>1850</v>
      </c>
      <c r="E13" s="240">
        <f>VLOOKUP(A13,Sheet1!$C$2:$E$84,3,FALSE)</f>
        <v>1850</v>
      </c>
      <c r="F13" s="241">
        <f t="shared" si="0"/>
        <v>0</v>
      </c>
      <c r="G13" s="257">
        <f t="shared" si="4"/>
        <v>0</v>
      </c>
      <c r="H13">
        <v>147640.54999999999</v>
      </c>
      <c r="I13" s="243">
        <f>VLOOKUP(A13,Sheet1!$C$2:$F$84,4,FALSE)</f>
        <v>147640.54999999999</v>
      </c>
      <c r="J13" s="241">
        <f t="shared" si="1"/>
        <v>0</v>
      </c>
      <c r="K13" s="257">
        <f t="shared" si="5"/>
        <v>0</v>
      </c>
      <c r="L13">
        <v>82.19</v>
      </c>
      <c r="M13" s="240">
        <f>VLOOKUP(A13,Sheet1!$C$2:$G$84,5,FALSE)</f>
        <v>82.19</v>
      </c>
      <c r="N13" s="241">
        <f t="shared" si="2"/>
        <v>0</v>
      </c>
      <c r="O13" s="257">
        <f t="shared" si="3"/>
        <v>0</v>
      </c>
      <c r="P13">
        <v>152051.5</v>
      </c>
      <c r="Q13" s="240">
        <f>VLOOKUP(A13,Sheet1!$C$2:$H$84,6,FALSE)</f>
        <v>152051.5</v>
      </c>
      <c r="R13" s="241">
        <f t="shared" si="6"/>
        <v>0</v>
      </c>
      <c r="S13" s="257">
        <f t="shared" si="7"/>
        <v>0</v>
      </c>
      <c r="T13" s="10"/>
      <c r="U13">
        <v>2402444</v>
      </c>
    </row>
    <row r="14" spans="1:21" s="53" customFormat="1">
      <c r="A14" s="295">
        <f>VLOOKUP(U14,Sheet1!$C$2:$C$84,1,FALSE)</f>
        <v>5999330</v>
      </c>
      <c r="B14">
        <v>599933900</v>
      </c>
      <c r="C14" t="s">
        <v>434</v>
      </c>
      <c r="D14">
        <v>3800</v>
      </c>
      <c r="E14" s="240">
        <f>VLOOKUP(A14,Sheet1!$C$2:$E$84,3,FALSE)</f>
        <v>3800</v>
      </c>
      <c r="F14" s="241">
        <f t="shared" si="0"/>
        <v>0</v>
      </c>
      <c r="G14" s="257">
        <f t="shared" si="4"/>
        <v>0</v>
      </c>
      <c r="H14">
        <v>672025.92</v>
      </c>
      <c r="I14" s="243">
        <f>VLOOKUP(A14,Sheet1!$C$2:$F$84,4,FALSE)</f>
        <v>672025.92</v>
      </c>
      <c r="J14" s="241">
        <f t="shared" si="1"/>
        <v>0</v>
      </c>
      <c r="K14" s="257">
        <f t="shared" si="5"/>
        <v>0</v>
      </c>
      <c r="L14">
        <v>237.059056</v>
      </c>
      <c r="M14" s="240">
        <f>VLOOKUP(A14,Sheet1!$C$2:$G$84,5,FALSE)</f>
        <v>236.82</v>
      </c>
      <c r="N14" s="241">
        <f t="shared" si="2"/>
        <v>0.23905600000000504</v>
      </c>
      <c r="O14" s="257">
        <f t="shared" si="3"/>
        <v>1.0084238000000001E-3</v>
      </c>
      <c r="P14">
        <v>900824.41</v>
      </c>
      <c r="Q14" s="240">
        <f>VLOOKUP(A14,Sheet1!$C$2:$H$84,6,FALSE)</f>
        <v>899925.5</v>
      </c>
      <c r="R14" s="241">
        <f t="shared" si="6"/>
        <v>898.9100000000326</v>
      </c>
      <c r="S14" s="257">
        <f t="shared" si="7"/>
        <v>9.978748E-4</v>
      </c>
      <c r="T14" s="10"/>
      <c r="U14">
        <v>5999330</v>
      </c>
    </row>
    <row r="15" spans="1:21" s="53" customFormat="1">
      <c r="A15" s="295">
        <f>VLOOKUP(U15,Sheet1!$C$2:$C$84,1,FALSE)</f>
        <v>6229597</v>
      </c>
      <c r="B15">
        <v>622959906</v>
      </c>
      <c r="C15" t="s">
        <v>481</v>
      </c>
      <c r="D15">
        <v>65312</v>
      </c>
      <c r="E15" s="240">
        <f>VLOOKUP(A15,Sheet1!$C$2:$E$84,3,FALSE)</f>
        <v>65312</v>
      </c>
      <c r="F15" s="241">
        <f t="shared" si="0"/>
        <v>0</v>
      </c>
      <c r="G15" s="257">
        <f t="shared" si="4"/>
        <v>0</v>
      </c>
      <c r="H15">
        <v>520489.58</v>
      </c>
      <c r="I15" s="243">
        <f>VLOOKUP(A15,Sheet1!$C$2:$F$84,4,FALSE)</f>
        <v>520489.58</v>
      </c>
      <c r="J15" s="241">
        <f t="shared" si="1"/>
        <v>0</v>
      </c>
      <c r="K15" s="257">
        <f t="shared" si="5"/>
        <v>0</v>
      </c>
      <c r="L15">
        <v>8.6658749999999998</v>
      </c>
      <c r="M15" s="240">
        <f>VLOOKUP(A15,Sheet1!$C$2:$G$84,5,FALSE)</f>
        <v>8.67</v>
      </c>
      <c r="N15" s="241">
        <f t="shared" si="2"/>
        <v>-4.1250000000001563E-3</v>
      </c>
      <c r="O15" s="257">
        <f t="shared" si="3"/>
        <v>-4.7600499999999999E-4</v>
      </c>
      <c r="P15">
        <v>565985.65</v>
      </c>
      <c r="Q15" s="240">
        <f>VLOOKUP(A15,Sheet1!$C$2:$H$84,6,FALSE)</f>
        <v>565985.65</v>
      </c>
      <c r="R15" s="241">
        <f t="shared" si="6"/>
        <v>0</v>
      </c>
      <c r="S15" s="257">
        <f t="shared" si="7"/>
        <v>0</v>
      </c>
      <c r="T15" s="10"/>
      <c r="U15">
        <v>6229597</v>
      </c>
    </row>
    <row r="16" spans="1:21" s="53" customFormat="1">
      <c r="A16" s="295">
        <f>VLOOKUP(U16,Sheet1!$C$2:$C$84,1,FALSE)</f>
        <v>4031879</v>
      </c>
      <c r="B16">
        <v>403187909</v>
      </c>
      <c r="C16" t="s">
        <v>437</v>
      </c>
      <c r="D16">
        <v>22938</v>
      </c>
      <c r="E16" s="240">
        <f>VLOOKUP(A16,Sheet1!$C$2:$E$84,3,FALSE)</f>
        <v>22938</v>
      </c>
      <c r="F16" s="241">
        <f t="shared" si="0"/>
        <v>0</v>
      </c>
      <c r="G16" s="257">
        <f t="shared" si="4"/>
        <v>0</v>
      </c>
      <c r="H16">
        <v>437104.83</v>
      </c>
      <c r="I16" s="243">
        <f>VLOOKUP(A16,Sheet1!$C$2:$F$84,4,FALSE)</f>
        <v>437104.83</v>
      </c>
      <c r="J16" s="241">
        <f t="shared" si="1"/>
        <v>0</v>
      </c>
      <c r="K16" s="257">
        <f t="shared" si="5"/>
        <v>0</v>
      </c>
      <c r="L16">
        <v>25.62443</v>
      </c>
      <c r="M16" s="240">
        <f>VLOOKUP(A16,Sheet1!$C$2:$G$84,5,FALSE)</f>
        <v>25.6</v>
      </c>
      <c r="N16" s="241">
        <f t="shared" si="2"/>
        <v>2.4429999999998842E-2</v>
      </c>
      <c r="O16" s="257">
        <f t="shared" si="3"/>
        <v>9.5338710000000002E-4</v>
      </c>
      <c r="P16">
        <v>587773.18000000005</v>
      </c>
      <c r="Q16" s="240">
        <f>VLOOKUP(A16,Sheet1!$C$2:$H$84,6,FALSE)</f>
        <v>587186.65</v>
      </c>
      <c r="R16" s="241">
        <f t="shared" si="6"/>
        <v>586.53000000002794</v>
      </c>
      <c r="S16" s="257">
        <f t="shared" si="7"/>
        <v>9.9788489999999997E-4</v>
      </c>
      <c r="T16" s="10"/>
      <c r="U16">
        <v>4031879</v>
      </c>
    </row>
    <row r="17" spans="1:21" s="53" customFormat="1">
      <c r="A17" s="295">
        <f>VLOOKUP(U17,Sheet1!$C$2:$C$84,1,FALSE)</f>
        <v>2124533</v>
      </c>
      <c r="B17">
        <v>878742204</v>
      </c>
      <c r="C17" t="s">
        <v>482</v>
      </c>
      <c r="D17">
        <v>15900</v>
      </c>
      <c r="E17" s="240">
        <f>VLOOKUP(A17,Sheet1!$C$2:$E$84,3,FALSE)</f>
        <v>15900</v>
      </c>
      <c r="F17" s="241">
        <f t="shared" si="0"/>
        <v>0</v>
      </c>
      <c r="G17" s="257">
        <f t="shared" si="4"/>
        <v>0</v>
      </c>
      <c r="H17">
        <v>359813.37</v>
      </c>
      <c r="I17" s="243">
        <f>VLOOKUP(A17,Sheet1!$C$2:$F$84,4,FALSE)</f>
        <v>359813.37</v>
      </c>
      <c r="J17" s="241">
        <f t="shared" si="1"/>
        <v>0</v>
      </c>
      <c r="K17" s="257">
        <f t="shared" si="5"/>
        <v>0</v>
      </c>
      <c r="L17">
        <v>15.7</v>
      </c>
      <c r="M17" s="240">
        <f>VLOOKUP(A17,Sheet1!$C$2:$G$84,5,FALSE)</f>
        <v>15.7</v>
      </c>
      <c r="N17" s="241">
        <f t="shared" si="2"/>
        <v>0</v>
      </c>
      <c r="O17" s="257">
        <f t="shared" si="3"/>
        <v>0</v>
      </c>
      <c r="P17">
        <v>249630</v>
      </c>
      <c r="Q17" s="240">
        <f>VLOOKUP(A17,Sheet1!$C$2:$H$84,6,FALSE)</f>
        <v>249630</v>
      </c>
      <c r="R17" s="241">
        <f t="shared" si="6"/>
        <v>0</v>
      </c>
      <c r="S17" s="257">
        <f t="shared" si="7"/>
        <v>0</v>
      </c>
      <c r="T17" s="10"/>
      <c r="U17">
        <v>2124533</v>
      </c>
    </row>
    <row r="18" spans="1:21" s="53" customFormat="1">
      <c r="A18" s="295">
        <f>VLOOKUP(U18,Sheet1!$C$2:$C$84,1,FALSE)</f>
        <v>2569286</v>
      </c>
      <c r="B18" t="s">
        <v>324</v>
      </c>
      <c r="C18" t="s">
        <v>483</v>
      </c>
      <c r="D18">
        <v>52000</v>
      </c>
      <c r="E18" s="240">
        <f>VLOOKUP(A18,Sheet1!$C$2:$E$84,3,FALSE)</f>
        <v>52000</v>
      </c>
      <c r="F18" s="241">
        <f t="shared" si="0"/>
        <v>0</v>
      </c>
      <c r="G18" s="257">
        <f t="shared" si="4"/>
        <v>0</v>
      </c>
      <c r="H18">
        <v>610308.28</v>
      </c>
      <c r="I18" s="243">
        <f>VLOOKUP(A18,Sheet1!$C$2:$F$84,4,FALSE)</f>
        <v>610308.28</v>
      </c>
      <c r="J18" s="241">
        <f t="shared" si="1"/>
        <v>0</v>
      </c>
      <c r="K18" s="257">
        <f t="shared" si="5"/>
        <v>0</v>
      </c>
      <c r="L18">
        <v>14.09</v>
      </c>
      <c r="M18" s="240">
        <f>VLOOKUP(A18,Sheet1!$C$2:$G$84,5,FALSE)</f>
        <v>14.09</v>
      </c>
      <c r="N18" s="241">
        <f t="shared" si="2"/>
        <v>0</v>
      </c>
      <c r="O18" s="257">
        <f t="shared" si="3"/>
        <v>0</v>
      </c>
      <c r="P18">
        <v>732680</v>
      </c>
      <c r="Q18" s="240">
        <f>VLOOKUP(A18,Sheet1!$C$2:$H$84,6,FALSE)</f>
        <v>732680</v>
      </c>
      <c r="R18" s="241">
        <f t="shared" si="6"/>
        <v>0</v>
      </c>
      <c r="S18" s="257">
        <f t="shared" si="7"/>
        <v>0</v>
      </c>
      <c r="T18" s="10"/>
      <c r="U18">
        <v>2569286</v>
      </c>
    </row>
    <row r="19" spans="1:21" s="53" customFormat="1">
      <c r="A19" s="295">
        <f>VLOOKUP(U19,Sheet1!$C$2:$C$84,1,FALSE)</f>
        <v>6269861</v>
      </c>
      <c r="B19">
        <v>626986905</v>
      </c>
      <c r="C19" t="s">
        <v>484</v>
      </c>
      <c r="D19">
        <v>14800</v>
      </c>
      <c r="E19" s="240">
        <f>VLOOKUP(A19,Sheet1!$C$2:$E$84,3,FALSE)</f>
        <v>14800</v>
      </c>
      <c r="F19" s="241">
        <f t="shared" si="0"/>
        <v>0</v>
      </c>
      <c r="G19" s="257">
        <f t="shared" si="4"/>
        <v>0</v>
      </c>
      <c r="H19">
        <v>236106</v>
      </c>
      <c r="I19" s="243">
        <f>VLOOKUP(A19,Sheet1!$C$2:$F$84,4,FALSE)</f>
        <v>236106</v>
      </c>
      <c r="J19" s="241">
        <f t="shared" si="1"/>
        <v>0</v>
      </c>
      <c r="K19" s="257">
        <f t="shared" si="5"/>
        <v>0</v>
      </c>
      <c r="L19">
        <v>16.199434</v>
      </c>
      <c r="M19" s="240">
        <f>VLOOKUP(A19,Sheet1!$C$2:$G$84,5,FALSE)</f>
        <v>16.2</v>
      </c>
      <c r="N19" s="241">
        <f t="shared" si="2"/>
        <v>-5.6599999999917827E-4</v>
      </c>
      <c r="O19" s="257">
        <f t="shared" si="3"/>
        <v>-3.49395E-5</v>
      </c>
      <c r="P19">
        <v>239751.62</v>
      </c>
      <c r="Q19" s="240">
        <f>VLOOKUP(A19,Sheet1!$C$2:$H$84,6,FALSE)</f>
        <v>239751.62</v>
      </c>
      <c r="R19" s="241">
        <f t="shared" si="6"/>
        <v>0</v>
      </c>
      <c r="S19" s="257">
        <f t="shared" si="7"/>
        <v>0</v>
      </c>
      <c r="T19" s="10"/>
      <c r="U19">
        <v>6269861</v>
      </c>
    </row>
    <row r="20" spans="1:21" s="53" customFormat="1">
      <c r="A20" s="295">
        <f>VLOOKUP(U20,Sheet1!$C$2:$C$84,1,FALSE)</f>
        <v>2125097</v>
      </c>
      <c r="B20">
        <v>124765108</v>
      </c>
      <c r="C20" t="s">
        <v>485</v>
      </c>
      <c r="D20">
        <v>31400</v>
      </c>
      <c r="E20" s="240">
        <f>VLOOKUP(A20,Sheet1!$C$2:$E$84,3,FALSE)</f>
        <v>31400</v>
      </c>
      <c r="F20" s="241">
        <f t="shared" si="0"/>
        <v>0</v>
      </c>
      <c r="G20" s="257">
        <f t="shared" si="4"/>
        <v>0</v>
      </c>
      <c r="H20">
        <v>561500.48</v>
      </c>
      <c r="I20" s="243">
        <f>VLOOKUP(A20,Sheet1!$C$2:$F$84,4,FALSE)</f>
        <v>561500.48</v>
      </c>
      <c r="J20" s="241">
        <f t="shared" si="1"/>
        <v>0</v>
      </c>
      <c r="K20" s="257">
        <f t="shared" si="5"/>
        <v>0</v>
      </c>
      <c r="L20">
        <v>26.91</v>
      </c>
      <c r="M20" s="240">
        <f>VLOOKUP(A20,Sheet1!$C$2:$G$84,5,FALSE)</f>
        <v>26.91</v>
      </c>
      <c r="N20" s="241">
        <f t="shared" si="2"/>
        <v>0</v>
      </c>
      <c r="O20" s="257">
        <f t="shared" si="3"/>
        <v>0</v>
      </c>
      <c r="P20">
        <v>844974</v>
      </c>
      <c r="Q20" s="240">
        <f>VLOOKUP(A20,Sheet1!$C$2:$H$84,6,FALSE)</f>
        <v>844974</v>
      </c>
      <c r="R20" s="241">
        <f t="shared" si="6"/>
        <v>0</v>
      </c>
      <c r="S20" s="257">
        <f t="shared" si="7"/>
        <v>0</v>
      </c>
      <c r="T20" s="10"/>
      <c r="U20">
        <v>2125097</v>
      </c>
    </row>
    <row r="21" spans="1:21" s="53" customFormat="1">
      <c r="A21" s="295">
        <f>VLOOKUP(U21,Sheet1!$C$2:$C$84,1,FALSE)</f>
        <v>6986041</v>
      </c>
      <c r="B21">
        <v>698604006</v>
      </c>
      <c r="C21" t="s">
        <v>486</v>
      </c>
      <c r="D21">
        <v>8300</v>
      </c>
      <c r="E21" s="240">
        <f>VLOOKUP(A21,Sheet1!$C$2:$E$84,3,FALSE)</f>
        <v>8300</v>
      </c>
      <c r="F21" s="241">
        <f t="shared" si="0"/>
        <v>0</v>
      </c>
      <c r="G21" s="257">
        <f t="shared" si="4"/>
        <v>0</v>
      </c>
      <c r="H21">
        <v>221817.63</v>
      </c>
      <c r="I21" s="243">
        <f>VLOOKUP(A21,Sheet1!$C$2:$F$84,4,FALSE)</f>
        <v>221817.63</v>
      </c>
      <c r="J21" s="241">
        <f t="shared" si="1"/>
        <v>0</v>
      </c>
      <c r="K21" s="257">
        <f t="shared" si="5"/>
        <v>0</v>
      </c>
      <c r="L21">
        <v>36.708976</v>
      </c>
      <c r="M21" s="240">
        <f>VLOOKUP(A21,Sheet1!$C$2:$G$84,5,FALSE)</f>
        <v>36.71</v>
      </c>
      <c r="N21" s="241">
        <f t="shared" si="2"/>
        <v>-1.0240000000010241E-3</v>
      </c>
      <c r="O21" s="257">
        <f t="shared" si="3"/>
        <v>-2.78951E-5</v>
      </c>
      <c r="P21">
        <v>304684.5</v>
      </c>
      <c r="Q21" s="240">
        <f>VLOOKUP(A21,Sheet1!$C$2:$H$84,6,FALSE)</f>
        <v>304684.5</v>
      </c>
      <c r="R21" s="241">
        <f t="shared" si="6"/>
        <v>0</v>
      </c>
      <c r="S21" s="257">
        <f t="shared" si="7"/>
        <v>0</v>
      </c>
      <c r="T21" s="10"/>
      <c r="U21">
        <v>6986041</v>
      </c>
    </row>
    <row r="22" spans="1:21" s="53" customFormat="1">
      <c r="A22" s="295">
        <f>VLOOKUP(U22,Sheet1!$C$2:$C$84,1,FALSE)</f>
        <v>2655657</v>
      </c>
      <c r="B22">
        <v>683715106</v>
      </c>
      <c r="C22" t="s">
        <v>438</v>
      </c>
      <c r="D22">
        <v>15400</v>
      </c>
      <c r="E22" s="240">
        <f>VLOOKUP(A22,Sheet1!$C$2:$E$84,3,FALSE)</f>
        <v>15400</v>
      </c>
      <c r="F22" s="241">
        <f t="shared" si="0"/>
        <v>0</v>
      </c>
      <c r="G22" s="257">
        <f t="shared" si="4"/>
        <v>0</v>
      </c>
      <c r="H22">
        <v>547201.56000000006</v>
      </c>
      <c r="I22" s="243">
        <f>VLOOKUP(A22,Sheet1!$C$2:$F$84,4,FALSE)</f>
        <v>547201.56000000006</v>
      </c>
      <c r="J22" s="241">
        <f t="shared" si="1"/>
        <v>0</v>
      </c>
      <c r="K22" s="257">
        <f t="shared" si="5"/>
        <v>0</v>
      </c>
      <c r="L22">
        <v>43.58</v>
      </c>
      <c r="M22" s="240">
        <f>VLOOKUP(A22,Sheet1!$C$2:$G$84,5,FALSE)</f>
        <v>43.58</v>
      </c>
      <c r="N22" s="241">
        <f t="shared" si="2"/>
        <v>0</v>
      </c>
      <c r="O22" s="257">
        <f t="shared" si="3"/>
        <v>0</v>
      </c>
      <c r="P22">
        <v>671132</v>
      </c>
      <c r="Q22" s="240">
        <f>VLOOKUP(A22,Sheet1!$C$2:$H$84,6,FALSE)</f>
        <v>671132</v>
      </c>
      <c r="R22" s="241">
        <f t="shared" si="6"/>
        <v>0</v>
      </c>
      <c r="S22" s="257">
        <f t="shared" si="7"/>
        <v>0</v>
      </c>
      <c r="T22" s="10"/>
      <c r="U22">
        <v>2655657</v>
      </c>
    </row>
    <row r="23" spans="1:21" s="53" customFormat="1">
      <c r="A23" s="295" t="str">
        <f>VLOOKUP(U23,Sheet1!$C$2:$C$84,1,FALSE)</f>
        <v>0263494</v>
      </c>
      <c r="B23">
        <v>26349902</v>
      </c>
      <c r="C23" t="s">
        <v>410</v>
      </c>
      <c r="D23">
        <v>84092</v>
      </c>
      <c r="E23" s="240">
        <f>VLOOKUP(A23,Sheet1!$C$2:$E$84,3,FALSE)</f>
        <v>84092</v>
      </c>
      <c r="F23" s="241">
        <f t="shared" si="0"/>
        <v>0</v>
      </c>
      <c r="G23" s="257">
        <f t="shared" si="4"/>
        <v>0</v>
      </c>
      <c r="H23">
        <v>666936.06999999995</v>
      </c>
      <c r="I23" s="243">
        <f>VLOOKUP(A23,Sheet1!$C$2:$F$84,4,FALSE)</f>
        <v>666936.06999999995</v>
      </c>
      <c r="J23" s="241">
        <f t="shared" si="1"/>
        <v>0</v>
      </c>
      <c r="K23" s="257">
        <f t="shared" si="5"/>
        <v>0</v>
      </c>
      <c r="L23">
        <v>7.4169309999999999</v>
      </c>
      <c r="M23" s="240">
        <f>VLOOKUP(A23,Sheet1!$C$2:$G$84,5,FALSE)</f>
        <v>7.42</v>
      </c>
      <c r="N23" s="241">
        <f t="shared" si="2"/>
        <v>-3.0689999999999884E-3</v>
      </c>
      <c r="O23" s="257">
        <f t="shared" si="3"/>
        <v>-4.1378299999999998E-4</v>
      </c>
      <c r="P23">
        <v>623704.6</v>
      </c>
      <c r="Q23" s="240">
        <f>VLOOKUP(A23,Sheet1!$C$2:$H$84,6,FALSE)</f>
        <v>623607.96</v>
      </c>
      <c r="R23" s="241">
        <f t="shared" si="6"/>
        <v>96.64000000001397</v>
      </c>
      <c r="S23" s="257">
        <f t="shared" si="7"/>
        <v>1.5494510000000001E-4</v>
      </c>
      <c r="T23" s="10"/>
      <c r="U23" s="324" t="s">
        <v>409</v>
      </c>
    </row>
    <row r="24" spans="1:21" s="53" customFormat="1">
      <c r="A24" s="295">
        <f>VLOOKUP(U24,Sheet1!$C$2:$C$84,1,FALSE)</f>
        <v>4031976</v>
      </c>
      <c r="B24">
        <v>403197908</v>
      </c>
      <c r="C24" t="s">
        <v>368</v>
      </c>
      <c r="D24">
        <v>2175</v>
      </c>
      <c r="E24" s="240">
        <f>VLOOKUP(A24,Sheet1!$C$2:$E$84,3,FALSE)</f>
        <v>2175</v>
      </c>
      <c r="F24" s="241">
        <f t="shared" si="0"/>
        <v>0</v>
      </c>
      <c r="G24" s="257">
        <f t="shared" si="4"/>
        <v>0</v>
      </c>
      <c r="H24">
        <v>442936.32000000001</v>
      </c>
      <c r="I24" s="243">
        <f>VLOOKUP(A24,Sheet1!$C$2:$F$84,4,FALSE)</f>
        <v>442936.32000000001</v>
      </c>
      <c r="J24" s="241">
        <f t="shared" si="1"/>
        <v>0</v>
      </c>
      <c r="K24" s="257">
        <f t="shared" si="5"/>
        <v>0</v>
      </c>
      <c r="L24">
        <v>311.76022399999999</v>
      </c>
      <c r="M24" s="240">
        <f>VLOOKUP(A24,Sheet1!$C$2:$G$84,5,FALSE)</f>
        <v>311.45</v>
      </c>
      <c r="N24" s="241">
        <f t="shared" si="2"/>
        <v>0.31022400000000516</v>
      </c>
      <c r="O24" s="257">
        <f t="shared" si="3"/>
        <v>9.9507239999999998E-4</v>
      </c>
      <c r="P24">
        <v>678078.49</v>
      </c>
      <c r="Q24" s="240">
        <f>VLOOKUP(A24,Sheet1!$C$2:$H$84,6,FALSE)</f>
        <v>677401.85</v>
      </c>
      <c r="R24" s="241">
        <f t="shared" si="6"/>
        <v>676.64000000001397</v>
      </c>
      <c r="S24" s="257">
        <f t="shared" si="7"/>
        <v>9.9787859999999999E-4</v>
      </c>
      <c r="T24" s="10"/>
      <c r="U24">
        <v>4031976</v>
      </c>
    </row>
    <row r="25" spans="1:21" s="53" customFormat="1">
      <c r="A25" s="295">
        <f>VLOOKUP(U25,Sheet1!$C$2:$C$84,1,FALSE)</f>
        <v>4741844</v>
      </c>
      <c r="B25">
        <v>474184900</v>
      </c>
      <c r="C25" t="s">
        <v>374</v>
      </c>
      <c r="D25">
        <v>4638</v>
      </c>
      <c r="E25" s="240">
        <f>VLOOKUP(A25,Sheet1!$C$2:$E$84,3,FALSE)</f>
        <v>4638</v>
      </c>
      <c r="F25" s="241">
        <f t="shared" si="0"/>
        <v>0</v>
      </c>
      <c r="G25" s="257">
        <f t="shared" si="4"/>
        <v>0</v>
      </c>
      <c r="H25">
        <v>497928.6</v>
      </c>
      <c r="I25" s="243">
        <f>VLOOKUP(A25,Sheet1!$C$2:$F$84,4,FALSE)</f>
        <v>497928.6</v>
      </c>
      <c r="J25" s="241">
        <f t="shared" si="1"/>
        <v>0</v>
      </c>
      <c r="K25" s="257">
        <f t="shared" si="5"/>
        <v>0</v>
      </c>
      <c r="L25">
        <v>116.87562800000001</v>
      </c>
      <c r="M25" s="240">
        <f>VLOOKUP(A25,Sheet1!$C$2:$G$84,5,FALSE)</f>
        <v>116.76</v>
      </c>
      <c r="N25" s="241">
        <f t="shared" si="2"/>
        <v>0.11562800000000095</v>
      </c>
      <c r="O25" s="257">
        <f t="shared" si="3"/>
        <v>9.8932519999999995E-4</v>
      </c>
      <c r="P25">
        <v>542069.16</v>
      </c>
      <c r="Q25" s="240">
        <f>VLOOKUP(A25,Sheet1!$C$2:$H$84,6,FALSE)</f>
        <v>541528.24</v>
      </c>
      <c r="R25" s="241">
        <f t="shared" si="6"/>
        <v>540.92000000004191</v>
      </c>
      <c r="S25" s="257">
        <f t="shared" si="7"/>
        <v>9.9788000000000003E-4</v>
      </c>
      <c r="T25" s="10"/>
      <c r="U25">
        <v>4741844</v>
      </c>
    </row>
    <row r="26" spans="1:21" s="53" customFormat="1">
      <c r="A26" s="295">
        <f>VLOOKUP(U26,Sheet1!$C$2:$C$84,1,FALSE)</f>
        <v>5330047</v>
      </c>
      <c r="B26">
        <v>533004909</v>
      </c>
      <c r="C26" t="s">
        <v>439</v>
      </c>
      <c r="D26">
        <v>6569</v>
      </c>
      <c r="E26" s="240">
        <f>VLOOKUP(A26,Sheet1!$C$2:$E$84,3,FALSE)</f>
        <v>6569</v>
      </c>
      <c r="F26" s="241">
        <f t="shared" si="0"/>
        <v>0</v>
      </c>
      <c r="G26" s="257">
        <f t="shared" si="4"/>
        <v>0</v>
      </c>
      <c r="H26">
        <v>707076.57</v>
      </c>
      <c r="I26" s="243">
        <f>VLOOKUP(A26,Sheet1!$C$2:$F$84,4,FALSE)</f>
        <v>707076.58</v>
      </c>
      <c r="J26" s="241">
        <f t="shared" si="1"/>
        <v>-1.0000000009313226E-2</v>
      </c>
      <c r="K26" s="257">
        <f t="shared" si="5"/>
        <v>-1.4100000000000001E-8</v>
      </c>
      <c r="L26">
        <v>157.67183700000001</v>
      </c>
      <c r="M26" s="240">
        <f>VLOOKUP(A26,Sheet1!$C$2:$G$84,5,FALSE)</f>
        <v>157.51</v>
      </c>
      <c r="N26" s="241">
        <f t="shared" si="2"/>
        <v>0.16183700000001977</v>
      </c>
      <c r="O26" s="257">
        <f t="shared" si="3"/>
        <v>1.0264167000000001E-3</v>
      </c>
      <c r="P26">
        <v>1035746.3</v>
      </c>
      <c r="Q26" s="240">
        <f>VLOOKUP(A26,Sheet1!$C$2:$H$84,6,FALSE)</f>
        <v>1034712.75</v>
      </c>
      <c r="R26" s="241">
        <f t="shared" si="6"/>
        <v>1033.5500000000466</v>
      </c>
      <c r="S26" s="257">
        <f t="shared" si="7"/>
        <v>9.9787950000000008E-4</v>
      </c>
      <c r="T26" s="10"/>
      <c r="U26">
        <v>5330047</v>
      </c>
    </row>
    <row r="27" spans="1:21" s="53" customFormat="1">
      <c r="A27" s="295">
        <f>VLOOKUP(U27,Sheet1!$C$2:$C$84,1,FALSE)</f>
        <v>5732524</v>
      </c>
      <c r="B27">
        <v>573252905</v>
      </c>
      <c r="C27" t="s">
        <v>377</v>
      </c>
      <c r="D27">
        <v>28892</v>
      </c>
      <c r="E27" s="240">
        <f>VLOOKUP(A27,Sheet1!$C$2:$E$84,3,FALSE)</f>
        <v>28892</v>
      </c>
      <c r="F27" s="241">
        <f t="shared" si="0"/>
        <v>0</v>
      </c>
      <c r="G27" s="257">
        <f t="shared" si="4"/>
        <v>0</v>
      </c>
      <c r="H27">
        <v>316373.61</v>
      </c>
      <c r="I27" s="243">
        <f>VLOOKUP(A27,Sheet1!$C$2:$F$84,4,FALSE)</f>
        <v>316373.61</v>
      </c>
      <c r="J27" s="241">
        <f t="shared" si="1"/>
        <v>0</v>
      </c>
      <c r="K27" s="257">
        <f t="shared" si="5"/>
        <v>0</v>
      </c>
      <c r="L27">
        <v>7.6652769999999997</v>
      </c>
      <c r="M27" s="240">
        <f>VLOOKUP(A27,Sheet1!$C$2:$G$84,5,FALSE)</f>
        <v>7.66</v>
      </c>
      <c r="N27" s="241">
        <f t="shared" si="2"/>
        <v>5.2769999999995321E-3</v>
      </c>
      <c r="O27" s="257">
        <f t="shared" si="3"/>
        <v>6.8842909999999998E-4</v>
      </c>
      <c r="P27">
        <v>221465.18</v>
      </c>
      <c r="Q27" s="240">
        <f>VLOOKUP(A27,Sheet1!$C$2:$H$84,6,FALSE)</f>
        <v>221244.19</v>
      </c>
      <c r="R27" s="241">
        <f t="shared" si="6"/>
        <v>220.98999999999069</v>
      </c>
      <c r="S27" s="257">
        <f t="shared" si="7"/>
        <v>9.9785439999999998E-4</v>
      </c>
      <c r="T27" s="10"/>
      <c r="U27">
        <v>5732524</v>
      </c>
    </row>
    <row r="28" spans="1:21" s="53" customFormat="1">
      <c r="A28" s="295">
        <f>VLOOKUP(U28,Sheet1!$C$2:$C$84,1,FALSE)</f>
        <v>6054603</v>
      </c>
      <c r="B28">
        <v>605460005</v>
      </c>
      <c r="C28" t="s">
        <v>441</v>
      </c>
      <c r="D28">
        <v>30100</v>
      </c>
      <c r="E28" s="240">
        <f>VLOOKUP(A28,Sheet1!$C$2:$E$84,3,FALSE)</f>
        <v>30100</v>
      </c>
      <c r="F28" s="241">
        <f t="shared" si="0"/>
        <v>0</v>
      </c>
      <c r="G28" s="257">
        <f t="shared" si="4"/>
        <v>0</v>
      </c>
      <c r="H28">
        <v>356666.66</v>
      </c>
      <c r="I28" s="243">
        <f>VLOOKUP(A28,Sheet1!$C$2:$F$84,4,FALSE)</f>
        <v>356666.66</v>
      </c>
      <c r="J28" s="241">
        <f t="shared" si="1"/>
        <v>0</v>
      </c>
      <c r="K28" s="257">
        <f t="shared" si="5"/>
        <v>0</v>
      </c>
      <c r="L28">
        <v>11.227285</v>
      </c>
      <c r="M28" s="240">
        <f>VLOOKUP(A28,Sheet1!$C$2:$G$84,5,FALSE)</f>
        <v>11.23</v>
      </c>
      <c r="N28" s="241">
        <f t="shared" si="2"/>
        <v>-2.715000000000245E-3</v>
      </c>
      <c r="O28" s="257">
        <f t="shared" si="3"/>
        <v>-2.4182159999999999E-4</v>
      </c>
      <c r="P28">
        <v>337941.28</v>
      </c>
      <c r="Q28" s="240">
        <f>VLOOKUP(A28,Sheet1!$C$2:$H$84,6,FALSE)</f>
        <v>337941.28</v>
      </c>
      <c r="R28" s="241">
        <f t="shared" si="6"/>
        <v>0</v>
      </c>
      <c r="S28" s="257">
        <f t="shared" si="7"/>
        <v>0</v>
      </c>
      <c r="T28" s="10"/>
      <c r="U28">
        <v>6054603</v>
      </c>
    </row>
    <row r="29" spans="1:21" s="53" customFormat="1">
      <c r="A29" s="295">
        <f>VLOOKUP(U29,Sheet1!$C$2:$C$84,1,FALSE)</f>
        <v>6185495</v>
      </c>
      <c r="B29">
        <v>618549901</v>
      </c>
      <c r="C29" t="s">
        <v>401</v>
      </c>
      <c r="D29">
        <v>1694</v>
      </c>
      <c r="E29" s="240">
        <f>VLOOKUP(A29,Sheet1!$C$2:$E$84,3,FALSE)</f>
        <v>1694</v>
      </c>
      <c r="F29" s="241">
        <f t="shared" si="0"/>
        <v>0</v>
      </c>
      <c r="G29" s="257">
        <f t="shared" si="4"/>
        <v>0</v>
      </c>
      <c r="H29">
        <v>162339.54999999999</v>
      </c>
      <c r="I29" s="243">
        <f>VLOOKUP(A29,Sheet1!$C$2:$F$84,4,FALSE)</f>
        <v>162339.54999999999</v>
      </c>
      <c r="J29" s="241">
        <f t="shared" si="1"/>
        <v>0</v>
      </c>
      <c r="K29" s="257">
        <f t="shared" si="5"/>
        <v>0</v>
      </c>
      <c r="L29">
        <v>191.74589</v>
      </c>
      <c r="M29" s="240">
        <f>VLOOKUP(A29,Sheet1!$C$2:$G$84,5,FALSE)</f>
        <v>191.75</v>
      </c>
      <c r="N29" s="241">
        <f t="shared" si="2"/>
        <v>-4.1099999999971715E-3</v>
      </c>
      <c r="O29" s="257">
        <f t="shared" si="3"/>
        <v>-2.14346E-5</v>
      </c>
      <c r="P29">
        <v>324817.53999999998</v>
      </c>
      <c r="Q29" s="240">
        <f>VLOOKUP(A29,Sheet1!$C$2:$H$84,6,FALSE)</f>
        <v>324817.51</v>
      </c>
      <c r="R29" s="241">
        <f t="shared" si="6"/>
        <v>2.9999999969732016E-2</v>
      </c>
      <c r="S29" s="257">
        <f t="shared" si="7"/>
        <v>9.2399999999999994E-8</v>
      </c>
      <c r="T29" s="10"/>
      <c r="U29">
        <v>6185495</v>
      </c>
    </row>
    <row r="30" spans="1:21" s="53" customFormat="1">
      <c r="A30" s="295">
        <f>VLOOKUP(U30,Sheet1!$C$2:$C$84,1,FALSE)</f>
        <v>6499260</v>
      </c>
      <c r="B30">
        <v>649926003</v>
      </c>
      <c r="C30" t="s">
        <v>381</v>
      </c>
      <c r="D30">
        <v>4900</v>
      </c>
      <c r="E30" s="240">
        <f>VLOOKUP(A30,Sheet1!$C$2:$E$84,3,FALSE)</f>
        <v>4900</v>
      </c>
      <c r="F30" s="241">
        <f t="shared" si="0"/>
        <v>0</v>
      </c>
      <c r="G30" s="257">
        <f t="shared" si="4"/>
        <v>0</v>
      </c>
      <c r="H30">
        <v>273131.55</v>
      </c>
      <c r="I30" s="243">
        <f>VLOOKUP(A30,Sheet1!$C$2:$F$84,4,FALSE)</f>
        <v>273131.55</v>
      </c>
      <c r="J30" s="241">
        <f t="shared" si="1"/>
        <v>0</v>
      </c>
      <c r="K30" s="257">
        <f t="shared" si="5"/>
        <v>0</v>
      </c>
      <c r="L30">
        <v>68.002921999999998</v>
      </c>
      <c r="M30" s="240">
        <f>VLOOKUP(A30,Sheet1!$C$2:$G$84,5,FALSE)</f>
        <v>68</v>
      </c>
      <c r="N30" s="241">
        <f t="shared" si="2"/>
        <v>2.9219999999980928E-3</v>
      </c>
      <c r="O30" s="257">
        <f t="shared" si="3"/>
        <v>4.2968700000000001E-5</v>
      </c>
      <c r="P30">
        <v>333214.32</v>
      </c>
      <c r="Q30" s="240">
        <f>VLOOKUP(A30,Sheet1!$C$2:$H$84,6,FALSE)</f>
        <v>333214.32</v>
      </c>
      <c r="R30" s="241">
        <f t="shared" si="6"/>
        <v>0</v>
      </c>
      <c r="S30" s="257">
        <f t="shared" si="7"/>
        <v>0</v>
      </c>
      <c r="T30" s="10"/>
      <c r="U30">
        <v>6499260</v>
      </c>
    </row>
    <row r="31" spans="1:21" s="53" customFormat="1">
      <c r="A31" s="295">
        <f>VLOOKUP(U31,Sheet1!$C$2:$C$84,1,FALSE)</f>
        <v>6555805</v>
      </c>
      <c r="B31">
        <v>655580009</v>
      </c>
      <c r="C31" t="s">
        <v>487</v>
      </c>
      <c r="D31">
        <v>7600</v>
      </c>
      <c r="E31" s="240">
        <f>VLOOKUP(A31,Sheet1!$C$2:$E$84,3,FALSE)</f>
        <v>7600</v>
      </c>
      <c r="F31" s="241">
        <f t="shared" si="0"/>
        <v>0</v>
      </c>
      <c r="G31" s="257">
        <f t="shared" si="4"/>
        <v>0</v>
      </c>
      <c r="H31">
        <v>302299.82</v>
      </c>
      <c r="I31" s="243">
        <f>VLOOKUP(A31,Sheet1!$C$2:$F$84,4,FALSE)</f>
        <v>302299.82</v>
      </c>
      <c r="J31" s="241">
        <f t="shared" si="1"/>
        <v>0</v>
      </c>
      <c r="K31" s="257">
        <f t="shared" si="5"/>
        <v>0</v>
      </c>
      <c r="L31">
        <v>33.056342000000001</v>
      </c>
      <c r="M31" s="240">
        <f>VLOOKUP(A31,Sheet1!$C$2:$G$84,5,FALSE)</f>
        <v>33.06</v>
      </c>
      <c r="N31" s="241">
        <f t="shared" ref="N31:N51" si="8">L31-M31</f>
        <v>-3.6580000000014934E-3</v>
      </c>
      <c r="O31" s="257">
        <f t="shared" ref="O31:O51" si="9">ROUND(N31/L31,10)</f>
        <v>-1.106596E-4</v>
      </c>
      <c r="P31">
        <v>251228.2</v>
      </c>
      <c r="Q31" s="240">
        <f>VLOOKUP(A31,Sheet1!$C$2:$H$84,6,FALSE)</f>
        <v>251228.2</v>
      </c>
      <c r="R31" s="241">
        <f t="shared" ref="R31:R51" si="10">P31-Q31</f>
        <v>0</v>
      </c>
      <c r="S31" s="257">
        <f t="shared" ref="S31:S51" si="11">ROUND(R31/P31,10)</f>
        <v>0</v>
      </c>
      <c r="T31" s="10"/>
      <c r="U31">
        <v>6555805</v>
      </c>
    </row>
    <row r="32" spans="1:21" s="53" customFormat="1">
      <c r="A32" s="295">
        <f>VLOOKUP(U32,Sheet1!$C$2:$C$84,1,FALSE)</f>
        <v>6640682</v>
      </c>
      <c r="B32">
        <v>664068004</v>
      </c>
      <c r="C32" t="s">
        <v>442</v>
      </c>
      <c r="D32">
        <v>4844</v>
      </c>
      <c r="E32" s="240">
        <f>VLOOKUP(A32,Sheet1!$C$2:$E$84,3,FALSE)</f>
        <v>4844</v>
      </c>
      <c r="F32" s="241">
        <f t="shared" si="0"/>
        <v>0</v>
      </c>
      <c r="G32" s="257">
        <f t="shared" si="4"/>
        <v>0</v>
      </c>
      <c r="H32">
        <v>534560.6</v>
      </c>
      <c r="I32" s="243">
        <f>VLOOKUP(A32,Sheet1!$C$2:$F$84,4,FALSE)</f>
        <v>554007.82999999996</v>
      </c>
      <c r="J32" s="241">
        <f t="shared" si="1"/>
        <v>-19447.229999999981</v>
      </c>
      <c r="K32" s="257">
        <f t="shared" si="5"/>
        <v>-3.6379841699999999E-2</v>
      </c>
      <c r="L32">
        <v>147.84038000000001</v>
      </c>
      <c r="M32" s="240">
        <f>VLOOKUP(A32,Sheet1!$C$2:$G$84,5,FALSE)</f>
        <v>147.84</v>
      </c>
      <c r="N32" s="241">
        <f t="shared" si="8"/>
        <v>3.8000000000693035E-4</v>
      </c>
      <c r="O32" s="257">
        <f t="shared" si="9"/>
        <v>2.5703000000000002E-6</v>
      </c>
      <c r="P32">
        <v>716138.8</v>
      </c>
      <c r="Q32" s="240">
        <f>VLOOKUP(A32,Sheet1!$C$2:$H$84,6,FALSE)</f>
        <v>716138.8</v>
      </c>
      <c r="R32" s="241">
        <f t="shared" si="10"/>
        <v>0</v>
      </c>
      <c r="S32" s="257">
        <f t="shared" si="11"/>
        <v>0</v>
      </c>
      <c r="T32" s="10"/>
      <c r="U32">
        <v>6640682</v>
      </c>
    </row>
    <row r="33" spans="1:21" s="53" customFormat="1">
      <c r="A33" s="295">
        <f>VLOOKUP(U33,Sheet1!$C$2:$C$84,1,FALSE)</f>
        <v>6659428</v>
      </c>
      <c r="B33">
        <v>665942009</v>
      </c>
      <c r="C33" t="s">
        <v>443</v>
      </c>
      <c r="D33">
        <v>11369</v>
      </c>
      <c r="E33" s="240">
        <f>VLOOKUP(A33,Sheet1!$C$2:$E$84,3,FALSE)</f>
        <v>11369</v>
      </c>
      <c r="F33" s="241">
        <f t="shared" si="0"/>
        <v>0</v>
      </c>
      <c r="G33" s="257">
        <f t="shared" si="4"/>
        <v>0</v>
      </c>
      <c r="H33">
        <v>512177.05</v>
      </c>
      <c r="I33" s="243">
        <f>VLOOKUP(A33,Sheet1!$C$2:$F$84,4,FALSE)</f>
        <v>512177.05</v>
      </c>
      <c r="J33" s="241">
        <f t="shared" si="1"/>
        <v>0</v>
      </c>
      <c r="K33" s="257">
        <f t="shared" si="5"/>
        <v>0</v>
      </c>
      <c r="L33">
        <v>58.716099</v>
      </c>
      <c r="M33" s="240">
        <f>VLOOKUP(A33,Sheet1!$C$2:$G$84,5,FALSE)</f>
        <v>58.72</v>
      </c>
      <c r="N33" s="241">
        <f t="shared" si="8"/>
        <v>-3.9009999999990441E-3</v>
      </c>
      <c r="O33" s="257">
        <f t="shared" si="9"/>
        <v>-6.6438299999999997E-5</v>
      </c>
      <c r="P33">
        <v>667543.32999999996</v>
      </c>
      <c r="Q33" s="240">
        <f>VLOOKUP(A33,Sheet1!$C$2:$H$84,6,FALSE)</f>
        <v>667543.32999999996</v>
      </c>
      <c r="R33" s="241">
        <f t="shared" si="10"/>
        <v>0</v>
      </c>
      <c r="S33" s="257">
        <f t="shared" si="11"/>
        <v>0</v>
      </c>
      <c r="T33" s="10"/>
      <c r="U33">
        <v>6659428</v>
      </c>
    </row>
    <row r="34" spans="1:21" s="53" customFormat="1">
      <c r="A34" s="295">
        <f>VLOOKUP(U34,Sheet1!$C$2:$C$84,1,FALSE)</f>
        <v>6661144</v>
      </c>
      <c r="B34">
        <v>666114004</v>
      </c>
      <c r="C34" t="s">
        <v>385</v>
      </c>
      <c r="D34">
        <v>23000</v>
      </c>
      <c r="E34" s="240">
        <f>VLOOKUP(A34,Sheet1!$C$2:$E$84,3,FALSE)</f>
        <v>23000</v>
      </c>
      <c r="F34" s="241">
        <f t="shared" si="0"/>
        <v>0</v>
      </c>
      <c r="G34" s="257">
        <f t="shared" si="4"/>
        <v>0</v>
      </c>
      <c r="H34">
        <v>365871.12</v>
      </c>
      <c r="I34" s="243">
        <f>VLOOKUP(A34,Sheet1!$C$2:$F$84,4,FALSE)</f>
        <v>365871.12</v>
      </c>
      <c r="J34" s="241">
        <f t="shared" si="1"/>
        <v>0</v>
      </c>
      <c r="K34" s="257">
        <f t="shared" si="5"/>
        <v>0</v>
      </c>
      <c r="L34">
        <v>16.368368</v>
      </c>
      <c r="M34" s="240">
        <f>VLOOKUP(A34,Sheet1!$C$2:$G$84,5,FALSE)</f>
        <v>16.37</v>
      </c>
      <c r="N34" s="241">
        <f t="shared" si="8"/>
        <v>-1.632000000000744E-3</v>
      </c>
      <c r="O34" s="257">
        <f t="shared" si="9"/>
        <v>-9.9704500000000001E-5</v>
      </c>
      <c r="P34">
        <v>376472.47</v>
      </c>
      <c r="Q34" s="240">
        <f>VLOOKUP(A34,Sheet1!$C$2:$H$84,6,FALSE)</f>
        <v>376472.47</v>
      </c>
      <c r="R34" s="241">
        <f t="shared" si="10"/>
        <v>0</v>
      </c>
      <c r="S34" s="257">
        <f t="shared" si="11"/>
        <v>0</v>
      </c>
      <c r="T34" s="10"/>
      <c r="U34">
        <v>6661144</v>
      </c>
    </row>
    <row r="35" spans="1:21" s="53" customFormat="1">
      <c r="A35" s="295">
        <f>VLOOKUP(U35,Sheet1!$C$2:$C$84,1,FALSE)</f>
        <v>6916781</v>
      </c>
      <c r="B35">
        <v>691678007</v>
      </c>
      <c r="C35" t="s">
        <v>284</v>
      </c>
      <c r="D35">
        <v>10764</v>
      </c>
      <c r="E35" s="240">
        <f>VLOOKUP(A35,Sheet1!$C$2:$E$84,3,FALSE)</f>
        <v>10764</v>
      </c>
      <c r="F35" s="241">
        <f t="shared" si="0"/>
        <v>0</v>
      </c>
      <c r="G35" s="257">
        <f t="shared" si="4"/>
        <v>0</v>
      </c>
      <c r="H35">
        <v>167574.99</v>
      </c>
      <c r="I35" s="243">
        <f>VLOOKUP(A35,Sheet1!$C$2:$F$84,4,FALSE)</f>
        <v>167574.95000000001</v>
      </c>
      <c r="J35" s="241">
        <f t="shared" si="1"/>
        <v>3.9999999979045242E-2</v>
      </c>
      <c r="K35" s="257">
        <f t="shared" si="5"/>
        <v>2.3869999999999999E-7</v>
      </c>
      <c r="L35">
        <v>18.88186</v>
      </c>
      <c r="M35" s="240">
        <f>VLOOKUP(A35,Sheet1!$C$2:$G$84,5,FALSE)</f>
        <v>18.89</v>
      </c>
      <c r="N35" s="241">
        <f t="shared" si="8"/>
        <v>-8.1400000000009243E-3</v>
      </c>
      <c r="O35" s="257">
        <f t="shared" si="9"/>
        <v>-4.3110160000000002E-4</v>
      </c>
      <c r="P35">
        <v>203244.35</v>
      </c>
      <c r="Q35" s="240">
        <f>VLOOKUP(A35,Sheet1!$C$2:$H$84,6,FALSE)</f>
        <v>203281.51</v>
      </c>
      <c r="R35" s="241">
        <f t="shared" si="10"/>
        <v>-37.160000000003492</v>
      </c>
      <c r="S35" s="257">
        <f t="shared" si="11"/>
        <v>-1.828341E-4</v>
      </c>
      <c r="T35" s="10"/>
      <c r="U35">
        <v>6916781</v>
      </c>
    </row>
    <row r="36" spans="1:21" s="53" customFormat="1">
      <c r="A36" s="295">
        <f>VLOOKUP(U36,Sheet1!$C$2:$C$84,1,FALSE)</f>
        <v>5889505</v>
      </c>
      <c r="B36">
        <v>588950907</v>
      </c>
      <c r="C36" t="s">
        <v>373</v>
      </c>
      <c r="D36">
        <v>24398</v>
      </c>
      <c r="E36" s="240">
        <f>VLOOKUP(A36,Sheet1!$C$2:$E$84,3,FALSE)</f>
        <v>24398</v>
      </c>
      <c r="F36" s="241">
        <f t="shared" si="0"/>
        <v>0</v>
      </c>
      <c r="G36" s="257">
        <f t="shared" si="4"/>
        <v>0</v>
      </c>
      <c r="H36">
        <v>488975.04</v>
      </c>
      <c r="I36" s="243">
        <f>VLOOKUP(A36,Sheet1!$C$2:$F$84,4,FALSE)</f>
        <v>488975.04</v>
      </c>
      <c r="J36" s="241">
        <f t="shared" si="1"/>
        <v>0</v>
      </c>
      <c r="K36" s="257">
        <f t="shared" si="5"/>
        <v>0</v>
      </c>
      <c r="L36">
        <v>21.377213999999999</v>
      </c>
      <c r="M36" s="240">
        <f>VLOOKUP(A36,Sheet1!$C$2:$G$84,5,FALSE)</f>
        <v>21.36</v>
      </c>
      <c r="N36" s="241">
        <f t="shared" si="8"/>
        <v>1.7213999999999174E-2</v>
      </c>
      <c r="O36" s="257">
        <f t="shared" si="9"/>
        <v>8.0524990000000005E-4</v>
      </c>
      <c r="P36">
        <v>521561.26</v>
      </c>
      <c r="Q36" s="240">
        <f>VLOOKUP(A36,Sheet1!$C$2:$H$84,6,FALSE)</f>
        <v>521040.81</v>
      </c>
      <c r="R36" s="241">
        <f t="shared" si="10"/>
        <v>520.45000000001164</v>
      </c>
      <c r="S36" s="257">
        <f t="shared" si="11"/>
        <v>9.9786940000000011E-4</v>
      </c>
      <c r="T36" s="10"/>
      <c r="U36">
        <v>5889505</v>
      </c>
    </row>
    <row r="37" spans="1:21" s="53" customFormat="1">
      <c r="A37" s="295">
        <f>VLOOKUP(U37,Sheet1!$C$2:$C$84,1,FALSE)</f>
        <v>6356406</v>
      </c>
      <c r="B37">
        <v>635640006</v>
      </c>
      <c r="C37" t="s">
        <v>388</v>
      </c>
      <c r="D37">
        <v>7521</v>
      </c>
      <c r="E37" s="240">
        <f>VLOOKUP(A37,Sheet1!$C$2:$E$84,3,FALSE)</f>
        <v>7521</v>
      </c>
      <c r="F37" s="241">
        <f t="shared" si="0"/>
        <v>0</v>
      </c>
      <c r="G37" s="257">
        <f t="shared" si="4"/>
        <v>0</v>
      </c>
      <c r="H37">
        <v>250945.74</v>
      </c>
      <c r="I37" s="243">
        <f>VLOOKUP(A37,Sheet1!$C$2:$F$84,4,FALSE)</f>
        <v>230255.65</v>
      </c>
      <c r="J37" s="241">
        <f t="shared" si="1"/>
        <v>20690.089999999997</v>
      </c>
      <c r="K37" s="257">
        <f t="shared" si="5"/>
        <v>8.2448460799999998E-2</v>
      </c>
      <c r="L37">
        <v>26.175692000000002</v>
      </c>
      <c r="M37" s="240">
        <f>VLOOKUP(A37,Sheet1!$C$2:$G$84,5,FALSE)</f>
        <v>26.18</v>
      </c>
      <c r="N37" s="241">
        <f t="shared" si="8"/>
        <v>-4.3079999999982022E-3</v>
      </c>
      <c r="O37" s="257">
        <f t="shared" si="9"/>
        <v>-1.6458019999999999E-4</v>
      </c>
      <c r="P37">
        <v>196867.38</v>
      </c>
      <c r="Q37" s="240">
        <f>VLOOKUP(A37,Sheet1!$C$2:$H$84,6,FALSE)</f>
        <v>196867.38</v>
      </c>
      <c r="R37" s="241">
        <f t="shared" si="10"/>
        <v>0</v>
      </c>
      <c r="S37" s="257">
        <f t="shared" si="11"/>
        <v>0</v>
      </c>
      <c r="T37" s="10"/>
      <c r="U37">
        <v>6356406</v>
      </c>
    </row>
    <row r="38" spans="1:21" s="53" customFormat="1">
      <c r="A38" s="295">
        <f>VLOOKUP(U38,Sheet1!$C$2:$C$84,1,FALSE)</f>
        <v>6869302</v>
      </c>
      <c r="B38">
        <v>686930009</v>
      </c>
      <c r="C38" t="s">
        <v>444</v>
      </c>
      <c r="D38">
        <v>3000</v>
      </c>
      <c r="E38" s="240">
        <f>VLOOKUP(A38,Sheet1!$C$2:$E$84,3,FALSE)</f>
        <v>3000</v>
      </c>
      <c r="F38" s="241">
        <f t="shared" si="0"/>
        <v>0</v>
      </c>
      <c r="G38" s="257">
        <f t="shared" si="4"/>
        <v>0</v>
      </c>
      <c r="H38">
        <v>247854.34</v>
      </c>
      <c r="I38" s="243">
        <f>VLOOKUP(A38,Sheet1!$C$2:$F$84,4,FALSE)</f>
        <v>297065.8</v>
      </c>
      <c r="J38" s="241">
        <f t="shared" si="1"/>
        <v>-49211.459999999992</v>
      </c>
      <c r="K38" s="257">
        <f t="shared" si="5"/>
        <v>-0.1985499225</v>
      </c>
      <c r="L38">
        <v>105.104557</v>
      </c>
      <c r="M38" s="240">
        <f>VLOOKUP(A38,Sheet1!$C$2:$G$84,5,FALSE)</f>
        <v>105.1</v>
      </c>
      <c r="N38" s="241">
        <f t="shared" si="8"/>
        <v>4.5570000000054733E-3</v>
      </c>
      <c r="O38" s="257">
        <f t="shared" si="9"/>
        <v>4.3356799999999998E-5</v>
      </c>
      <c r="P38">
        <v>315313.67</v>
      </c>
      <c r="Q38" s="240">
        <f>VLOOKUP(A38,Sheet1!$C$2:$H$84,6,FALSE)</f>
        <v>315313.67</v>
      </c>
      <c r="R38" s="241">
        <f t="shared" si="10"/>
        <v>0</v>
      </c>
      <c r="S38" s="257">
        <f t="shared" si="11"/>
        <v>0</v>
      </c>
      <c r="T38" s="10"/>
      <c r="U38">
        <v>6869302</v>
      </c>
    </row>
    <row r="39" spans="1:21" s="53" customFormat="1">
      <c r="A39" s="295">
        <f>VLOOKUP(U39,Sheet1!$C$2:$C$84,1,FALSE)</f>
        <v>2024677</v>
      </c>
      <c r="B39">
        <v>67901108</v>
      </c>
      <c r="C39" t="s">
        <v>446</v>
      </c>
      <c r="D39">
        <v>28801</v>
      </c>
      <c r="E39" s="240">
        <f>VLOOKUP(A39,Sheet1!$C$2:$E$84,3,FALSE)</f>
        <v>28801</v>
      </c>
      <c r="F39" s="241">
        <f t="shared" si="0"/>
        <v>0</v>
      </c>
      <c r="G39" s="257">
        <f t="shared" si="4"/>
        <v>0</v>
      </c>
      <c r="H39">
        <v>334229.21999999997</v>
      </c>
      <c r="I39" s="243">
        <f>VLOOKUP(A39,Sheet1!$C$2:$F$84,4,FALSE)</f>
        <v>334222.26</v>
      </c>
      <c r="J39" s="241">
        <f t="shared" si="1"/>
        <v>6.9599999999627471</v>
      </c>
      <c r="K39" s="257">
        <f t="shared" si="5"/>
        <v>2.0823999999999999E-5</v>
      </c>
      <c r="L39">
        <v>16.8</v>
      </c>
      <c r="M39" s="240">
        <f>VLOOKUP(A39,Sheet1!$C$2:$G$84,5,FALSE)</f>
        <v>16.8</v>
      </c>
      <c r="N39" s="241">
        <f t="shared" si="8"/>
        <v>0</v>
      </c>
      <c r="O39" s="257">
        <f t="shared" si="9"/>
        <v>0</v>
      </c>
      <c r="P39">
        <v>483856.8</v>
      </c>
      <c r="Q39" s="240">
        <f>VLOOKUP(A39,Sheet1!$C$2:$H$84,6,FALSE)</f>
        <v>483856.8</v>
      </c>
      <c r="R39" s="241">
        <f t="shared" si="10"/>
        <v>0</v>
      </c>
      <c r="S39" s="257">
        <f t="shared" si="11"/>
        <v>0</v>
      </c>
      <c r="T39" s="10"/>
      <c r="U39">
        <v>2024677</v>
      </c>
    </row>
    <row r="40" spans="1:21" s="53" customFormat="1">
      <c r="A40" s="295">
        <f>VLOOKUP(U40,Sheet1!$C$2:$C$84,1,FALSE)</f>
        <v>2173706</v>
      </c>
      <c r="B40">
        <v>138006309</v>
      </c>
      <c r="C40" t="s">
        <v>488</v>
      </c>
      <c r="D40">
        <v>10825</v>
      </c>
      <c r="E40" s="240">
        <f>VLOOKUP(A40,Sheet1!$C$2:$E$84,3,FALSE)</f>
        <v>10825</v>
      </c>
      <c r="F40" s="241">
        <f t="shared" si="0"/>
        <v>0</v>
      </c>
      <c r="G40" s="257">
        <f t="shared" si="4"/>
        <v>0</v>
      </c>
      <c r="H40">
        <v>348019.33</v>
      </c>
      <c r="I40" s="243">
        <f>VLOOKUP(A40,Sheet1!$C$2:$F$84,4,FALSE)</f>
        <v>350816.34</v>
      </c>
      <c r="J40" s="241">
        <f t="shared" si="1"/>
        <v>-2797.0100000000093</v>
      </c>
      <c r="K40" s="257">
        <f t="shared" si="5"/>
        <v>-8.0369385999999998E-3</v>
      </c>
      <c r="L40">
        <v>27.64</v>
      </c>
      <c r="M40" s="240">
        <f>VLOOKUP(A40,Sheet1!$C$2:$G$84,5,FALSE)</f>
        <v>27.64</v>
      </c>
      <c r="N40" s="241">
        <f t="shared" si="8"/>
        <v>0</v>
      </c>
      <c r="O40" s="257">
        <f t="shared" si="9"/>
        <v>0</v>
      </c>
      <c r="P40">
        <v>299203</v>
      </c>
      <c r="Q40" s="240">
        <f>VLOOKUP(A40,Sheet1!$C$2:$H$84,6,FALSE)</f>
        <v>299203</v>
      </c>
      <c r="R40" s="241">
        <f t="shared" si="10"/>
        <v>0</v>
      </c>
      <c r="S40" s="257">
        <f t="shared" si="11"/>
        <v>0</v>
      </c>
      <c r="T40" s="10"/>
      <c r="U40">
        <v>2173706</v>
      </c>
    </row>
    <row r="41" spans="1:21" s="53" customFormat="1">
      <c r="A41" s="295">
        <f>VLOOKUP(U41,Sheet1!$C$2:$C$84,1,FALSE)</f>
        <v>2775135</v>
      </c>
      <c r="B41">
        <v>803054204</v>
      </c>
      <c r="C41" t="s">
        <v>447</v>
      </c>
      <c r="D41">
        <v>8250</v>
      </c>
      <c r="E41" s="240">
        <f>VLOOKUP(A41,Sheet1!$C$2:$E$84,3,FALSE)</f>
        <v>8250</v>
      </c>
      <c r="F41" s="241">
        <f t="shared" si="0"/>
        <v>0</v>
      </c>
      <c r="G41" s="257">
        <f t="shared" si="4"/>
        <v>0</v>
      </c>
      <c r="H41">
        <v>913996.52</v>
      </c>
      <c r="I41" s="243">
        <f>VLOOKUP(A41,Sheet1!$C$2:$F$84,4,FALSE)</f>
        <v>932542.09</v>
      </c>
      <c r="J41" s="241">
        <f t="shared" si="1"/>
        <v>-18545.569999999949</v>
      </c>
      <c r="K41" s="257">
        <f t="shared" si="5"/>
        <v>-2.0290635200000001E-2</v>
      </c>
      <c r="L41">
        <v>135.94999999999999</v>
      </c>
      <c r="M41" s="240">
        <f>VLOOKUP(A41,Sheet1!$C$2:$G$84,5,FALSE)</f>
        <v>135.94999999999999</v>
      </c>
      <c r="N41" s="241">
        <f t="shared" si="8"/>
        <v>0</v>
      </c>
      <c r="O41" s="257">
        <f t="shared" si="9"/>
        <v>0</v>
      </c>
      <c r="P41">
        <v>1121587.5</v>
      </c>
      <c r="Q41" s="240">
        <f>VLOOKUP(A41,Sheet1!$C$2:$H$84,6,FALSE)</f>
        <v>1121587.5</v>
      </c>
      <c r="R41" s="241">
        <f t="shared" si="10"/>
        <v>0</v>
      </c>
      <c r="S41" s="257">
        <f t="shared" si="11"/>
        <v>0</v>
      </c>
      <c r="T41" s="10"/>
      <c r="U41">
        <v>2775135</v>
      </c>
    </row>
    <row r="42" spans="1:21" s="53" customFormat="1">
      <c r="A42" s="295">
        <f>VLOOKUP(U42,Sheet1!$C$2:$C$84,1,FALSE)</f>
        <v>2821481</v>
      </c>
      <c r="B42">
        <v>835699307</v>
      </c>
      <c r="C42" t="s">
        <v>489</v>
      </c>
      <c r="D42">
        <v>14700</v>
      </c>
      <c r="E42" s="240">
        <f>VLOOKUP(A42,Sheet1!$C$2:$E$84,3,FALSE)</f>
        <v>14700</v>
      </c>
      <c r="F42" s="241">
        <f t="shared" si="0"/>
        <v>0</v>
      </c>
      <c r="G42" s="257">
        <f t="shared" si="4"/>
        <v>0</v>
      </c>
      <c r="H42">
        <v>573758.05000000005</v>
      </c>
      <c r="I42" s="243">
        <f>VLOOKUP(A42,Sheet1!$C$2:$F$84,4,FALSE)</f>
        <v>616831.12</v>
      </c>
      <c r="J42" s="241">
        <f t="shared" si="1"/>
        <v>-43073.069999999949</v>
      </c>
      <c r="K42" s="257">
        <f t="shared" si="5"/>
        <v>-7.5071835599999998E-2</v>
      </c>
      <c r="L42">
        <v>63.48</v>
      </c>
      <c r="M42" s="240">
        <f>VLOOKUP(A42,Sheet1!$C$2:$G$84,5,FALSE)</f>
        <v>63.48</v>
      </c>
      <c r="N42" s="241">
        <f t="shared" si="8"/>
        <v>0</v>
      </c>
      <c r="O42" s="257">
        <f t="shared" si="9"/>
        <v>0</v>
      </c>
      <c r="P42">
        <v>933156</v>
      </c>
      <c r="Q42" s="240">
        <f>VLOOKUP(A42,Sheet1!$C$2:$H$84,6,FALSE)</f>
        <v>933156</v>
      </c>
      <c r="R42" s="241">
        <f t="shared" si="10"/>
        <v>0</v>
      </c>
      <c r="S42" s="257">
        <f t="shared" si="11"/>
        <v>0</v>
      </c>
      <c r="T42" s="10"/>
      <c r="U42">
        <v>2821481</v>
      </c>
    </row>
    <row r="43" spans="1:21" s="53" customFormat="1">
      <c r="A43" s="295">
        <f>VLOOKUP(U43,Sheet1!$C$2:$C$84,1,FALSE)</f>
        <v>2495648</v>
      </c>
      <c r="B43" t="s">
        <v>354</v>
      </c>
      <c r="C43" t="s">
        <v>490</v>
      </c>
      <c r="D43">
        <v>10900</v>
      </c>
      <c r="E43" s="240">
        <f>VLOOKUP(A43,Sheet1!$C$2:$E$84,3,FALSE)</f>
        <v>10900</v>
      </c>
      <c r="F43" s="241">
        <f t="shared" si="0"/>
        <v>0</v>
      </c>
      <c r="G43" s="257">
        <f t="shared" si="4"/>
        <v>0</v>
      </c>
      <c r="H43">
        <v>277101.75</v>
      </c>
      <c r="I43" s="243">
        <f>VLOOKUP(A43,Sheet1!$C$2:$F$84,4,FALSE)</f>
        <v>277101.75</v>
      </c>
      <c r="J43" s="241">
        <f t="shared" si="1"/>
        <v>0</v>
      </c>
      <c r="K43" s="257">
        <f t="shared" si="5"/>
        <v>0</v>
      </c>
      <c r="L43">
        <v>22.92</v>
      </c>
      <c r="M43" s="240">
        <f>VLOOKUP(A43,Sheet1!$C$2:$G$84,5,FALSE)</f>
        <v>22.92</v>
      </c>
      <c r="N43" s="241">
        <f t="shared" si="8"/>
        <v>0</v>
      </c>
      <c r="O43" s="257">
        <f t="shared" si="9"/>
        <v>0</v>
      </c>
      <c r="P43">
        <v>249828</v>
      </c>
      <c r="Q43" s="240">
        <f>VLOOKUP(A43,Sheet1!$C$2:$H$84,6,FALSE)</f>
        <v>249828</v>
      </c>
      <c r="R43" s="241">
        <f t="shared" si="10"/>
        <v>0</v>
      </c>
      <c r="S43" s="257">
        <f t="shared" si="11"/>
        <v>0</v>
      </c>
      <c r="T43" s="10"/>
      <c r="U43">
        <v>2495648</v>
      </c>
    </row>
    <row r="44" spans="1:21" s="53" customFormat="1">
      <c r="A44" s="295">
        <f>VLOOKUP(U44,Sheet1!$C$2:$C$84,1,FALSE)</f>
        <v>2186812</v>
      </c>
      <c r="B44" t="s">
        <v>313</v>
      </c>
      <c r="C44" t="s">
        <v>491</v>
      </c>
      <c r="D44">
        <v>37500</v>
      </c>
      <c r="E44" s="240">
        <f>VLOOKUP(A44,Sheet1!$C$2:$E$84,3,FALSE)</f>
        <v>37500</v>
      </c>
      <c r="F44" s="241">
        <f t="shared" si="0"/>
        <v>0</v>
      </c>
      <c r="G44" s="257">
        <f t="shared" si="4"/>
        <v>0</v>
      </c>
      <c r="H44">
        <v>358567.5</v>
      </c>
      <c r="I44" s="243">
        <f>VLOOKUP(A44,Sheet1!$C$2:$F$84,4,FALSE)</f>
        <v>358567.5</v>
      </c>
      <c r="J44" s="241">
        <f t="shared" si="1"/>
        <v>0</v>
      </c>
      <c r="K44" s="257">
        <f t="shared" si="5"/>
        <v>0</v>
      </c>
      <c r="L44">
        <v>8.2200000000000006</v>
      </c>
      <c r="M44" s="240">
        <f>VLOOKUP(A44,Sheet1!$C$2:$G$84,5,FALSE)</f>
        <v>8.2200000000000006</v>
      </c>
      <c r="N44" s="241">
        <f t="shared" si="8"/>
        <v>0</v>
      </c>
      <c r="O44" s="257">
        <f t="shared" si="9"/>
        <v>0</v>
      </c>
      <c r="P44">
        <v>308250</v>
      </c>
      <c r="Q44" s="240">
        <f>VLOOKUP(A44,Sheet1!$C$2:$H$84,6,FALSE)</f>
        <v>308250</v>
      </c>
      <c r="R44" s="241">
        <f t="shared" si="10"/>
        <v>0</v>
      </c>
      <c r="S44" s="257">
        <f t="shared" si="11"/>
        <v>0</v>
      </c>
      <c r="T44" s="10"/>
      <c r="U44">
        <v>2186812</v>
      </c>
    </row>
    <row r="45" spans="1:21" s="53" customFormat="1">
      <c r="A45" s="295">
        <f>VLOOKUP(U45,Sheet1!$C$2:$C$84,1,FALSE)</f>
        <v>2615565</v>
      </c>
      <c r="B45" t="s">
        <v>360</v>
      </c>
      <c r="C45" t="s">
        <v>492</v>
      </c>
      <c r="D45">
        <v>23900</v>
      </c>
      <c r="E45" s="240">
        <f>VLOOKUP(A45,Sheet1!$C$2:$E$84,3,FALSE)</f>
        <v>23900</v>
      </c>
      <c r="F45" s="241">
        <f t="shared" si="0"/>
        <v>0</v>
      </c>
      <c r="G45" s="257">
        <f t="shared" si="4"/>
        <v>0</v>
      </c>
      <c r="H45">
        <v>805315.16</v>
      </c>
      <c r="I45" s="243">
        <f>VLOOKUP(A45,Sheet1!$C$2:$F$84,4,FALSE)</f>
        <v>805315.16</v>
      </c>
      <c r="J45" s="241">
        <f t="shared" si="1"/>
        <v>0</v>
      </c>
      <c r="K45" s="257">
        <f t="shared" si="5"/>
        <v>0</v>
      </c>
      <c r="L45">
        <v>44.78</v>
      </c>
      <c r="M45" s="240">
        <f>VLOOKUP(A45,Sheet1!$C$2:$G$84,5,FALSE)</f>
        <v>44.78</v>
      </c>
      <c r="N45" s="241">
        <f t="shared" si="8"/>
        <v>0</v>
      </c>
      <c r="O45" s="257">
        <f t="shared" si="9"/>
        <v>0</v>
      </c>
      <c r="P45">
        <v>1070242</v>
      </c>
      <c r="Q45" s="240">
        <f>VLOOKUP(A45,Sheet1!$C$2:$H$84,6,FALSE)</f>
        <v>1070242</v>
      </c>
      <c r="R45" s="241">
        <f t="shared" si="10"/>
        <v>0</v>
      </c>
      <c r="S45" s="257">
        <f t="shared" si="11"/>
        <v>0</v>
      </c>
      <c r="T45" s="10"/>
      <c r="U45">
        <v>2615565</v>
      </c>
    </row>
    <row r="46" spans="1:21" s="53" customFormat="1">
      <c r="A46" s="295">
        <f>VLOOKUP(U46,Sheet1!$C$2:$C$84,1,FALSE)</f>
        <v>2722670</v>
      </c>
      <c r="B46" t="s">
        <v>299</v>
      </c>
      <c r="C46" t="s">
        <v>493</v>
      </c>
      <c r="D46">
        <v>22241</v>
      </c>
      <c r="E46" s="240">
        <f>VLOOKUP(A46,Sheet1!$C$2:$E$84,3,FALSE)</f>
        <v>22241</v>
      </c>
      <c r="F46" s="241">
        <f t="shared" si="0"/>
        <v>0</v>
      </c>
      <c r="G46" s="257">
        <f t="shared" si="4"/>
        <v>0</v>
      </c>
      <c r="H46">
        <v>335459.75</v>
      </c>
      <c r="I46" s="243">
        <f>VLOOKUP(A46,Sheet1!$C$2:$F$84,4,FALSE)</f>
        <v>343168.34</v>
      </c>
      <c r="J46" s="241">
        <f t="shared" si="1"/>
        <v>-7708.5900000000256</v>
      </c>
      <c r="K46" s="257">
        <f t="shared" si="5"/>
        <v>-2.29791801E-2</v>
      </c>
      <c r="L46">
        <v>15.29</v>
      </c>
      <c r="M46" s="240">
        <f>VLOOKUP(A46,Sheet1!$C$2:$G$84,5,FALSE)</f>
        <v>15.29</v>
      </c>
      <c r="N46" s="241">
        <f t="shared" si="8"/>
        <v>0</v>
      </c>
      <c r="O46" s="257">
        <f t="shared" si="9"/>
        <v>0</v>
      </c>
      <c r="P46">
        <v>340064.89</v>
      </c>
      <c r="Q46" s="240">
        <f>VLOOKUP(A46,Sheet1!$C$2:$H$84,6,FALSE)</f>
        <v>340064.89</v>
      </c>
      <c r="R46" s="241">
        <f t="shared" si="10"/>
        <v>0</v>
      </c>
      <c r="S46" s="257">
        <f t="shared" si="11"/>
        <v>0</v>
      </c>
      <c r="T46" s="10"/>
      <c r="U46">
        <v>2722670</v>
      </c>
    </row>
    <row r="47" spans="1:21" s="53" customFormat="1">
      <c r="A47" s="295">
        <f>VLOOKUP(U47,Sheet1!$C$2:$C$84,1,FALSE)</f>
        <v>7124594</v>
      </c>
      <c r="B47">
        <v>712459908</v>
      </c>
      <c r="C47" t="s">
        <v>395</v>
      </c>
      <c r="D47">
        <v>3146</v>
      </c>
      <c r="E47" s="240">
        <f>VLOOKUP(A47,Sheet1!$C$2:$E$84,3,FALSE)</f>
        <v>3146</v>
      </c>
      <c r="F47" s="241">
        <f t="shared" si="0"/>
        <v>0</v>
      </c>
      <c r="G47" s="257">
        <f t="shared" si="4"/>
        <v>0</v>
      </c>
      <c r="H47">
        <v>470293.67</v>
      </c>
      <c r="I47" s="243">
        <f>VLOOKUP(A47,Sheet1!$C$2:$F$84,4,FALSE)</f>
        <v>470293.67</v>
      </c>
      <c r="J47" s="241">
        <f t="shared" si="1"/>
        <v>0</v>
      </c>
      <c r="K47" s="257">
        <f t="shared" si="5"/>
        <v>0</v>
      </c>
      <c r="L47">
        <v>173.91304299999999</v>
      </c>
      <c r="M47" s="240">
        <f>VLOOKUP(A47,Sheet1!$C$2:$G$84,5,FALSE)</f>
        <v>173.83</v>
      </c>
      <c r="N47" s="241">
        <f t="shared" si="8"/>
        <v>8.3042999999975109E-2</v>
      </c>
      <c r="O47" s="257">
        <f t="shared" si="9"/>
        <v>4.7749730000000001E-4</v>
      </c>
      <c r="P47">
        <v>547130.43000000005</v>
      </c>
      <c r="Q47" s="240">
        <f>VLOOKUP(A47,Sheet1!$C$2:$H$84,6,FALSE)</f>
        <v>546884.18000000005</v>
      </c>
      <c r="R47" s="241">
        <f t="shared" si="10"/>
        <v>246.25</v>
      </c>
      <c r="S47" s="257">
        <f t="shared" si="11"/>
        <v>4.5007549999999998E-4</v>
      </c>
      <c r="T47" s="10"/>
      <c r="U47">
        <v>7124594</v>
      </c>
    </row>
    <row r="48" spans="1:21" s="53" customFormat="1">
      <c r="A48" s="295">
        <f>VLOOKUP(U48,Sheet1!$C$2:$C$84,1,FALSE)</f>
        <v>7171589</v>
      </c>
      <c r="B48">
        <v>717158901</v>
      </c>
      <c r="C48" t="s">
        <v>397</v>
      </c>
      <c r="D48">
        <v>16931</v>
      </c>
      <c r="E48" s="240">
        <f>VLOOKUP(A48,Sheet1!$C$2:$E$84,3,FALSE)</f>
        <v>16931</v>
      </c>
      <c r="F48" s="241">
        <f t="shared" si="0"/>
        <v>0</v>
      </c>
      <c r="G48" s="257">
        <f t="shared" si="4"/>
        <v>0</v>
      </c>
      <c r="H48">
        <v>234842.52</v>
      </c>
      <c r="I48" s="243">
        <f>VLOOKUP(A48,Sheet1!$C$2:$F$84,4,FALSE)</f>
        <v>234842.51</v>
      </c>
      <c r="J48" s="241">
        <f t="shared" si="1"/>
        <v>9.9999999802093953E-3</v>
      </c>
      <c r="K48" s="257">
        <f t="shared" si="5"/>
        <v>4.2599999999999998E-8</v>
      </c>
      <c r="L48">
        <v>13.113524</v>
      </c>
      <c r="M48" s="240">
        <f>VLOOKUP(A48,Sheet1!$C$2:$G$84,5,FALSE)</f>
        <v>13.11</v>
      </c>
      <c r="N48" s="241">
        <f t="shared" si="8"/>
        <v>3.5240000000005267E-3</v>
      </c>
      <c r="O48" s="257">
        <f t="shared" si="9"/>
        <v>2.6873020000000002E-4</v>
      </c>
      <c r="P48">
        <v>222025.08</v>
      </c>
      <c r="Q48" s="240">
        <f>VLOOKUP(A48,Sheet1!$C$2:$H$84,6,FALSE)</f>
        <v>221925.14</v>
      </c>
      <c r="R48" s="241">
        <f t="shared" si="10"/>
        <v>99.939999999973224</v>
      </c>
      <c r="S48" s="257">
        <f t="shared" si="11"/>
        <v>4.5012930000000001E-4</v>
      </c>
      <c r="T48" s="10"/>
      <c r="U48">
        <v>7171589</v>
      </c>
    </row>
    <row r="49" spans="1:37" s="53" customFormat="1">
      <c r="A49" s="295">
        <f>VLOOKUP(U49,Sheet1!$C$2:$C$84,1,FALSE)</f>
        <v>2793182</v>
      </c>
      <c r="B49">
        <v>292505104</v>
      </c>
      <c r="C49" t="s">
        <v>494</v>
      </c>
      <c r="D49">
        <v>58700</v>
      </c>
      <c r="E49" s="240">
        <f>VLOOKUP(A49,Sheet1!$C$2:$E$84,3,FALSE)</f>
        <v>58700</v>
      </c>
      <c r="F49" s="241">
        <f t="shared" si="0"/>
        <v>0</v>
      </c>
      <c r="G49" s="257">
        <f t="shared" si="4"/>
        <v>0</v>
      </c>
      <c r="H49">
        <v>715551.56</v>
      </c>
      <c r="I49" s="243">
        <f>VLOOKUP(A49,Sheet1!$C$2:$F$84,4,FALSE)</f>
        <v>715551.56</v>
      </c>
      <c r="J49" s="241">
        <f t="shared" si="1"/>
        <v>0</v>
      </c>
      <c r="K49" s="257">
        <f t="shared" si="5"/>
        <v>0</v>
      </c>
      <c r="L49">
        <v>3.94</v>
      </c>
      <c r="M49" s="240">
        <f>VLOOKUP(A49,Sheet1!$C$2:$G$84,5,FALSE)</f>
        <v>3.94</v>
      </c>
      <c r="N49" s="241">
        <f t="shared" si="8"/>
        <v>0</v>
      </c>
      <c r="O49" s="257">
        <f t="shared" si="9"/>
        <v>0</v>
      </c>
      <c r="P49">
        <v>231278</v>
      </c>
      <c r="Q49" s="240">
        <f>VLOOKUP(A49,Sheet1!$C$2:$H$84,6,FALSE)</f>
        <v>231278</v>
      </c>
      <c r="R49" s="241">
        <f t="shared" si="10"/>
        <v>0</v>
      </c>
      <c r="S49" s="257">
        <f t="shared" si="11"/>
        <v>0</v>
      </c>
      <c r="T49" s="10"/>
      <c r="U49">
        <v>2793182</v>
      </c>
    </row>
    <row r="50" spans="1:37" s="53" customFormat="1">
      <c r="A50" s="295">
        <f>VLOOKUP(U50,Sheet1!$C$2:$C$84,1,FALSE)</f>
        <v>7333378</v>
      </c>
      <c r="B50">
        <v>733337901</v>
      </c>
      <c r="C50" t="s">
        <v>495</v>
      </c>
      <c r="D50">
        <v>2200</v>
      </c>
      <c r="E50" s="240">
        <f>VLOOKUP(A50,Sheet1!$C$2:$E$84,3,FALSE)</f>
        <v>2200</v>
      </c>
      <c r="F50" s="241">
        <f t="shared" si="0"/>
        <v>0</v>
      </c>
      <c r="G50" s="257">
        <f t="shared" si="4"/>
        <v>0</v>
      </c>
      <c r="H50">
        <v>395017</v>
      </c>
      <c r="I50" s="243">
        <f>VLOOKUP(A50,Sheet1!$C$2:$F$84,4,FALSE)</f>
        <v>395018.39</v>
      </c>
      <c r="J50" s="241">
        <f t="shared" si="1"/>
        <v>-1.3900000000139698</v>
      </c>
      <c r="K50" s="257">
        <f t="shared" si="5"/>
        <v>-3.5188000000000001E-6</v>
      </c>
      <c r="L50">
        <v>339.82088399999998</v>
      </c>
      <c r="M50" s="240">
        <f>VLOOKUP(A50,Sheet1!$C$2:$G$84,5,FALSE)</f>
        <v>339.67</v>
      </c>
      <c r="N50" s="241">
        <f t="shared" si="8"/>
        <v>0.15088399999996227</v>
      </c>
      <c r="O50" s="257">
        <f t="shared" si="9"/>
        <v>4.4401039999999997E-4</v>
      </c>
      <c r="P50">
        <v>747605.94</v>
      </c>
      <c r="Q50" s="240">
        <f>VLOOKUP(A50,Sheet1!$C$2:$H$84,6,FALSE)</f>
        <v>747269.45</v>
      </c>
      <c r="R50" s="241">
        <f t="shared" si="10"/>
        <v>336.48999999999069</v>
      </c>
      <c r="S50" s="257">
        <f t="shared" si="11"/>
        <v>4.5009009999999998E-4</v>
      </c>
      <c r="T50" s="10"/>
      <c r="U50">
        <v>7333378</v>
      </c>
    </row>
    <row r="51" spans="1:37" s="53" customFormat="1">
      <c r="A51" s="295">
        <f>VLOOKUP(U51,Sheet1!$C$2:$C$84,1,FALSE)</f>
        <v>2945927</v>
      </c>
      <c r="B51" t="s">
        <v>315</v>
      </c>
      <c r="C51" t="s">
        <v>496</v>
      </c>
      <c r="D51">
        <v>28900</v>
      </c>
      <c r="E51" s="240">
        <f>VLOOKUP(A51,Sheet1!$C$2:$E$84,3,FALSE)</f>
        <v>28900</v>
      </c>
      <c r="F51" s="241">
        <f t="shared" si="0"/>
        <v>0</v>
      </c>
      <c r="G51" s="257">
        <f t="shared" si="4"/>
        <v>0</v>
      </c>
      <c r="H51">
        <v>353091.53</v>
      </c>
      <c r="I51" s="243">
        <f>VLOOKUP(A51,Sheet1!$C$2:$F$84,4,FALSE)</f>
        <v>353091.53</v>
      </c>
      <c r="J51" s="241">
        <f t="shared" si="1"/>
        <v>0</v>
      </c>
      <c r="K51" s="257">
        <f t="shared" si="5"/>
        <v>0</v>
      </c>
      <c r="L51">
        <v>13.38</v>
      </c>
      <c r="M51" s="240">
        <f>VLOOKUP(A51,Sheet1!$C$2:$G$84,5,FALSE)</f>
        <v>13.38</v>
      </c>
      <c r="N51" s="241">
        <f t="shared" si="8"/>
        <v>0</v>
      </c>
      <c r="O51" s="257">
        <f t="shared" si="9"/>
        <v>0</v>
      </c>
      <c r="P51">
        <v>386682</v>
      </c>
      <c r="Q51" s="240">
        <f>VLOOKUP(A51,Sheet1!$C$2:$H$84,6,FALSE)</f>
        <v>386682</v>
      </c>
      <c r="R51" s="241">
        <f t="shared" si="10"/>
        <v>0</v>
      </c>
      <c r="S51" s="257">
        <f t="shared" si="11"/>
        <v>0</v>
      </c>
      <c r="T51" s="10"/>
      <c r="U51">
        <v>2945927</v>
      </c>
    </row>
    <row r="52" spans="1:37" s="53" customFormat="1">
      <c r="A52" s="295">
        <f>VLOOKUP(U52,Sheet1!$C$2:$C$84,1,FALSE)</f>
        <v>2803597</v>
      </c>
      <c r="B52" t="s">
        <v>363</v>
      </c>
      <c r="C52" t="s">
        <v>448</v>
      </c>
      <c r="D52">
        <v>3000</v>
      </c>
      <c r="E52" s="240">
        <f>VLOOKUP(A52,Sheet1!$C$2:$E$84,3,FALSE)</f>
        <v>3000</v>
      </c>
      <c r="F52" s="241">
        <f t="shared" si="0"/>
        <v>0</v>
      </c>
      <c r="G52" s="257">
        <f t="shared" si="4"/>
        <v>0</v>
      </c>
      <c r="H52">
        <v>66891.09</v>
      </c>
      <c r="I52" s="243">
        <f>VLOOKUP(A52,Sheet1!$C$2:$F$84,4,FALSE)</f>
        <v>66891.09</v>
      </c>
      <c r="J52" s="241">
        <f t="shared" si="1"/>
        <v>0</v>
      </c>
      <c r="K52" s="257">
        <f t="shared" si="5"/>
        <v>0</v>
      </c>
      <c r="L52">
        <v>25.6</v>
      </c>
      <c r="M52" s="240">
        <f>VLOOKUP(A52,Sheet1!$C$2:$G$84,5,FALSE)</f>
        <v>25.62</v>
      </c>
      <c r="N52" s="241">
        <f t="shared" si="2"/>
        <v>-1.9999999999999574E-2</v>
      </c>
      <c r="O52" s="257">
        <f t="shared" si="3"/>
        <v>-7.8125000000000004E-4</v>
      </c>
      <c r="P52">
        <v>76800</v>
      </c>
      <c r="Q52" s="240">
        <f>VLOOKUP(A52,Sheet1!$C$2:$H$84,6,FALSE)</f>
        <v>76872</v>
      </c>
      <c r="R52" s="241">
        <f t="shared" si="6"/>
        <v>-72</v>
      </c>
      <c r="S52" s="257">
        <f t="shared" si="7"/>
        <v>-9.3749999999999997E-4</v>
      </c>
      <c r="T52" s="10"/>
      <c r="U52">
        <v>2803597</v>
      </c>
    </row>
    <row r="53" spans="1:37" s="53" customFormat="1">
      <c r="A53" s="295">
        <f>VLOOKUP(U53,Sheet1!$C$2:$C$84,1,FALSE)</f>
        <v>2136646</v>
      </c>
      <c r="B53" t="s">
        <v>304</v>
      </c>
      <c r="C53" t="s">
        <v>497</v>
      </c>
      <c r="D53">
        <v>14300</v>
      </c>
      <c r="E53" s="240">
        <f>VLOOKUP(A53,Sheet1!$C$2:$E$84,3,FALSE)</f>
        <v>14300</v>
      </c>
      <c r="F53" s="241">
        <f t="shared" si="0"/>
        <v>0</v>
      </c>
      <c r="G53" s="257">
        <f t="shared" si="4"/>
        <v>0</v>
      </c>
      <c r="H53">
        <v>397422.48</v>
      </c>
      <c r="I53" s="243">
        <f>VLOOKUP(A53,Sheet1!$C$2:$F$84,4,FALSE)</f>
        <v>397422.48</v>
      </c>
      <c r="J53" s="241">
        <f t="shared" si="1"/>
        <v>0</v>
      </c>
      <c r="K53" s="257">
        <f t="shared" si="5"/>
        <v>0</v>
      </c>
      <c r="L53">
        <v>21.6</v>
      </c>
      <c r="M53" s="240">
        <f>VLOOKUP(A53,Sheet1!$C$2:$G$84,5,FALSE)</f>
        <v>21.6</v>
      </c>
      <c r="N53" s="241">
        <f t="shared" si="2"/>
        <v>0</v>
      </c>
      <c r="O53" s="257">
        <f t="shared" si="3"/>
        <v>0</v>
      </c>
      <c r="P53">
        <v>308880</v>
      </c>
      <c r="Q53" s="240">
        <f>VLOOKUP(A53,Sheet1!$C$2:$H$84,6,FALSE)</f>
        <v>308880</v>
      </c>
      <c r="R53" s="241">
        <f t="shared" si="6"/>
        <v>0</v>
      </c>
      <c r="S53" s="257">
        <f t="shared" si="7"/>
        <v>0</v>
      </c>
      <c r="T53" s="10"/>
      <c r="U53">
        <v>2136646</v>
      </c>
    </row>
    <row r="54" spans="1:37" s="53" customFormat="1">
      <c r="A54" s="295">
        <f>VLOOKUP(U54,Sheet1!$C$2:$C$84,1,FALSE)</f>
        <v>2031730</v>
      </c>
      <c r="B54">
        <v>294821608</v>
      </c>
      <c r="C54" t="s">
        <v>498</v>
      </c>
      <c r="D54">
        <v>90300</v>
      </c>
      <c r="E54" s="240">
        <f>VLOOKUP(A54,Sheet1!$C$2:$E$84,3,FALSE)</f>
        <v>90300</v>
      </c>
      <c r="F54" s="241">
        <f t="shared" si="0"/>
        <v>0</v>
      </c>
      <c r="G54" s="257">
        <f t="shared" si="4"/>
        <v>0</v>
      </c>
      <c r="H54">
        <v>678780.05</v>
      </c>
      <c r="I54" s="243">
        <f>VLOOKUP(A54,Sheet1!$C$2:$F$84,4,FALSE)</f>
        <v>678780.05</v>
      </c>
      <c r="J54" s="241">
        <f t="shared" si="1"/>
        <v>0</v>
      </c>
      <c r="K54" s="257">
        <f t="shared" si="5"/>
        <v>0</v>
      </c>
      <c r="L54">
        <v>9.0399999999999991</v>
      </c>
      <c r="M54" s="240">
        <f>VLOOKUP(A54,Sheet1!$C$2:$G$84,5,FALSE)</f>
        <v>9.0399999999999991</v>
      </c>
      <c r="N54" s="241">
        <f t="shared" si="2"/>
        <v>0</v>
      </c>
      <c r="O54" s="257">
        <f t="shared" si="3"/>
        <v>0</v>
      </c>
      <c r="P54">
        <v>816312</v>
      </c>
      <c r="Q54" s="240">
        <f>VLOOKUP(A54,Sheet1!$C$2:$H$84,6,FALSE)</f>
        <v>816312</v>
      </c>
      <c r="R54" s="241">
        <f t="shared" si="6"/>
        <v>0</v>
      </c>
      <c r="S54" s="257">
        <f t="shared" si="7"/>
        <v>0</v>
      </c>
      <c r="T54" s="10"/>
      <c r="U54">
        <v>2031730</v>
      </c>
    </row>
    <row r="55" spans="1:37" s="53" customFormat="1">
      <c r="A55" s="295">
        <f>VLOOKUP(U55,Sheet1!$C$2:$C$84,1,FALSE)</f>
        <v>6616508</v>
      </c>
      <c r="B55">
        <v>661650903</v>
      </c>
      <c r="C55" t="s">
        <v>499</v>
      </c>
      <c r="D55">
        <v>10546</v>
      </c>
      <c r="E55" s="240">
        <f>VLOOKUP(A55,Sheet1!$C$2:$E$84,3,FALSE)</f>
        <v>10546</v>
      </c>
      <c r="F55" s="241">
        <f t="shared" si="0"/>
        <v>0</v>
      </c>
      <c r="G55" s="257">
        <f t="shared" si="4"/>
        <v>0</v>
      </c>
      <c r="H55">
        <v>192332.1</v>
      </c>
      <c r="I55" s="243">
        <f>VLOOKUP(A55,Sheet1!$C$2:$F$84,4,FALSE)</f>
        <v>177721.16</v>
      </c>
      <c r="J55" s="241">
        <f t="shared" si="1"/>
        <v>14610.940000000002</v>
      </c>
      <c r="K55" s="257">
        <f t="shared" si="5"/>
        <v>7.5967246200000005E-2</v>
      </c>
      <c r="L55">
        <v>15.213222999999999</v>
      </c>
      <c r="M55" s="240">
        <f>VLOOKUP(A55,Sheet1!$C$2:$G$84,5,FALSE)</f>
        <v>15.21</v>
      </c>
      <c r="N55" s="241">
        <f t="shared" si="2"/>
        <v>3.2229999999984216E-3</v>
      </c>
      <c r="O55" s="257">
        <f t="shared" si="3"/>
        <v>2.1185520000000001E-4</v>
      </c>
      <c r="P55">
        <v>160438.64000000001</v>
      </c>
      <c r="Q55" s="240">
        <f>VLOOKUP(A55,Sheet1!$C$2:$H$84,6,FALSE)</f>
        <v>160438.64000000001</v>
      </c>
      <c r="R55" s="241">
        <f t="shared" si="6"/>
        <v>0</v>
      </c>
      <c r="S55" s="257">
        <f t="shared" si="7"/>
        <v>0</v>
      </c>
      <c r="T55" s="10"/>
      <c r="U55">
        <v>6616508</v>
      </c>
    </row>
    <row r="56" spans="1:37" s="53" customFormat="1">
      <c r="A56" s="295" t="str">
        <f>VLOOKUP(U56,Sheet1!$C$2:$C$84,1,FALSE)</f>
        <v>B0744B3</v>
      </c>
      <c r="B56" t="s">
        <v>449</v>
      </c>
      <c r="C56" t="s">
        <v>450</v>
      </c>
      <c r="D56">
        <v>19986</v>
      </c>
      <c r="E56" s="240">
        <f>VLOOKUP(A56,Sheet1!$C$2:$E$84,3,FALSE)</f>
        <v>19986</v>
      </c>
      <c r="F56" s="241">
        <f t="shared" ref="F56:F59" si="12">D56-E56</f>
        <v>0</v>
      </c>
      <c r="G56" s="257">
        <f t="shared" ref="G56:G59" si="13">ROUND(F56/D56,10)</f>
        <v>0</v>
      </c>
      <c r="H56">
        <v>594460.47</v>
      </c>
      <c r="I56" s="243">
        <f>VLOOKUP(A56,Sheet1!$C$2:$F$84,4,FALSE)</f>
        <v>594460.42000000004</v>
      </c>
      <c r="J56" s="241">
        <f t="shared" ref="J56:J58" si="14">H56-I56</f>
        <v>4.9999999930150807E-2</v>
      </c>
      <c r="K56" s="257">
        <f t="shared" ref="K56:K58" si="15">ROUND(J56/H56,10)</f>
        <v>8.4100000000000005E-8</v>
      </c>
      <c r="L56">
        <v>27.461013999999999</v>
      </c>
      <c r="M56" s="240">
        <f>VLOOKUP(A56,Sheet1!$C$2:$G$84,5,FALSE)</f>
        <v>27.46</v>
      </c>
      <c r="N56" s="241">
        <f t="shared" ref="N56" si="16">L56-M56</f>
        <v>1.01399999999785E-3</v>
      </c>
      <c r="O56" s="257">
        <f t="shared" ref="O56" si="17">ROUND(N56/L56,10)</f>
        <v>3.6925100000000003E-5</v>
      </c>
      <c r="P56">
        <v>548835.81999999995</v>
      </c>
      <c r="Q56" s="240">
        <f>VLOOKUP(A56,Sheet1!$C$2:$H$84,6,FALSE)</f>
        <v>548750.79</v>
      </c>
      <c r="R56" s="241">
        <f t="shared" ref="R56" si="18">P56-Q56</f>
        <v>85.029999999911524</v>
      </c>
      <c r="S56" s="257">
        <f t="shared" ref="S56" si="19">ROUND(R56/P56,10)</f>
        <v>1.549279E-4</v>
      </c>
      <c r="T56" s="173"/>
      <c r="U56" t="s">
        <v>412</v>
      </c>
      <c r="V56" s="239"/>
      <c r="W56" s="240"/>
      <c r="X56" s="241">
        <f t="shared" ref="X56" si="20">V56-W56</f>
        <v>0</v>
      </c>
      <c r="Y56" s="257" t="e">
        <f t="shared" ref="Y56" si="21">ROUND(X56/V56,10)</f>
        <v>#DIV/0!</v>
      </c>
      <c r="Z56" s="242"/>
      <c r="AA56" s="243"/>
      <c r="AB56" s="241">
        <f t="shared" ref="AB56" si="22">Z56-AA56</f>
        <v>0</v>
      </c>
      <c r="AC56" s="257" t="e">
        <f t="shared" ref="AC56" si="23">ROUND(AB56/Z56,10)</f>
        <v>#DIV/0!</v>
      </c>
      <c r="AD56" s="239"/>
      <c r="AE56" s="240"/>
      <c r="AF56" s="241">
        <f t="shared" ref="AF56" si="24">AD56-AE56</f>
        <v>0</v>
      </c>
      <c r="AG56" s="257" t="e">
        <f t="shared" ref="AG56" si="25">ROUND(AF56/AD56,10)</f>
        <v>#DIV/0!</v>
      </c>
      <c r="AH56" s="239"/>
      <c r="AI56" s="240"/>
      <c r="AJ56" s="241">
        <f t="shared" ref="AJ56" si="26">AH56-AI56</f>
        <v>0</v>
      </c>
      <c r="AK56" s="257" t="e">
        <f t="shared" ref="AK56" si="27">ROUND(AJ56/AH56,10)</f>
        <v>#DIV/0!</v>
      </c>
    </row>
    <row r="57" spans="1:37" s="53" customFormat="1">
      <c r="A57" s="295" t="str">
        <f>VLOOKUP(U57,Sheet1!$C$2:$C$84,1,FALSE)</f>
        <v>B0SWJX3</v>
      </c>
      <c r="B57" t="s">
        <v>500</v>
      </c>
      <c r="C57" t="s">
        <v>501</v>
      </c>
      <c r="D57">
        <v>9500</v>
      </c>
      <c r="E57" s="240">
        <f>VLOOKUP(A57,Sheet1!$C$2:$E$84,3,FALSE)</f>
        <v>9500</v>
      </c>
      <c r="F57" s="241">
        <f t="shared" si="12"/>
        <v>0</v>
      </c>
      <c r="G57" s="257">
        <f t="shared" si="13"/>
        <v>0</v>
      </c>
      <c r="H57">
        <v>559219.54</v>
      </c>
      <c r="I57" s="243">
        <f>VLOOKUP(A57,Sheet1!$C$2:$F$84,4,FALSE)</f>
        <v>559219.54</v>
      </c>
      <c r="J57" s="241">
        <f t="shared" si="14"/>
        <v>0</v>
      </c>
      <c r="K57" s="257">
        <f t="shared" si="15"/>
        <v>0</v>
      </c>
      <c r="L57">
        <v>88.889348999999996</v>
      </c>
      <c r="M57" s="240">
        <f>VLOOKUP(A57,Sheet1!$C$2:$G$84,5,FALSE)</f>
        <v>88.88</v>
      </c>
      <c r="N57" s="241">
        <f t="shared" si="2"/>
        <v>9.3490000000002738E-3</v>
      </c>
      <c r="O57" s="257">
        <f t="shared" si="3"/>
        <v>1.051757E-4</v>
      </c>
      <c r="P57">
        <v>844448.81</v>
      </c>
      <c r="Q57" s="240">
        <f>VLOOKUP(A57,Sheet1!$C$2:$H$84,6,FALSE)</f>
        <v>844317.97</v>
      </c>
      <c r="R57" s="241">
        <f t="shared" ref="R57:R75" si="28">P57-Q57</f>
        <v>130.84000000008382</v>
      </c>
      <c r="S57" s="257">
        <f t="shared" si="7"/>
        <v>1.5494129999999999E-4</v>
      </c>
      <c r="T57" s="10"/>
      <c r="U57" t="s">
        <v>414</v>
      </c>
    </row>
    <row r="58" spans="1:37" s="53" customFormat="1">
      <c r="A58" s="295" t="str">
        <f>VLOOKUP(U58,Sheet1!$C$2:$C$84,1,FALSE)</f>
        <v>B1HHKD3</v>
      </c>
      <c r="B58" t="s">
        <v>293</v>
      </c>
      <c r="C58" t="s">
        <v>502</v>
      </c>
      <c r="D58">
        <v>7571</v>
      </c>
      <c r="E58" s="240">
        <f>VLOOKUP(A58,Sheet1!$C$2:$E$84,3,FALSE)</f>
        <v>7571</v>
      </c>
      <c r="F58" s="241">
        <f t="shared" si="12"/>
        <v>0</v>
      </c>
      <c r="G58" s="257">
        <f t="shared" si="13"/>
        <v>0</v>
      </c>
      <c r="H58">
        <v>374297.12</v>
      </c>
      <c r="I58" s="243">
        <f>VLOOKUP(A58,Sheet1!$C$2:$F$84,4,FALSE)</f>
        <v>412469.27</v>
      </c>
      <c r="J58" s="241">
        <f t="shared" si="14"/>
        <v>-38172.150000000023</v>
      </c>
      <c r="K58" s="257">
        <f t="shared" si="15"/>
        <v>-0.1019835525</v>
      </c>
      <c r="L58">
        <v>61.81</v>
      </c>
      <c r="M58" s="240">
        <f>VLOOKUP(A58,Sheet1!$C$2:$G$84,5,FALSE)</f>
        <v>61.81</v>
      </c>
      <c r="N58" s="241">
        <f t="shared" si="2"/>
        <v>0</v>
      </c>
      <c r="O58" s="257">
        <f t="shared" si="3"/>
        <v>0</v>
      </c>
      <c r="P58">
        <v>467963.51</v>
      </c>
      <c r="Q58" s="240">
        <f>VLOOKUP(A58,Sheet1!$C$2:$H$84,6,FALSE)</f>
        <v>467963.51</v>
      </c>
      <c r="R58" s="241">
        <f t="shared" si="28"/>
        <v>0</v>
      </c>
      <c r="S58" s="257">
        <f t="shared" si="7"/>
        <v>0</v>
      </c>
      <c r="T58" s="10"/>
      <c r="U58" t="s">
        <v>294</v>
      </c>
    </row>
    <row r="59" spans="1:37" s="53" customFormat="1">
      <c r="A59" s="295" t="str">
        <f>VLOOKUP(U59,Sheet1!$C$2:$C$84,1,FALSE)</f>
        <v>B1JB4K8</v>
      </c>
      <c r="B59" t="s">
        <v>451</v>
      </c>
      <c r="C59" t="s">
        <v>452</v>
      </c>
      <c r="D59">
        <v>8509</v>
      </c>
      <c r="E59" s="240">
        <f>VLOOKUP(A59,Sheet1!$C$2:$E$84,3,FALSE)</f>
        <v>8509</v>
      </c>
      <c r="F59" s="241">
        <f t="shared" si="12"/>
        <v>0</v>
      </c>
      <c r="G59" s="257">
        <f t="shared" si="13"/>
        <v>0</v>
      </c>
      <c r="H59">
        <v>683825.18</v>
      </c>
      <c r="I59" s="243">
        <f>VLOOKUP(A59,Sheet1!$C$2:$F$84,4,FALSE)</f>
        <v>683825.18</v>
      </c>
      <c r="J59" s="241">
        <f t="shared" si="1"/>
        <v>0</v>
      </c>
      <c r="K59" s="257">
        <f t="shared" si="5"/>
        <v>0</v>
      </c>
      <c r="L59">
        <v>97.072927000000007</v>
      </c>
      <c r="M59" s="240">
        <f>VLOOKUP(A59,Sheet1!$C$2:$G$84,5,FALSE)</f>
        <v>96.98</v>
      </c>
      <c r="N59" s="241">
        <f t="shared" si="2"/>
        <v>9.292700000000309E-2</v>
      </c>
      <c r="O59" s="257">
        <f t="shared" si="3"/>
        <v>9.5729059999999995E-4</v>
      </c>
      <c r="P59">
        <v>825993.54</v>
      </c>
      <c r="Q59" s="240">
        <f>VLOOKUP(A59,Sheet1!$C$2:$H$84,6,FALSE)</f>
        <v>825169.29</v>
      </c>
      <c r="R59" s="241">
        <f t="shared" si="28"/>
        <v>824.25</v>
      </c>
      <c r="S59" s="257">
        <f t="shared" si="7"/>
        <v>9.9788919999999992E-4</v>
      </c>
      <c r="T59" s="10"/>
      <c r="U59" t="s">
        <v>375</v>
      </c>
    </row>
    <row r="60" spans="1:37" s="53" customFormat="1">
      <c r="A60" s="295" t="str">
        <f>VLOOKUP(U60,Sheet1!$C$2:$C$84,1,FALSE)</f>
        <v>B1Q3J35</v>
      </c>
      <c r="B60" t="s">
        <v>503</v>
      </c>
      <c r="C60" t="s">
        <v>393</v>
      </c>
      <c r="D60">
        <v>12237</v>
      </c>
      <c r="E60" s="240">
        <f>VLOOKUP(A60,Sheet1!$C$2:$E$84,3,FALSE)</f>
        <v>12237</v>
      </c>
      <c r="F60" s="241">
        <f t="shared" si="0"/>
        <v>0</v>
      </c>
      <c r="G60" s="257">
        <f t="shared" si="4"/>
        <v>0</v>
      </c>
      <c r="H60">
        <v>237984.83</v>
      </c>
      <c r="I60" s="243">
        <f>VLOOKUP(A60,Sheet1!$C$2:$F$84,4,FALSE)</f>
        <v>237984.83</v>
      </c>
      <c r="J60" s="241">
        <f t="shared" si="1"/>
        <v>0</v>
      </c>
      <c r="K60" s="257">
        <f t="shared" si="5"/>
        <v>0</v>
      </c>
      <c r="L60">
        <v>19.107514999999999</v>
      </c>
      <c r="M60" s="240">
        <f>VLOOKUP(A60,Sheet1!$C$2:$G$84,5,FALSE)</f>
        <v>19.11</v>
      </c>
      <c r="N60" s="241">
        <f t="shared" si="2"/>
        <v>-2.4850000000000705E-3</v>
      </c>
      <c r="O60" s="257">
        <f t="shared" si="3"/>
        <v>-1.3005349999999999E-4</v>
      </c>
      <c r="P60">
        <v>233818.66</v>
      </c>
      <c r="Q60" s="240">
        <f>VLOOKUP(A60,Sheet1!$C$2:$H$84,6,FALSE)</f>
        <v>233829.65</v>
      </c>
      <c r="R60" s="241">
        <f t="shared" si="28"/>
        <v>-10.989999999990687</v>
      </c>
      <c r="S60" s="257">
        <f t="shared" si="7"/>
        <v>-4.7002200000000002E-5</v>
      </c>
      <c r="T60" s="10"/>
      <c r="U60" t="s">
        <v>392</v>
      </c>
    </row>
    <row r="61" spans="1:37" s="53" customFormat="1">
      <c r="A61" s="295" t="str">
        <f>VLOOKUP(U61,Sheet1!$C$2:$C$84,1,FALSE)</f>
        <v>B1WY233</v>
      </c>
      <c r="B61" t="s">
        <v>504</v>
      </c>
      <c r="C61" t="s">
        <v>505</v>
      </c>
      <c r="D61">
        <v>26004</v>
      </c>
      <c r="E61" s="240">
        <f>VLOOKUP(A61,Sheet1!$C$2:$E$84,3,FALSE)</f>
        <v>26004</v>
      </c>
      <c r="F61" s="241">
        <f t="shared" si="0"/>
        <v>0</v>
      </c>
      <c r="G61" s="257">
        <f t="shared" si="4"/>
        <v>0</v>
      </c>
      <c r="H61">
        <v>516628.64</v>
      </c>
      <c r="I61" s="243">
        <f>VLOOKUP(A61,Sheet1!$C$2:$F$84,4,FALSE)</f>
        <v>516628.64</v>
      </c>
      <c r="J61" s="241">
        <f t="shared" si="1"/>
        <v>0</v>
      </c>
      <c r="K61" s="257">
        <f t="shared" si="5"/>
        <v>0</v>
      </c>
      <c r="L61">
        <v>21.485042</v>
      </c>
      <c r="M61" s="240">
        <f>VLOOKUP(A61,Sheet1!$C$2:$G$84,5,FALSE)</f>
        <v>21.48</v>
      </c>
      <c r="N61" s="241">
        <f t="shared" si="2"/>
        <v>5.0419999999995468E-3</v>
      </c>
      <c r="O61" s="257">
        <f t="shared" si="3"/>
        <v>2.3467489999999999E-4</v>
      </c>
      <c r="P61">
        <v>558697.03</v>
      </c>
      <c r="Q61" s="240">
        <f>VLOOKUP(A61,Sheet1!$C$2:$H$84,6,FALSE)</f>
        <v>558610.46</v>
      </c>
      <c r="R61" s="241">
        <f t="shared" si="28"/>
        <v>86.570000000065193</v>
      </c>
      <c r="S61" s="257">
        <f t="shared" si="7"/>
        <v>1.5494980000000001E-4</v>
      </c>
      <c r="T61" s="10"/>
      <c r="U61" t="s">
        <v>416</v>
      </c>
    </row>
    <row r="62" spans="1:37" s="53" customFormat="1">
      <c r="A62" s="295" t="str">
        <f>VLOOKUP(U62,Sheet1!$C$2:$C$84,1,FALSE)</f>
        <v>B28YTC2</v>
      </c>
      <c r="B62" t="s">
        <v>453</v>
      </c>
      <c r="C62" t="s">
        <v>404</v>
      </c>
      <c r="D62">
        <v>2670</v>
      </c>
      <c r="E62" s="240">
        <f>VLOOKUP(A62,Sheet1!$C$2:$E$84,3,FALSE)</f>
        <v>2670</v>
      </c>
      <c r="F62" s="241">
        <f t="shared" si="0"/>
        <v>0</v>
      </c>
      <c r="G62" s="257">
        <f t="shared" si="4"/>
        <v>0</v>
      </c>
      <c r="H62">
        <v>178026.03</v>
      </c>
      <c r="I62" s="243">
        <f>VLOOKUP(A62,Sheet1!$C$2:$F$84,4,FALSE)</f>
        <v>178027.46</v>
      </c>
      <c r="J62" s="241">
        <f t="shared" si="1"/>
        <v>-1.4299999999930151</v>
      </c>
      <c r="K62" s="257">
        <f t="shared" si="5"/>
        <v>-8.0324999999999998E-6</v>
      </c>
      <c r="L62">
        <v>93.377028999999993</v>
      </c>
      <c r="M62" s="240">
        <f>VLOOKUP(A62,Sheet1!$C$2:$G$84,5,FALSE)</f>
        <v>93.38</v>
      </c>
      <c r="N62" s="241">
        <f t="shared" si="2"/>
        <v>-2.9710000000022774E-3</v>
      </c>
      <c r="O62" s="257">
        <f t="shared" si="3"/>
        <v>-3.1817199999999998E-5</v>
      </c>
      <c r="P62">
        <v>249316.67</v>
      </c>
      <c r="Q62" s="240">
        <f>VLOOKUP(A62,Sheet1!$C$2:$H$84,6,FALSE)</f>
        <v>249316.64</v>
      </c>
      <c r="R62" s="241">
        <f t="shared" si="28"/>
        <v>2.9999999998835847E-2</v>
      </c>
      <c r="S62" s="257">
        <f t="shared" si="7"/>
        <v>1.2030000000000001E-7</v>
      </c>
      <c r="T62" s="10"/>
      <c r="U62" t="s">
        <v>403</v>
      </c>
    </row>
    <row r="63" spans="1:37" s="53" customFormat="1">
      <c r="A63" s="295" t="str">
        <f>VLOOKUP(U63,Sheet1!$C$2:$C$84,1,FALSE)</f>
        <v>B3DG2Y3</v>
      </c>
      <c r="B63" t="s">
        <v>332</v>
      </c>
      <c r="C63" t="s">
        <v>506</v>
      </c>
      <c r="D63">
        <v>4359</v>
      </c>
      <c r="E63" s="240">
        <f>VLOOKUP(A63,Sheet1!$C$2:$E$84,3,FALSE)</f>
        <v>4359</v>
      </c>
      <c r="F63" s="241">
        <f t="shared" si="0"/>
        <v>0</v>
      </c>
      <c r="G63" s="257">
        <f t="shared" si="4"/>
        <v>0</v>
      </c>
      <c r="H63">
        <v>209621.76000000001</v>
      </c>
      <c r="I63" s="243">
        <f>VLOOKUP(A63,Sheet1!$C$2:$F$84,4,FALSE)</f>
        <v>216325.64</v>
      </c>
      <c r="J63" s="241">
        <f t="shared" si="1"/>
        <v>-6703.8800000000047</v>
      </c>
      <c r="K63" s="257">
        <f t="shared" si="5"/>
        <v>-3.1980840199999999E-2</v>
      </c>
      <c r="L63">
        <v>39.01</v>
      </c>
      <c r="M63" s="240">
        <f>VLOOKUP(A63,Sheet1!$C$2:$G$84,5,FALSE)</f>
        <v>39.01</v>
      </c>
      <c r="N63" s="241">
        <f t="shared" si="2"/>
        <v>0</v>
      </c>
      <c r="O63" s="257">
        <f t="shared" si="3"/>
        <v>0</v>
      </c>
      <c r="P63">
        <v>170044.59</v>
      </c>
      <c r="Q63" s="240">
        <f>VLOOKUP(A63,Sheet1!$C$2:$H$84,6,FALSE)</f>
        <v>170044.59</v>
      </c>
      <c r="R63" s="241">
        <f t="shared" si="28"/>
        <v>0</v>
      </c>
      <c r="S63" s="257">
        <f t="shared" si="7"/>
        <v>0</v>
      </c>
      <c r="T63" s="10"/>
      <c r="U63" t="s">
        <v>333</v>
      </c>
    </row>
    <row r="64" spans="1:37" s="53" customFormat="1">
      <c r="A64" s="295" t="str">
        <f>VLOOKUP(U64,Sheet1!$C$2:$C$84,1,FALSE)</f>
        <v>B3VCFN3</v>
      </c>
      <c r="B64" t="s">
        <v>345</v>
      </c>
      <c r="C64" t="s">
        <v>507</v>
      </c>
      <c r="D64">
        <v>32000</v>
      </c>
      <c r="E64" s="240">
        <f>VLOOKUP(A64,Sheet1!$C$2:$E$84,3,FALSE)</f>
        <v>32000</v>
      </c>
      <c r="F64" s="241">
        <f t="shared" si="0"/>
        <v>0</v>
      </c>
      <c r="G64" s="257">
        <f t="shared" si="4"/>
        <v>0</v>
      </c>
      <c r="H64">
        <v>354809.59999999998</v>
      </c>
      <c r="I64" s="243">
        <f>VLOOKUP(A64,Sheet1!$C$2:$F$84,4,FALSE)</f>
        <v>354809.59999999998</v>
      </c>
      <c r="J64" s="241">
        <f t="shared" si="1"/>
        <v>0</v>
      </c>
      <c r="K64" s="257">
        <f t="shared" si="5"/>
        <v>0</v>
      </c>
      <c r="L64">
        <v>9.75</v>
      </c>
      <c r="M64" s="240">
        <f>VLOOKUP(A64,Sheet1!$C$2:$G$84,5,FALSE)</f>
        <v>9.89</v>
      </c>
      <c r="N64" s="241">
        <f t="shared" si="2"/>
        <v>-0.14000000000000057</v>
      </c>
      <c r="O64" s="257">
        <f t="shared" si="3"/>
        <v>-1.43589744E-2</v>
      </c>
      <c r="P64">
        <v>312000</v>
      </c>
      <c r="Q64" s="240">
        <f>VLOOKUP(A64,Sheet1!$C$2:$H$84,6,FALSE)</f>
        <v>316480</v>
      </c>
      <c r="R64" s="241">
        <f t="shared" si="28"/>
        <v>-4480</v>
      </c>
      <c r="S64" s="257">
        <f t="shared" si="7"/>
        <v>-1.43589744E-2</v>
      </c>
      <c r="T64" s="10"/>
      <c r="U64" t="s">
        <v>346</v>
      </c>
    </row>
    <row r="65" spans="1:16378" s="53" customFormat="1">
      <c r="A65" s="295" t="str">
        <f>VLOOKUP(U65,Sheet1!$C$2:$C$84,1,FALSE)</f>
        <v>B4R2R50</v>
      </c>
      <c r="B65" t="s">
        <v>508</v>
      </c>
      <c r="C65" t="s">
        <v>399</v>
      </c>
      <c r="D65">
        <v>4054</v>
      </c>
      <c r="E65" s="240">
        <f>VLOOKUP(A65,Sheet1!$C$2:$E$84,3,FALSE)</f>
        <v>4054</v>
      </c>
      <c r="F65" s="241">
        <f t="shared" si="0"/>
        <v>0</v>
      </c>
      <c r="G65" s="257">
        <f t="shared" si="4"/>
        <v>0</v>
      </c>
      <c r="H65">
        <v>197003.16</v>
      </c>
      <c r="I65" s="243">
        <f>VLOOKUP(A65,Sheet1!$C$2:$F$84,4,FALSE)</f>
        <v>197003.16</v>
      </c>
      <c r="J65" s="241">
        <f t="shared" si="1"/>
        <v>0</v>
      </c>
      <c r="K65" s="257">
        <f t="shared" si="5"/>
        <v>0</v>
      </c>
      <c r="L65">
        <v>47.110621999999999</v>
      </c>
      <c r="M65" s="240">
        <f>VLOOKUP(A65,Sheet1!$C$2:$G$84,5,FALSE)</f>
        <v>47.09</v>
      </c>
      <c r="N65" s="241">
        <f t="shared" si="2"/>
        <v>2.0621999999995921E-2</v>
      </c>
      <c r="O65" s="257">
        <f t="shared" si="3"/>
        <v>4.3773569999999999E-4</v>
      </c>
      <c r="P65">
        <v>190986.46</v>
      </c>
      <c r="Q65" s="240">
        <f>VLOOKUP(A65,Sheet1!$C$2:$H$84,6,FALSE)</f>
        <v>190900.5</v>
      </c>
      <c r="R65" s="241">
        <f t="shared" si="28"/>
        <v>85.959999999991851</v>
      </c>
      <c r="S65" s="257">
        <f t="shared" si="7"/>
        <v>4.500843E-4</v>
      </c>
      <c r="T65" s="10"/>
      <c r="U65" t="s">
        <v>398</v>
      </c>
    </row>
    <row r="66" spans="1:16378" s="53" customFormat="1">
      <c r="A66" s="295" t="str">
        <f>VLOOKUP(U66,Sheet1!$C$2:$C$84,1,FALSE)</f>
        <v>B5BH372</v>
      </c>
      <c r="B66" t="s">
        <v>329</v>
      </c>
      <c r="C66" t="s">
        <v>509</v>
      </c>
      <c r="D66">
        <v>16700</v>
      </c>
      <c r="E66" s="240">
        <f>VLOOKUP(A66,Sheet1!$C$2:$E$84,3,FALSE)</f>
        <v>16700</v>
      </c>
      <c r="F66" s="241">
        <f t="shared" si="0"/>
        <v>0</v>
      </c>
      <c r="G66" s="257">
        <f t="shared" si="4"/>
        <v>0</v>
      </c>
      <c r="H66">
        <v>145969.69</v>
      </c>
      <c r="I66" s="243">
        <f>VLOOKUP(A66,Sheet1!$C$2:$F$84,4,FALSE)</f>
        <v>145969.69</v>
      </c>
      <c r="J66" s="241">
        <f t="shared" si="1"/>
        <v>0</v>
      </c>
      <c r="K66" s="257">
        <f t="shared" si="5"/>
        <v>0</v>
      </c>
      <c r="L66">
        <v>9.32</v>
      </c>
      <c r="M66" s="240">
        <f>VLOOKUP(A66,Sheet1!$C$2:$G$84,5,FALSE)</f>
        <v>9.42</v>
      </c>
      <c r="N66" s="241">
        <f t="shared" si="2"/>
        <v>-9.9999999999999645E-2</v>
      </c>
      <c r="O66" s="257">
        <f t="shared" si="3"/>
        <v>-1.07296137E-2</v>
      </c>
      <c r="P66">
        <v>155644</v>
      </c>
      <c r="Q66" s="240">
        <f>VLOOKUP(A66,Sheet1!$C$2:$H$84,6,FALSE)</f>
        <v>157347.4</v>
      </c>
      <c r="R66" s="241">
        <f t="shared" si="28"/>
        <v>-1703.3999999999942</v>
      </c>
      <c r="S66" s="257">
        <f t="shared" si="7"/>
        <v>-1.0944206E-2</v>
      </c>
      <c r="T66" s="10"/>
      <c r="U66" t="s">
        <v>330</v>
      </c>
    </row>
    <row r="67" spans="1:16378" s="53" customFormat="1">
      <c r="A67" s="295" t="str">
        <f>VLOOKUP(U67,Sheet1!$C$2:$C$84,1,FALSE)</f>
        <v>B61JC67</v>
      </c>
      <c r="B67" t="s">
        <v>510</v>
      </c>
      <c r="C67" t="s">
        <v>511</v>
      </c>
      <c r="D67">
        <v>17551</v>
      </c>
      <c r="E67" s="240">
        <f>VLOOKUP(A67,Sheet1!$C$2:$E$84,3,FALSE)</f>
        <v>17551</v>
      </c>
      <c r="F67" s="241">
        <f t="shared" si="0"/>
        <v>0</v>
      </c>
      <c r="G67" s="257">
        <f t="shared" si="4"/>
        <v>0</v>
      </c>
      <c r="H67">
        <v>157872.29999999999</v>
      </c>
      <c r="I67" s="243">
        <f>VLOOKUP(A67,Sheet1!$C$2:$F$84,4,FALSE)</f>
        <v>157872.29</v>
      </c>
      <c r="J67" s="241">
        <f t="shared" si="1"/>
        <v>9.9999999802093953E-3</v>
      </c>
      <c r="K67" s="257">
        <f t="shared" si="5"/>
        <v>6.3300000000000004E-8</v>
      </c>
      <c r="L67">
        <v>12.648681</v>
      </c>
      <c r="M67" s="240">
        <f>VLOOKUP(A67,Sheet1!$C$2:$G$84,5,FALSE)</f>
        <v>12.65</v>
      </c>
      <c r="N67" s="241">
        <f t="shared" si="2"/>
        <v>-1.3190000000005142E-3</v>
      </c>
      <c r="O67" s="257">
        <f t="shared" si="3"/>
        <v>-1.042796E-4</v>
      </c>
      <c r="P67">
        <v>221997</v>
      </c>
      <c r="Q67" s="240">
        <f>VLOOKUP(A67,Sheet1!$C$2:$H$84,6,FALSE)</f>
        <v>221996.98</v>
      </c>
      <c r="R67" s="241">
        <f t="shared" si="28"/>
        <v>1.9999999989522621E-2</v>
      </c>
      <c r="S67" s="257">
        <f t="shared" si="7"/>
        <v>9.0100000000000006E-8</v>
      </c>
      <c r="T67" s="10"/>
      <c r="U67" t="s">
        <v>407</v>
      </c>
    </row>
    <row r="68" spans="1:16378" s="53" customFormat="1">
      <c r="A68" s="295" t="str">
        <f>VLOOKUP(U68,Sheet1!$C$2:$C$84,1,FALSE)</f>
        <v>B6331J3</v>
      </c>
      <c r="B68">
        <v>1317205</v>
      </c>
      <c r="C68" t="s">
        <v>512</v>
      </c>
      <c r="D68">
        <v>26500</v>
      </c>
      <c r="E68" s="240">
        <f>VLOOKUP(A68,Sheet1!$C$2:$E$84,3,FALSE)</f>
        <v>26500</v>
      </c>
      <c r="F68" s="241">
        <f t="shared" si="0"/>
        <v>0</v>
      </c>
      <c r="G68" s="257">
        <f t="shared" si="4"/>
        <v>0</v>
      </c>
      <c r="H68">
        <v>860006.55</v>
      </c>
      <c r="I68" s="243">
        <f>VLOOKUP(A68,Sheet1!$C$2:$F$84,4,FALSE)</f>
        <v>860006.55</v>
      </c>
      <c r="J68" s="241">
        <f t="shared" si="1"/>
        <v>0</v>
      </c>
      <c r="K68" s="257">
        <f t="shared" si="5"/>
        <v>0</v>
      </c>
      <c r="L68">
        <v>40.020000000000003</v>
      </c>
      <c r="M68" s="240">
        <f>VLOOKUP(A68,Sheet1!$C$2:$G$84,5,FALSE)</f>
        <v>40.06</v>
      </c>
      <c r="N68" s="241">
        <f t="shared" si="2"/>
        <v>-3.9999999999999147E-2</v>
      </c>
      <c r="O68" s="257">
        <f t="shared" si="3"/>
        <v>-9.9950020000000002E-4</v>
      </c>
      <c r="P68">
        <v>1060530</v>
      </c>
      <c r="Q68" s="240">
        <f>VLOOKUP(A68,Sheet1!$C$2:$H$84,6,FALSE)</f>
        <v>1061669.5</v>
      </c>
      <c r="R68" s="241">
        <f t="shared" si="28"/>
        <v>-1139.5</v>
      </c>
      <c r="S68" s="257">
        <f t="shared" si="7"/>
        <v>-1.0744628E-3</v>
      </c>
      <c r="T68" s="10"/>
      <c r="U68" t="s">
        <v>287</v>
      </c>
    </row>
    <row r="69" spans="1:16378" s="53" customFormat="1">
      <c r="A69" s="295" t="str">
        <f>VLOOKUP(U69,Sheet1!$C$2:$C$84,1,FALSE)</f>
        <v>B3WDPG8</v>
      </c>
      <c r="B69">
        <v>485785109</v>
      </c>
      <c r="C69" t="s">
        <v>513</v>
      </c>
      <c r="D69">
        <v>14300</v>
      </c>
      <c r="E69" s="240">
        <f>VLOOKUP(A69,Sheet1!$C$2:$E$84,3,FALSE)</f>
        <v>14300</v>
      </c>
      <c r="F69" s="241">
        <f t="shared" si="0"/>
        <v>0</v>
      </c>
      <c r="G69" s="257">
        <f t="shared" si="4"/>
        <v>0</v>
      </c>
      <c r="H69">
        <v>356815.03</v>
      </c>
      <c r="I69" s="243">
        <f>VLOOKUP(A69,Sheet1!$C$2:$F$84,4,FALSE)</f>
        <v>356815.03</v>
      </c>
      <c r="J69" s="241">
        <f t="shared" si="1"/>
        <v>0</v>
      </c>
      <c r="K69" s="257">
        <f t="shared" si="5"/>
        <v>0</v>
      </c>
      <c r="L69">
        <v>20.329999999999998</v>
      </c>
      <c r="M69" s="240">
        <f>VLOOKUP(A69,Sheet1!$C$2:$G$84,5,FALSE)</f>
        <v>20.52</v>
      </c>
      <c r="N69" s="241">
        <f t="shared" si="2"/>
        <v>-0.19000000000000128</v>
      </c>
      <c r="O69" s="257">
        <f t="shared" si="3"/>
        <v>-9.3457943999999994E-3</v>
      </c>
      <c r="P69">
        <v>290719</v>
      </c>
      <c r="Q69" s="240">
        <f>VLOOKUP(A69,Sheet1!$C$2:$H$84,6,FALSE)</f>
        <v>293407.40000000002</v>
      </c>
      <c r="R69" s="241">
        <f t="shared" si="28"/>
        <v>-2688.4000000000233</v>
      </c>
      <c r="S69" s="257">
        <f t="shared" si="7"/>
        <v>-9.2474176000000002E-3</v>
      </c>
      <c r="T69" s="10"/>
      <c r="U69" t="s">
        <v>335</v>
      </c>
    </row>
    <row r="70" spans="1:16378" s="53" customFormat="1">
      <c r="A70" s="295" t="str">
        <f>VLOOKUP(U70,Sheet1!$C$2:$C$84,1,FALSE)</f>
        <v>B8K7T65</v>
      </c>
      <c r="B70">
        <v>398438408</v>
      </c>
      <c r="C70" t="s">
        <v>455</v>
      </c>
      <c r="D70">
        <v>32700</v>
      </c>
      <c r="E70" s="240">
        <f>VLOOKUP(A70,Sheet1!$C$2:$E$84,3,FALSE)</f>
        <v>32700</v>
      </c>
      <c r="F70" s="241">
        <f t="shared" si="0"/>
        <v>0</v>
      </c>
      <c r="G70" s="257">
        <f t="shared" si="4"/>
        <v>0</v>
      </c>
      <c r="H70">
        <v>671551.45</v>
      </c>
      <c r="I70" s="243">
        <f>VLOOKUP(A70,Sheet1!$C$2:$F$84,4,FALSE)</f>
        <v>671551.45</v>
      </c>
      <c r="J70" s="241">
        <f t="shared" si="1"/>
        <v>0</v>
      </c>
      <c r="K70" s="257">
        <f t="shared" si="5"/>
        <v>0</v>
      </c>
      <c r="L70">
        <v>22.88</v>
      </c>
      <c r="M70" s="240">
        <f>VLOOKUP(A70,Sheet1!$C$2:$G$84,5,FALSE)</f>
        <v>22.88</v>
      </c>
      <c r="N70" s="241">
        <f t="shared" si="2"/>
        <v>0</v>
      </c>
      <c r="O70" s="257">
        <f t="shared" si="3"/>
        <v>0</v>
      </c>
      <c r="P70">
        <v>748176</v>
      </c>
      <c r="Q70" s="240">
        <f>VLOOKUP(A70,Sheet1!$C$2:$H$84,6,FALSE)</f>
        <v>748176</v>
      </c>
      <c r="R70" s="241">
        <f t="shared" si="28"/>
        <v>0</v>
      </c>
      <c r="S70" s="257">
        <f t="shared" si="7"/>
        <v>0</v>
      </c>
      <c r="T70" s="10"/>
      <c r="U70" t="s">
        <v>322</v>
      </c>
    </row>
    <row r="71" spans="1:16378" s="53" customFormat="1">
      <c r="A71" s="295" t="str">
        <f>VLOOKUP(U71,Sheet1!$C$2:$C$84,1,FALSE)</f>
        <v>B908F01</v>
      </c>
      <c r="B71" t="s">
        <v>290</v>
      </c>
      <c r="C71" t="s">
        <v>456</v>
      </c>
      <c r="D71">
        <v>3800</v>
      </c>
      <c r="E71" s="240">
        <f>VLOOKUP(A71,Sheet1!$C$2:$E$84,3,FALSE)</f>
        <v>3800</v>
      </c>
      <c r="F71" s="241">
        <f t="shared" si="0"/>
        <v>0</v>
      </c>
      <c r="G71" s="257">
        <f t="shared" si="4"/>
        <v>0</v>
      </c>
      <c r="H71">
        <v>580751.47</v>
      </c>
      <c r="I71" s="243">
        <f>VLOOKUP(A71,Sheet1!$C$2:$F$84,4,FALSE)</f>
        <v>598909</v>
      </c>
      <c r="J71" s="241">
        <f t="shared" si="1"/>
        <v>-18157.530000000028</v>
      </c>
      <c r="K71" s="257">
        <f t="shared" si="5"/>
        <v>-3.12655773E-2</v>
      </c>
      <c r="L71">
        <v>270.62</v>
      </c>
      <c r="M71" s="240">
        <f>VLOOKUP(A71,Sheet1!$C$2:$G$84,5,FALSE)</f>
        <v>270.62</v>
      </c>
      <c r="N71" s="241">
        <f t="shared" si="2"/>
        <v>0</v>
      </c>
      <c r="O71" s="257">
        <f t="shared" si="3"/>
        <v>0</v>
      </c>
      <c r="P71">
        <v>1028356</v>
      </c>
      <c r="Q71" s="240">
        <f>VLOOKUP(A71,Sheet1!$C$2:$H$84,6,FALSE)</f>
        <v>1028356</v>
      </c>
      <c r="R71" s="241">
        <f t="shared" si="28"/>
        <v>0</v>
      </c>
      <c r="S71" s="257">
        <f t="shared" si="7"/>
        <v>0</v>
      </c>
      <c r="T71" s="10"/>
      <c r="U71" t="s">
        <v>291</v>
      </c>
    </row>
    <row r="72" spans="1:16378" s="53" customFormat="1">
      <c r="A72" s="295" t="str">
        <f>VLOOKUP(U72,Sheet1!$C$2:$C$84,1,FALSE)</f>
        <v>BG804F6</v>
      </c>
      <c r="B72" t="s">
        <v>296</v>
      </c>
      <c r="C72" t="s">
        <v>514</v>
      </c>
      <c r="D72">
        <v>62600</v>
      </c>
      <c r="E72" s="240">
        <f>VLOOKUP(A72,Sheet1!$C$2:$E$84,3,FALSE)</f>
        <v>62600</v>
      </c>
      <c r="F72" s="241">
        <f t="shared" ref="F72:F73" si="29">D72-E72</f>
        <v>0</v>
      </c>
      <c r="G72" s="257">
        <f t="shared" ref="G72:G73" si="30">ROUND(F72/D72,10)</f>
        <v>0</v>
      </c>
      <c r="H72">
        <v>309920.08</v>
      </c>
      <c r="I72" s="243">
        <f>VLOOKUP(A72,Sheet1!$C$2:$F$84,4,FALSE)</f>
        <v>309920.08</v>
      </c>
      <c r="J72" s="241">
        <f t="shared" ref="J72:J73" si="31">H72-I72</f>
        <v>0</v>
      </c>
      <c r="K72" s="257">
        <f t="shared" ref="K72:K73" si="32">ROUND(J72/H72,10)</f>
        <v>0</v>
      </c>
      <c r="L72">
        <v>4.21</v>
      </c>
      <c r="M72" s="240">
        <f>VLOOKUP(A72,Sheet1!$C$2:$G$84,5,FALSE)</f>
        <v>4.21</v>
      </c>
      <c r="N72" s="241">
        <f t="shared" ref="N72:N73" si="33">L72-M72</f>
        <v>0</v>
      </c>
      <c r="O72" s="257">
        <f t="shared" ref="O72:O73" si="34">ROUND(N72/L72,10)</f>
        <v>0</v>
      </c>
      <c r="P72">
        <v>263546</v>
      </c>
      <c r="Q72" s="240">
        <f>VLOOKUP(A72,Sheet1!$C$2:$H$84,6,FALSE)</f>
        <v>263546</v>
      </c>
      <c r="R72" s="241">
        <f t="shared" ref="R72:R73" si="35">P72-Q72</f>
        <v>0</v>
      </c>
      <c r="S72" s="257">
        <f t="shared" ref="S72:S73" si="36">ROUND(R72/P72,10)</f>
        <v>0</v>
      </c>
      <c r="T72" s="10"/>
      <c r="U72" t="s">
        <v>297</v>
      </c>
    </row>
    <row r="73" spans="1:16378" s="53" customFormat="1">
      <c r="A73" s="295" t="str">
        <f>VLOOKUP(U73,Sheet1!$C$2:$C$84,1,FALSE)</f>
        <v>BJFSR88</v>
      </c>
      <c r="B73" t="s">
        <v>365</v>
      </c>
      <c r="C73" t="s">
        <v>515</v>
      </c>
      <c r="D73">
        <v>7300</v>
      </c>
      <c r="E73" s="240">
        <f>VLOOKUP(A73,Sheet1!$C$2:$E$84,3,FALSE)</f>
        <v>7300</v>
      </c>
      <c r="F73" s="241">
        <f t="shared" si="29"/>
        <v>0</v>
      </c>
      <c r="G73" s="257">
        <f t="shared" si="30"/>
        <v>0</v>
      </c>
      <c r="H73">
        <v>501461.85</v>
      </c>
      <c r="I73" s="243">
        <f>VLOOKUP(A73,Sheet1!$C$2:$F$84,4,FALSE)</f>
        <v>501461.85</v>
      </c>
      <c r="J73" s="241">
        <f t="shared" si="31"/>
        <v>0</v>
      </c>
      <c r="K73" s="257">
        <f t="shared" si="32"/>
        <v>0</v>
      </c>
      <c r="L73">
        <v>55.66</v>
      </c>
      <c r="M73" s="240">
        <f>VLOOKUP(A73,Sheet1!$C$2:$G$84,5,FALSE)</f>
        <v>55.66</v>
      </c>
      <c r="N73" s="241">
        <f t="shared" si="33"/>
        <v>0</v>
      </c>
      <c r="O73" s="257">
        <f t="shared" si="34"/>
        <v>0</v>
      </c>
      <c r="P73">
        <v>406318</v>
      </c>
      <c r="Q73" s="240">
        <f>VLOOKUP(A73,Sheet1!$C$2:$H$84,6,FALSE)</f>
        <v>406318</v>
      </c>
      <c r="R73" s="241">
        <f t="shared" si="35"/>
        <v>0</v>
      </c>
      <c r="S73" s="257">
        <f t="shared" si="36"/>
        <v>0</v>
      </c>
      <c r="T73" s="10"/>
      <c r="U73" t="s">
        <v>366</v>
      </c>
    </row>
    <row r="74" spans="1:16378" s="53" customFormat="1">
      <c r="A74" s="295" t="str">
        <f>VLOOKUP(U74,Sheet1!$C$2:$C$84,1,FALSE)</f>
        <v>BV9G6B8</v>
      </c>
      <c r="B74" t="s">
        <v>301</v>
      </c>
      <c r="C74" t="s">
        <v>516</v>
      </c>
      <c r="D74">
        <v>3000</v>
      </c>
      <c r="E74" s="240">
        <f>VLOOKUP(A74,Sheet1!$C$2:$E$84,3,FALSE)</f>
        <v>3000</v>
      </c>
      <c r="F74" s="241">
        <f t="shared" ref="F74" si="37">D74-E74</f>
        <v>0</v>
      </c>
      <c r="G74" s="257">
        <f t="shared" ref="G74" si="38">ROUND(F74/D74,10)</f>
        <v>0</v>
      </c>
      <c r="H74">
        <v>350347.5</v>
      </c>
      <c r="I74" s="243">
        <f>VLOOKUP(A74,Sheet1!$C$2:$F$84,4,FALSE)</f>
        <v>350347.5</v>
      </c>
      <c r="J74" s="241">
        <f t="shared" ref="J74" si="39">H74-I74</f>
        <v>0</v>
      </c>
      <c r="K74" s="257">
        <f t="shared" ref="K74" si="40">ROUND(J74/H74,10)</f>
        <v>0</v>
      </c>
      <c r="L74">
        <v>115.18</v>
      </c>
      <c r="M74" s="240">
        <f>VLOOKUP(A74,Sheet1!$C$2:$G$84,5,FALSE)</f>
        <v>115.18</v>
      </c>
      <c r="N74" s="241">
        <f t="shared" ref="N74" si="41">L74-M74</f>
        <v>0</v>
      </c>
      <c r="O74" s="257">
        <f t="shared" ref="O74" si="42">ROUND(N74/L74,10)</f>
        <v>0</v>
      </c>
      <c r="P74">
        <v>345540</v>
      </c>
      <c r="Q74" s="240">
        <f>VLOOKUP(A74,Sheet1!$C$2:$H$84,6,FALSE)</f>
        <v>345540</v>
      </c>
      <c r="R74" s="241">
        <f t="shared" ref="R74" si="43">P74-Q74</f>
        <v>0</v>
      </c>
      <c r="S74" s="257">
        <f t="shared" ref="S74" si="44">ROUND(R74/P74,10)</f>
        <v>0</v>
      </c>
      <c r="T74" s="10"/>
      <c r="U74" t="s">
        <v>302</v>
      </c>
    </row>
    <row r="75" spans="1:16378" s="53" customFormat="1">
      <c r="A75" s="295" t="str">
        <f>VLOOKUP(U75,Sheet1!$C$2:$C$84,1,FALSE)</f>
        <v>BWSW5D9</v>
      </c>
      <c r="B75" t="s">
        <v>517</v>
      </c>
      <c r="C75" t="s">
        <v>406</v>
      </c>
      <c r="D75">
        <v>76943</v>
      </c>
      <c r="E75" s="240">
        <f>VLOOKUP(A75,Sheet1!$C$2:$E$84,3,FALSE)</f>
        <v>76943</v>
      </c>
      <c r="F75" s="241">
        <f t="shared" si="0"/>
        <v>0</v>
      </c>
      <c r="G75" s="257">
        <f t="shared" si="4"/>
        <v>0</v>
      </c>
      <c r="H75">
        <v>158286.45000000001</v>
      </c>
      <c r="I75" s="243">
        <f>VLOOKUP(A75,Sheet1!$C$2:$F$84,4,FALSE)</f>
        <v>158286.45000000001</v>
      </c>
      <c r="J75" s="241">
        <f t="shared" si="1"/>
        <v>0</v>
      </c>
      <c r="K75" s="257">
        <f t="shared" si="5"/>
        <v>0</v>
      </c>
      <c r="L75">
        <v>1.8262799999999999</v>
      </c>
      <c r="M75" s="240">
        <f>VLOOKUP(A75,Sheet1!$C$2:$G$84,5,FALSE)</f>
        <v>1.83</v>
      </c>
      <c r="N75" s="241">
        <f t="shared" si="2"/>
        <v>-3.7200000000001676E-3</v>
      </c>
      <c r="O75" s="257">
        <f t="shared" si="3"/>
        <v>-2.0369275000000002E-3</v>
      </c>
      <c r="P75">
        <v>140519.48000000001</v>
      </c>
      <c r="Q75" s="240">
        <f>VLOOKUP(A75,Sheet1!$C$2:$H$84,6,FALSE)</f>
        <v>140519.46</v>
      </c>
      <c r="R75" s="241">
        <f t="shared" si="28"/>
        <v>2.0000000018626451E-2</v>
      </c>
      <c r="S75" s="257">
        <f t="shared" si="7"/>
        <v>1.423E-7</v>
      </c>
      <c r="T75" s="10"/>
      <c r="U75" t="s">
        <v>405</v>
      </c>
    </row>
    <row r="76" spans="1:16378" s="53" customFormat="1">
      <c r="A76" s="172" t="s">
        <v>143</v>
      </c>
      <c r="B76" s="172"/>
      <c r="C76" s="171"/>
      <c r="D76" s="244"/>
      <c r="E76" s="240"/>
      <c r="F76" s="241"/>
      <c r="G76" s="257"/>
      <c r="H76" s="244"/>
      <c r="I76" s="243"/>
      <c r="J76" s="241"/>
      <c r="K76" s="257"/>
      <c r="L76" s="245"/>
      <c r="M76" s="240"/>
      <c r="N76" s="241"/>
      <c r="O76" s="257"/>
      <c r="P76" s="244"/>
      <c r="Q76" s="240"/>
      <c r="R76" s="241"/>
      <c r="S76" s="257"/>
      <c r="T76" s="54"/>
      <c r="U76" s="54"/>
      <c r="V76" s="54"/>
      <c r="W76" s="54"/>
      <c r="X76" s="54"/>
      <c r="Y76" s="54"/>
      <c r="Z76" s="54"/>
      <c r="AA76" s="54"/>
      <c r="AB76" s="54"/>
      <c r="AC76" s="54"/>
      <c r="AD76" s="54"/>
      <c r="AE76" s="54"/>
      <c r="AF76" s="54"/>
      <c r="AG76" s="54"/>
      <c r="AH76" s="54"/>
      <c r="AI76" s="54"/>
      <c r="AJ76" s="54"/>
      <c r="AK76" s="54"/>
      <c r="AL76" s="54"/>
      <c r="AM76" s="54"/>
      <c r="AN76" s="54"/>
      <c r="AO76" s="54"/>
      <c r="AP76" s="54"/>
      <c r="AQ76" s="54"/>
      <c r="AR76" s="54"/>
      <c r="AS76" s="54"/>
      <c r="AT76" s="54"/>
      <c r="AU76" s="54"/>
      <c r="AV76" s="54"/>
      <c r="AW76" s="54"/>
      <c r="AX76" s="54"/>
      <c r="AY76" s="54"/>
      <c r="AZ76" s="54"/>
      <c r="BA76" s="54"/>
      <c r="BB76" s="54"/>
      <c r="BC76" s="54"/>
      <c r="BD76" s="54"/>
      <c r="BE76" s="54"/>
      <c r="BF76" s="54"/>
      <c r="BG76" s="54"/>
      <c r="BH76" s="54"/>
      <c r="BI76" s="54"/>
      <c r="BJ76" s="54"/>
      <c r="BK76" s="54"/>
      <c r="BL76" s="54"/>
      <c r="BM76" s="54"/>
      <c r="BN76" s="54"/>
      <c r="BO76" s="54"/>
      <c r="BP76" s="54"/>
      <c r="BQ76" s="54"/>
      <c r="BR76" s="54"/>
      <c r="BS76" s="54"/>
      <c r="BT76" s="54"/>
      <c r="BU76" s="54"/>
      <c r="BV76" s="54"/>
      <c r="BW76" s="54"/>
      <c r="BX76" s="54"/>
      <c r="BY76" s="54"/>
      <c r="BZ76" s="54"/>
      <c r="CA76" s="54"/>
      <c r="CB76" s="54"/>
      <c r="CC76" s="54"/>
      <c r="CD76" s="54"/>
      <c r="CE76" s="54"/>
      <c r="CF76" s="54"/>
      <c r="CG76" s="54"/>
      <c r="CH76" s="54"/>
      <c r="CI76" s="54"/>
      <c r="CJ76" s="54"/>
      <c r="CK76" s="54"/>
      <c r="CL76" s="54"/>
      <c r="CM76" s="54"/>
      <c r="CN76" s="54"/>
      <c r="CO76" s="54"/>
      <c r="CP76" s="54"/>
      <c r="CQ76" s="54"/>
      <c r="CR76" s="54"/>
      <c r="CS76" s="54"/>
      <c r="CT76" s="54"/>
      <c r="CU76" s="54"/>
      <c r="CV76" s="54"/>
      <c r="CW76" s="54"/>
      <c r="CX76" s="54"/>
      <c r="CY76" s="54"/>
      <c r="CZ76" s="54"/>
      <c r="DA76" s="54"/>
      <c r="DB76" s="54"/>
      <c r="DC76" s="54"/>
      <c r="DD76" s="54"/>
      <c r="DE76" s="54"/>
      <c r="DF76" s="54"/>
      <c r="DG76" s="54"/>
      <c r="DH76" s="54"/>
      <c r="DI76" s="54"/>
      <c r="DJ76" s="54"/>
      <c r="DK76" s="54"/>
      <c r="DL76" s="54"/>
      <c r="DM76" s="54"/>
      <c r="DN76" s="54"/>
      <c r="DO76" s="54"/>
      <c r="DP76" s="54"/>
      <c r="DQ76" s="54"/>
      <c r="DR76" s="54"/>
      <c r="DS76" s="54"/>
      <c r="DT76" s="54"/>
      <c r="DU76" s="54"/>
      <c r="DV76" s="54"/>
      <c r="DW76" s="54"/>
      <c r="DX76" s="54"/>
      <c r="DY76" s="54"/>
      <c r="DZ76" s="54"/>
      <c r="EA76" s="54"/>
      <c r="EB76" s="54"/>
      <c r="EC76" s="54"/>
      <c r="ED76" s="54"/>
      <c r="EE76" s="54"/>
      <c r="EF76" s="54"/>
      <c r="EG76" s="54"/>
      <c r="EH76" s="54"/>
      <c r="EI76" s="54"/>
      <c r="EJ76" s="54"/>
      <c r="EK76" s="54"/>
      <c r="EL76" s="54"/>
      <c r="EM76" s="54"/>
      <c r="EN76" s="54"/>
      <c r="EO76" s="54"/>
      <c r="EP76" s="54"/>
      <c r="EQ76" s="54"/>
      <c r="ER76" s="54"/>
      <c r="ES76" s="54"/>
      <c r="ET76" s="54"/>
      <c r="EU76" s="54"/>
      <c r="EV76" s="54"/>
      <c r="EW76" s="54"/>
      <c r="EX76" s="54"/>
      <c r="EY76" s="54"/>
      <c r="EZ76" s="54"/>
      <c r="FA76" s="54"/>
      <c r="FB76" s="54"/>
      <c r="FC76" s="54"/>
      <c r="FD76" s="54"/>
      <c r="FE76" s="54"/>
      <c r="FF76" s="54"/>
      <c r="FG76" s="54"/>
      <c r="FH76" s="54"/>
      <c r="FI76" s="54"/>
      <c r="FJ76" s="54"/>
      <c r="FK76" s="54"/>
      <c r="FL76" s="54"/>
      <c r="FM76" s="54"/>
      <c r="FN76" s="54"/>
      <c r="FO76" s="54"/>
      <c r="FP76" s="54"/>
      <c r="FQ76" s="54"/>
      <c r="FR76" s="54"/>
      <c r="FS76" s="54"/>
      <c r="FT76" s="54"/>
      <c r="FU76" s="54"/>
      <c r="FV76" s="54"/>
      <c r="FW76" s="54"/>
      <c r="FX76" s="54"/>
      <c r="FY76" s="54"/>
      <c r="FZ76" s="54"/>
      <c r="GA76" s="54"/>
      <c r="GB76" s="54"/>
      <c r="GC76" s="54"/>
      <c r="GD76" s="54"/>
      <c r="GE76" s="54"/>
      <c r="GF76" s="54"/>
      <c r="GG76" s="54"/>
      <c r="GH76" s="54"/>
      <c r="GI76" s="54"/>
      <c r="GJ76" s="54"/>
      <c r="GK76" s="54"/>
      <c r="GL76" s="54"/>
      <c r="GM76" s="54"/>
      <c r="GN76" s="54"/>
      <c r="GO76" s="54"/>
      <c r="GP76" s="54"/>
      <c r="GQ76" s="54"/>
      <c r="GR76" s="54"/>
      <c r="GS76" s="54"/>
      <c r="GT76" s="54"/>
      <c r="GU76" s="54"/>
      <c r="GV76" s="54"/>
      <c r="GW76" s="54"/>
      <c r="GX76" s="54"/>
      <c r="GY76" s="54"/>
      <c r="GZ76" s="54"/>
      <c r="HA76" s="54"/>
      <c r="HB76" s="54"/>
      <c r="HC76" s="54"/>
      <c r="HD76" s="54"/>
      <c r="HE76" s="54"/>
      <c r="HF76" s="54"/>
      <c r="HG76" s="54"/>
      <c r="HH76" s="54"/>
      <c r="HI76" s="54"/>
      <c r="HJ76" s="54"/>
      <c r="HK76" s="54"/>
      <c r="HL76" s="54"/>
      <c r="HM76" s="54"/>
      <c r="HN76" s="54"/>
      <c r="HO76" s="54"/>
      <c r="HP76" s="54"/>
      <c r="HQ76" s="54"/>
      <c r="HR76" s="54"/>
      <c r="HS76" s="54"/>
      <c r="HT76" s="54"/>
      <c r="HU76" s="54"/>
      <c r="HV76" s="54"/>
      <c r="HW76" s="54"/>
      <c r="HX76" s="54"/>
      <c r="HY76" s="54"/>
      <c r="HZ76" s="54"/>
      <c r="IA76" s="54"/>
      <c r="IB76" s="54"/>
      <c r="IC76" s="54"/>
      <c r="ID76" s="54"/>
      <c r="IE76" s="54"/>
      <c r="IF76" s="54"/>
      <c r="IG76" s="54"/>
      <c r="IH76" s="54"/>
      <c r="II76" s="54"/>
      <c r="IJ76" s="54"/>
      <c r="IK76" s="54"/>
      <c r="IL76" s="54"/>
      <c r="IM76" s="54"/>
      <c r="IN76" s="54"/>
      <c r="IO76" s="54"/>
      <c r="IP76" s="54"/>
      <c r="IQ76" s="54"/>
      <c r="IR76" s="54"/>
      <c r="IS76" s="54"/>
      <c r="IT76" s="54"/>
      <c r="IU76" s="54"/>
      <c r="IV76" s="54"/>
      <c r="IW76" s="54"/>
      <c r="IX76" s="54"/>
      <c r="IY76" s="54"/>
      <c r="IZ76" s="54"/>
      <c r="JA76" s="54"/>
      <c r="JB76" s="54"/>
      <c r="JC76" s="54"/>
      <c r="JD76" s="54"/>
      <c r="JE76" s="54"/>
      <c r="JF76" s="54"/>
      <c r="JG76" s="54"/>
      <c r="JH76" s="54"/>
      <c r="JI76" s="54"/>
      <c r="JJ76" s="54"/>
      <c r="JK76" s="54"/>
      <c r="JL76" s="54"/>
      <c r="JM76" s="54"/>
      <c r="JN76" s="54"/>
      <c r="JO76" s="54"/>
      <c r="JP76" s="54"/>
      <c r="JQ76" s="54"/>
      <c r="JR76" s="54"/>
      <c r="JS76" s="54"/>
      <c r="JT76" s="54"/>
      <c r="JU76" s="54"/>
      <c r="JV76" s="54"/>
      <c r="JW76" s="54"/>
      <c r="JX76" s="54"/>
      <c r="JY76" s="54"/>
      <c r="JZ76" s="54"/>
      <c r="KA76" s="54"/>
      <c r="KB76" s="54"/>
      <c r="KC76" s="54"/>
      <c r="KD76" s="54"/>
      <c r="KE76" s="54"/>
      <c r="KF76" s="54"/>
      <c r="KG76" s="54"/>
      <c r="KH76" s="54"/>
      <c r="KI76" s="54"/>
      <c r="KJ76" s="54"/>
      <c r="KK76" s="54"/>
      <c r="KL76" s="54"/>
      <c r="KM76" s="54"/>
      <c r="KN76" s="54"/>
      <c r="KO76" s="54"/>
      <c r="KP76" s="54"/>
      <c r="KQ76" s="54"/>
      <c r="KR76" s="54"/>
      <c r="KS76" s="54"/>
      <c r="KT76" s="54"/>
      <c r="KU76" s="54"/>
      <c r="KV76" s="54"/>
      <c r="KW76" s="54"/>
      <c r="KX76" s="54"/>
      <c r="KY76" s="54"/>
      <c r="KZ76" s="54"/>
      <c r="LA76" s="54"/>
      <c r="LB76" s="54"/>
      <c r="LC76" s="54"/>
      <c r="LD76" s="54"/>
      <c r="LE76" s="54"/>
      <c r="LF76" s="54"/>
      <c r="LG76" s="54"/>
      <c r="LH76" s="54"/>
      <c r="LI76" s="54"/>
      <c r="LJ76" s="54"/>
      <c r="LK76" s="54"/>
      <c r="LL76" s="54"/>
      <c r="LM76" s="54"/>
      <c r="LN76" s="54"/>
      <c r="LO76" s="54"/>
      <c r="LP76" s="54"/>
      <c r="LQ76" s="54"/>
      <c r="LR76" s="54"/>
      <c r="LS76" s="54"/>
      <c r="LT76" s="54"/>
      <c r="LU76" s="54"/>
      <c r="LV76" s="54"/>
      <c r="LW76" s="54"/>
      <c r="LX76" s="54"/>
      <c r="LY76" s="54"/>
      <c r="LZ76" s="54"/>
      <c r="MA76" s="54"/>
      <c r="MB76" s="54"/>
      <c r="MC76" s="54"/>
      <c r="MD76" s="54"/>
      <c r="ME76" s="54"/>
      <c r="MF76" s="54"/>
      <c r="MG76" s="54"/>
      <c r="MH76" s="54"/>
      <c r="MI76" s="54"/>
      <c r="MJ76" s="54"/>
      <c r="MK76" s="54"/>
      <c r="ML76" s="54"/>
      <c r="MM76" s="54"/>
      <c r="MN76" s="54"/>
      <c r="MO76" s="54"/>
      <c r="MP76" s="54"/>
      <c r="MQ76" s="54"/>
      <c r="MR76" s="54"/>
      <c r="MS76" s="54"/>
      <c r="MT76" s="54"/>
      <c r="MU76" s="54"/>
      <c r="MV76" s="54"/>
      <c r="MW76" s="54"/>
      <c r="MX76" s="54"/>
      <c r="MY76" s="54"/>
      <c r="MZ76" s="54"/>
      <c r="NA76" s="54"/>
      <c r="NB76" s="54"/>
      <c r="NC76" s="54"/>
      <c r="ND76" s="54"/>
      <c r="NE76" s="54"/>
      <c r="NF76" s="54"/>
      <c r="NG76" s="54"/>
      <c r="NH76" s="54"/>
      <c r="NI76" s="54"/>
      <c r="NJ76" s="54"/>
      <c r="NK76" s="54"/>
      <c r="NL76" s="54"/>
      <c r="NM76" s="54"/>
      <c r="NN76" s="54"/>
      <c r="NO76" s="54"/>
      <c r="NP76" s="54"/>
      <c r="NQ76" s="54"/>
      <c r="NR76" s="54"/>
      <c r="NS76" s="54"/>
      <c r="NT76" s="54"/>
      <c r="NU76" s="54"/>
      <c r="NV76" s="54"/>
      <c r="NW76" s="54"/>
      <c r="NX76" s="54"/>
      <c r="NY76" s="54"/>
      <c r="NZ76" s="54"/>
      <c r="OA76" s="54"/>
      <c r="OB76" s="54"/>
      <c r="OC76" s="54"/>
      <c r="OD76" s="54"/>
      <c r="OE76" s="54"/>
      <c r="OF76" s="54"/>
      <c r="OG76" s="54"/>
      <c r="OH76" s="54"/>
      <c r="OI76" s="54"/>
      <c r="OJ76" s="54"/>
      <c r="OK76" s="54"/>
      <c r="OL76" s="54"/>
      <c r="OM76" s="54"/>
      <c r="ON76" s="54"/>
      <c r="OO76" s="54"/>
      <c r="OP76" s="54"/>
      <c r="OQ76" s="54"/>
      <c r="OR76" s="54"/>
      <c r="OS76" s="54"/>
      <c r="OT76" s="54"/>
      <c r="OU76" s="54"/>
      <c r="OV76" s="54"/>
      <c r="OW76" s="54"/>
      <c r="OX76" s="54"/>
      <c r="OY76" s="54"/>
      <c r="OZ76" s="54"/>
      <c r="PA76" s="54"/>
      <c r="PB76" s="54"/>
      <c r="PC76" s="54"/>
      <c r="PD76" s="54"/>
      <c r="PE76" s="54"/>
      <c r="PF76" s="54"/>
      <c r="PG76" s="54"/>
      <c r="PH76" s="54"/>
      <c r="PI76" s="54"/>
      <c r="PJ76" s="54"/>
      <c r="PK76" s="54"/>
      <c r="PL76" s="54"/>
      <c r="PM76" s="54"/>
      <c r="PN76" s="54"/>
      <c r="PO76" s="54"/>
      <c r="PP76" s="54"/>
      <c r="PQ76" s="54"/>
      <c r="PR76" s="54"/>
      <c r="PS76" s="54"/>
      <c r="PT76" s="54"/>
      <c r="PU76" s="54"/>
      <c r="PV76" s="54"/>
      <c r="PW76" s="54"/>
      <c r="PX76" s="54"/>
      <c r="PY76" s="54"/>
      <c r="PZ76" s="54"/>
      <c r="QA76" s="54"/>
      <c r="QB76" s="54"/>
      <c r="QC76" s="54"/>
      <c r="QD76" s="54"/>
      <c r="QE76" s="54"/>
      <c r="QF76" s="54"/>
      <c r="QG76" s="54"/>
      <c r="QH76" s="54"/>
      <c r="QI76" s="54"/>
      <c r="QJ76" s="54"/>
      <c r="QK76" s="54"/>
      <c r="QL76" s="54"/>
      <c r="QM76" s="54"/>
      <c r="QN76" s="54"/>
      <c r="QO76" s="54"/>
      <c r="QP76" s="54"/>
      <c r="QQ76" s="54"/>
      <c r="QR76" s="54"/>
      <c r="QS76" s="54"/>
      <c r="QT76" s="54"/>
      <c r="QU76" s="54"/>
      <c r="QV76" s="54"/>
      <c r="QW76" s="54"/>
      <c r="QX76" s="54"/>
      <c r="QY76" s="54"/>
      <c r="QZ76" s="54"/>
      <c r="RA76" s="54"/>
      <c r="RB76" s="54"/>
      <c r="RC76" s="54"/>
      <c r="RD76" s="54"/>
      <c r="RE76" s="54"/>
      <c r="RF76" s="54"/>
      <c r="RG76" s="54"/>
      <c r="RH76" s="54"/>
      <c r="RI76" s="54"/>
      <c r="RJ76" s="54"/>
      <c r="RK76" s="54"/>
      <c r="RL76" s="54"/>
      <c r="RM76" s="54"/>
      <c r="RN76" s="54"/>
      <c r="RO76" s="54"/>
      <c r="RP76" s="54"/>
      <c r="RQ76" s="54"/>
      <c r="RR76" s="54"/>
      <c r="RS76" s="54"/>
      <c r="RT76" s="54"/>
      <c r="RU76" s="54"/>
      <c r="RV76" s="54"/>
      <c r="RW76" s="54"/>
      <c r="RX76" s="54"/>
      <c r="RY76" s="54"/>
      <c r="RZ76" s="54"/>
      <c r="SA76" s="54"/>
      <c r="SB76" s="54"/>
      <c r="SC76" s="54"/>
      <c r="SD76" s="54"/>
      <c r="SE76" s="54"/>
      <c r="SF76" s="54"/>
      <c r="SG76" s="54"/>
      <c r="SH76" s="54"/>
      <c r="SI76" s="54"/>
      <c r="SJ76" s="54"/>
      <c r="SK76" s="54"/>
      <c r="SL76" s="54"/>
      <c r="SM76" s="54"/>
      <c r="SN76" s="54"/>
      <c r="SO76" s="54"/>
      <c r="SP76" s="54"/>
      <c r="SQ76" s="54"/>
      <c r="SR76" s="54"/>
      <c r="SS76" s="54"/>
      <c r="ST76" s="54"/>
      <c r="SU76" s="54"/>
      <c r="SV76" s="54"/>
      <c r="SW76" s="54"/>
      <c r="SX76" s="54"/>
      <c r="SY76" s="54"/>
      <c r="SZ76" s="54"/>
      <c r="TA76" s="54"/>
      <c r="TB76" s="54"/>
      <c r="TC76" s="54"/>
      <c r="TD76" s="54"/>
      <c r="TE76" s="54"/>
      <c r="TF76" s="54"/>
      <c r="TG76" s="54"/>
      <c r="TH76" s="54"/>
      <c r="TI76" s="54"/>
      <c r="TJ76" s="54"/>
      <c r="TK76" s="54"/>
      <c r="TL76" s="54"/>
      <c r="TM76" s="54"/>
      <c r="TN76" s="54"/>
      <c r="TO76" s="54"/>
      <c r="TP76" s="54"/>
      <c r="TQ76" s="54"/>
      <c r="TR76" s="54"/>
      <c r="TS76" s="54"/>
      <c r="TT76" s="54"/>
      <c r="TU76" s="54"/>
      <c r="TV76" s="54"/>
      <c r="TW76" s="54"/>
      <c r="TX76" s="54"/>
      <c r="TY76" s="54"/>
      <c r="TZ76" s="54"/>
      <c r="UA76" s="54"/>
      <c r="UB76" s="54"/>
      <c r="UC76" s="54"/>
      <c r="UD76" s="54"/>
      <c r="UE76" s="54"/>
      <c r="UF76" s="54"/>
      <c r="UG76" s="54"/>
      <c r="UH76" s="54"/>
      <c r="UI76" s="54"/>
      <c r="UJ76" s="54"/>
      <c r="UK76" s="54"/>
      <c r="UL76" s="54"/>
      <c r="UM76" s="54"/>
      <c r="UN76" s="54"/>
      <c r="UO76" s="54"/>
      <c r="UP76" s="54"/>
      <c r="UQ76" s="54"/>
      <c r="UR76" s="54"/>
      <c r="US76" s="54"/>
      <c r="UT76" s="54"/>
      <c r="UU76" s="54"/>
      <c r="UV76" s="54"/>
      <c r="UW76" s="54"/>
      <c r="UX76" s="54"/>
      <c r="UY76" s="54"/>
      <c r="UZ76" s="54"/>
      <c r="VA76" s="54"/>
      <c r="VB76" s="54"/>
      <c r="VC76" s="54"/>
      <c r="VD76" s="54"/>
      <c r="VE76" s="54"/>
      <c r="VF76" s="54"/>
      <c r="VG76" s="54"/>
      <c r="VH76" s="54"/>
      <c r="VI76" s="54"/>
      <c r="VJ76" s="54"/>
      <c r="VK76" s="54"/>
      <c r="VL76" s="54"/>
      <c r="VM76" s="54"/>
      <c r="VN76" s="54"/>
      <c r="VO76" s="54"/>
      <c r="VP76" s="54"/>
      <c r="VQ76" s="54"/>
      <c r="VR76" s="54"/>
      <c r="VS76" s="54"/>
      <c r="VT76" s="54"/>
      <c r="VU76" s="54"/>
      <c r="VV76" s="54"/>
      <c r="VW76" s="54"/>
      <c r="VX76" s="54"/>
      <c r="VY76" s="54"/>
      <c r="VZ76" s="54"/>
      <c r="WA76" s="54"/>
      <c r="WB76" s="54"/>
      <c r="WC76" s="54"/>
      <c r="WD76" s="54"/>
      <c r="WE76" s="54"/>
      <c r="WF76" s="54"/>
      <c r="WG76" s="54"/>
      <c r="WH76" s="54"/>
      <c r="WI76" s="54"/>
      <c r="WJ76" s="54"/>
      <c r="WK76" s="54"/>
      <c r="WL76" s="54"/>
      <c r="WM76" s="54"/>
      <c r="WN76" s="54"/>
      <c r="WO76" s="54"/>
      <c r="WP76" s="54"/>
      <c r="WQ76" s="54"/>
      <c r="WR76" s="54"/>
      <c r="WS76" s="54"/>
      <c r="WT76" s="54"/>
      <c r="WU76" s="54"/>
      <c r="WV76" s="54"/>
      <c r="WW76" s="54"/>
      <c r="WX76" s="54"/>
      <c r="WY76" s="54"/>
      <c r="WZ76" s="54"/>
      <c r="XA76" s="54"/>
      <c r="XB76" s="54"/>
      <c r="XC76" s="54"/>
      <c r="XD76" s="54"/>
      <c r="XE76" s="54"/>
      <c r="XF76" s="54"/>
      <c r="XG76" s="54"/>
      <c r="XH76" s="54"/>
      <c r="XI76" s="54"/>
      <c r="XJ76" s="54"/>
      <c r="XK76" s="54"/>
      <c r="XL76" s="54"/>
      <c r="XM76" s="54"/>
      <c r="XN76" s="54"/>
      <c r="XO76" s="54"/>
      <c r="XP76" s="54"/>
      <c r="XQ76" s="54"/>
      <c r="XR76" s="54"/>
      <c r="XS76" s="54"/>
      <c r="XT76" s="54"/>
      <c r="XU76" s="54"/>
      <c r="XV76" s="54"/>
      <c r="XW76" s="54"/>
      <c r="XX76" s="54"/>
      <c r="XY76" s="54"/>
      <c r="XZ76" s="54"/>
      <c r="YA76" s="54"/>
      <c r="YB76" s="54"/>
      <c r="YC76" s="54"/>
      <c r="YD76" s="54"/>
      <c r="YE76" s="54"/>
      <c r="YF76" s="54"/>
      <c r="YG76" s="54"/>
      <c r="YH76" s="54"/>
      <c r="YI76" s="54"/>
      <c r="YJ76" s="54"/>
      <c r="YK76" s="54"/>
      <c r="YL76" s="54"/>
      <c r="YM76" s="54"/>
      <c r="YN76" s="54"/>
      <c r="YO76" s="54"/>
      <c r="YP76" s="54"/>
      <c r="YQ76" s="54"/>
      <c r="YR76" s="54"/>
      <c r="YS76" s="54"/>
      <c r="YT76" s="54"/>
      <c r="YU76" s="54"/>
      <c r="YV76" s="54"/>
      <c r="YW76" s="54"/>
      <c r="YX76" s="54"/>
      <c r="YY76" s="54"/>
      <c r="YZ76" s="54"/>
      <c r="ZA76" s="54"/>
      <c r="ZB76" s="54"/>
      <c r="ZC76" s="54"/>
      <c r="ZD76" s="54"/>
      <c r="ZE76" s="54"/>
      <c r="ZF76" s="54"/>
      <c r="ZG76" s="54"/>
      <c r="ZH76" s="54"/>
      <c r="ZI76" s="54"/>
      <c r="ZJ76" s="54"/>
      <c r="ZK76" s="54"/>
      <c r="ZL76" s="54"/>
      <c r="ZM76" s="54"/>
      <c r="ZN76" s="54"/>
      <c r="ZO76" s="54"/>
      <c r="ZP76" s="54"/>
      <c r="ZQ76" s="54"/>
      <c r="ZR76" s="54"/>
      <c r="ZS76" s="54"/>
      <c r="ZT76" s="54"/>
      <c r="ZU76" s="54"/>
      <c r="ZV76" s="54"/>
      <c r="ZW76" s="54"/>
      <c r="ZX76" s="54"/>
      <c r="ZY76" s="54"/>
      <c r="ZZ76" s="54"/>
      <c r="AAA76" s="54"/>
      <c r="AAB76" s="54"/>
      <c r="AAC76" s="54"/>
      <c r="AAD76" s="54"/>
      <c r="AAE76" s="54"/>
      <c r="AAF76" s="54"/>
      <c r="AAG76" s="54"/>
      <c r="AAH76" s="54"/>
      <c r="AAI76" s="54"/>
      <c r="AAJ76" s="54"/>
      <c r="AAK76" s="54"/>
      <c r="AAL76" s="54"/>
      <c r="AAM76" s="54"/>
      <c r="AAN76" s="54"/>
      <c r="AAO76" s="54"/>
      <c r="AAP76" s="54"/>
      <c r="AAQ76" s="54"/>
      <c r="AAR76" s="54"/>
      <c r="AAS76" s="54"/>
      <c r="AAT76" s="54"/>
      <c r="AAU76" s="54"/>
      <c r="AAV76" s="54"/>
      <c r="AAW76" s="54"/>
      <c r="AAX76" s="54"/>
      <c r="AAY76" s="54"/>
      <c r="AAZ76" s="54"/>
      <c r="ABA76" s="54"/>
      <c r="ABB76" s="54"/>
      <c r="ABC76" s="54"/>
      <c r="ABD76" s="54"/>
      <c r="ABE76" s="54"/>
      <c r="ABF76" s="54"/>
      <c r="ABG76" s="54"/>
      <c r="ABH76" s="54"/>
      <c r="ABI76" s="54"/>
      <c r="ABJ76" s="54"/>
      <c r="ABK76" s="54"/>
      <c r="ABL76" s="54"/>
      <c r="ABM76" s="54"/>
      <c r="ABN76" s="54"/>
      <c r="ABO76" s="54"/>
      <c r="ABP76" s="54"/>
      <c r="ABQ76" s="54"/>
      <c r="ABR76" s="54"/>
      <c r="ABS76" s="54"/>
      <c r="ABT76" s="54"/>
      <c r="ABU76" s="54"/>
      <c r="ABV76" s="54"/>
      <c r="ABW76" s="54"/>
      <c r="ABX76" s="54"/>
      <c r="ABY76" s="54"/>
      <c r="ABZ76" s="54"/>
      <c r="ACA76" s="54"/>
      <c r="ACB76" s="54"/>
      <c r="ACC76" s="54"/>
      <c r="ACD76" s="54"/>
      <c r="ACE76" s="54"/>
      <c r="ACF76" s="54"/>
      <c r="ACG76" s="54"/>
      <c r="ACH76" s="54"/>
      <c r="ACI76" s="54"/>
      <c r="ACJ76" s="54"/>
      <c r="ACK76" s="54"/>
      <c r="ACL76" s="54"/>
      <c r="ACM76" s="54"/>
      <c r="ACN76" s="54"/>
      <c r="ACO76" s="54"/>
      <c r="ACP76" s="54"/>
      <c r="ACQ76" s="54"/>
      <c r="ACR76" s="54"/>
      <c r="ACS76" s="54"/>
      <c r="ACT76" s="54"/>
      <c r="ACU76" s="54"/>
      <c r="ACV76" s="54"/>
      <c r="ACW76" s="54"/>
      <c r="ACX76" s="54"/>
      <c r="ACY76" s="54"/>
      <c r="ACZ76" s="54"/>
      <c r="ADA76" s="54"/>
      <c r="ADB76" s="54"/>
      <c r="ADC76" s="54"/>
      <c r="ADD76" s="54"/>
      <c r="ADE76" s="54"/>
      <c r="ADF76" s="54"/>
      <c r="ADG76" s="54"/>
      <c r="ADH76" s="54"/>
      <c r="ADI76" s="54"/>
      <c r="ADJ76" s="54"/>
      <c r="ADK76" s="54"/>
      <c r="ADL76" s="54"/>
      <c r="ADM76" s="54"/>
      <c r="ADN76" s="54"/>
      <c r="ADO76" s="54"/>
      <c r="ADP76" s="54"/>
      <c r="ADQ76" s="54"/>
      <c r="ADR76" s="54"/>
      <c r="ADS76" s="54"/>
      <c r="ADT76" s="54"/>
      <c r="ADU76" s="54"/>
      <c r="ADV76" s="54"/>
      <c r="ADW76" s="54"/>
      <c r="ADX76" s="54"/>
      <c r="ADY76" s="54"/>
      <c r="ADZ76" s="54"/>
      <c r="AEA76" s="54"/>
      <c r="AEB76" s="54"/>
      <c r="AEC76" s="54"/>
      <c r="AED76" s="54"/>
      <c r="AEE76" s="54"/>
      <c r="AEF76" s="54"/>
      <c r="AEG76" s="54"/>
      <c r="AEH76" s="54"/>
      <c r="AEI76" s="54"/>
      <c r="AEJ76" s="54"/>
      <c r="AEK76" s="54"/>
      <c r="AEL76" s="54"/>
      <c r="AEM76" s="54"/>
      <c r="AEN76" s="54"/>
      <c r="AEO76" s="54"/>
      <c r="AEP76" s="54"/>
      <c r="AEQ76" s="54"/>
      <c r="AER76" s="54"/>
      <c r="AES76" s="54"/>
      <c r="AET76" s="54"/>
      <c r="AEU76" s="54"/>
      <c r="AEV76" s="54"/>
      <c r="AEW76" s="54"/>
      <c r="AEX76" s="54"/>
      <c r="AEY76" s="54"/>
      <c r="AEZ76" s="54"/>
      <c r="AFA76" s="54"/>
      <c r="AFB76" s="54"/>
      <c r="AFC76" s="54"/>
      <c r="AFD76" s="54"/>
      <c r="AFE76" s="54"/>
      <c r="AFF76" s="54"/>
      <c r="AFG76" s="54"/>
      <c r="AFH76" s="54"/>
      <c r="AFI76" s="54"/>
      <c r="AFJ76" s="54"/>
      <c r="AFK76" s="54"/>
      <c r="AFL76" s="54"/>
      <c r="AFM76" s="54"/>
      <c r="AFN76" s="54"/>
      <c r="AFO76" s="54"/>
      <c r="AFP76" s="54"/>
      <c r="AFQ76" s="54"/>
      <c r="AFR76" s="54"/>
      <c r="AFS76" s="54"/>
      <c r="AFT76" s="54"/>
      <c r="AFU76" s="54"/>
      <c r="AFV76" s="54"/>
      <c r="AFW76" s="54"/>
      <c r="AFX76" s="54"/>
      <c r="AFY76" s="54"/>
      <c r="AFZ76" s="54"/>
      <c r="AGA76" s="54"/>
      <c r="AGB76" s="54"/>
      <c r="AGC76" s="54"/>
      <c r="AGD76" s="54"/>
      <c r="AGE76" s="54"/>
      <c r="AGF76" s="54"/>
      <c r="AGG76" s="54"/>
      <c r="AGH76" s="54"/>
      <c r="AGI76" s="54"/>
      <c r="AGJ76" s="54"/>
      <c r="AGK76" s="54"/>
      <c r="AGL76" s="54"/>
      <c r="AGM76" s="54"/>
      <c r="AGN76" s="54"/>
      <c r="AGO76" s="54"/>
      <c r="AGP76" s="54"/>
      <c r="AGQ76" s="54"/>
      <c r="AGR76" s="54"/>
      <c r="AGS76" s="54"/>
      <c r="AGT76" s="54"/>
      <c r="AGU76" s="54"/>
      <c r="AGV76" s="54"/>
      <c r="AGW76" s="54"/>
      <c r="AGX76" s="54"/>
      <c r="AGY76" s="54"/>
      <c r="AGZ76" s="54"/>
      <c r="AHA76" s="54"/>
      <c r="AHB76" s="54"/>
      <c r="AHC76" s="54"/>
      <c r="AHD76" s="54"/>
      <c r="AHE76" s="54"/>
      <c r="AHF76" s="54"/>
      <c r="AHG76" s="54"/>
      <c r="AHH76" s="54"/>
      <c r="AHI76" s="54"/>
      <c r="AHJ76" s="54"/>
      <c r="AHK76" s="54"/>
      <c r="AHL76" s="54"/>
      <c r="AHM76" s="54"/>
      <c r="AHN76" s="54"/>
      <c r="AHO76" s="54"/>
      <c r="AHP76" s="54"/>
      <c r="AHQ76" s="54"/>
      <c r="AHR76" s="54"/>
      <c r="AHS76" s="54"/>
      <c r="AHT76" s="54"/>
      <c r="AHU76" s="54"/>
      <c r="AHV76" s="54"/>
      <c r="AHW76" s="54"/>
      <c r="AHX76" s="54"/>
      <c r="AHY76" s="54"/>
      <c r="AHZ76" s="54"/>
      <c r="AIA76" s="54"/>
      <c r="AIB76" s="54"/>
      <c r="AIC76" s="54"/>
      <c r="AID76" s="54"/>
      <c r="AIE76" s="54"/>
      <c r="AIF76" s="54"/>
      <c r="AIG76" s="54"/>
      <c r="AIH76" s="54"/>
      <c r="AII76" s="54"/>
      <c r="AIJ76" s="54"/>
      <c r="AIK76" s="54"/>
      <c r="AIL76" s="54"/>
      <c r="AIM76" s="54"/>
      <c r="AIN76" s="54"/>
      <c r="AIO76" s="54"/>
      <c r="AIP76" s="54"/>
      <c r="AIQ76" s="54"/>
      <c r="AIR76" s="54"/>
      <c r="AIS76" s="54"/>
      <c r="AIT76" s="54"/>
      <c r="AIU76" s="54"/>
      <c r="AIV76" s="54"/>
      <c r="AIW76" s="54"/>
      <c r="AIX76" s="54"/>
      <c r="AIY76" s="54"/>
      <c r="AIZ76" s="54"/>
      <c r="AJA76" s="54"/>
      <c r="AJB76" s="54"/>
      <c r="AJC76" s="54"/>
      <c r="AJD76" s="54"/>
      <c r="AJE76" s="54"/>
      <c r="AJF76" s="54"/>
      <c r="AJG76" s="54"/>
      <c r="AJH76" s="54"/>
      <c r="AJI76" s="54"/>
      <c r="AJJ76" s="54"/>
      <c r="AJK76" s="54"/>
      <c r="AJL76" s="54"/>
      <c r="AJM76" s="54"/>
      <c r="AJN76" s="54"/>
      <c r="AJO76" s="54"/>
      <c r="AJP76" s="54"/>
      <c r="AJQ76" s="54"/>
      <c r="AJR76" s="54"/>
      <c r="AJS76" s="54"/>
      <c r="AJT76" s="54"/>
      <c r="AJU76" s="54"/>
      <c r="AJV76" s="54"/>
      <c r="AJW76" s="54"/>
      <c r="AJX76" s="54"/>
      <c r="AJY76" s="54"/>
      <c r="AJZ76" s="54"/>
      <c r="AKA76" s="54"/>
      <c r="AKB76" s="54"/>
      <c r="AKC76" s="54"/>
      <c r="AKD76" s="54"/>
      <c r="AKE76" s="54"/>
      <c r="AKF76" s="54"/>
      <c r="AKG76" s="54"/>
      <c r="AKH76" s="54"/>
      <c r="AKI76" s="54"/>
      <c r="AKJ76" s="54"/>
      <c r="AKK76" s="54"/>
      <c r="AKL76" s="54"/>
      <c r="AKM76" s="54"/>
      <c r="AKN76" s="54"/>
      <c r="AKO76" s="54"/>
      <c r="AKP76" s="54"/>
      <c r="AKQ76" s="54"/>
      <c r="AKR76" s="54"/>
      <c r="AKS76" s="54"/>
      <c r="AKT76" s="54"/>
      <c r="AKU76" s="54"/>
      <c r="AKV76" s="54"/>
      <c r="AKW76" s="54"/>
      <c r="AKX76" s="54"/>
      <c r="AKY76" s="54"/>
      <c r="AKZ76" s="54"/>
      <c r="ALA76" s="54"/>
      <c r="ALB76" s="54"/>
      <c r="ALC76" s="54"/>
      <c r="ALD76" s="54"/>
      <c r="ALE76" s="54"/>
      <c r="ALF76" s="54"/>
      <c r="ALG76" s="54"/>
      <c r="ALH76" s="54"/>
      <c r="ALI76" s="54"/>
      <c r="ALJ76" s="54"/>
      <c r="ALK76" s="54"/>
      <c r="ALL76" s="54"/>
      <c r="ALM76" s="54"/>
      <c r="ALN76" s="54"/>
      <c r="ALO76" s="54"/>
      <c r="ALP76" s="54"/>
      <c r="ALQ76" s="54"/>
      <c r="ALR76" s="54"/>
      <c r="ALS76" s="54"/>
      <c r="ALT76" s="54"/>
      <c r="ALU76" s="54"/>
      <c r="ALV76" s="54"/>
      <c r="ALW76" s="54"/>
      <c r="ALX76" s="54"/>
      <c r="ALY76" s="54"/>
      <c r="ALZ76" s="54"/>
      <c r="AMA76" s="54"/>
      <c r="AMB76" s="54"/>
      <c r="AMC76" s="54"/>
      <c r="AMD76" s="54"/>
      <c r="AME76" s="54"/>
      <c r="AMF76" s="54"/>
      <c r="AMG76" s="54"/>
      <c r="AMH76" s="54"/>
      <c r="AMI76" s="54"/>
      <c r="AMJ76" s="54"/>
      <c r="AMK76" s="54"/>
      <c r="AML76" s="54"/>
      <c r="AMM76" s="54"/>
      <c r="AMN76" s="54"/>
      <c r="AMO76" s="54"/>
      <c r="AMP76" s="54"/>
      <c r="AMQ76" s="54"/>
      <c r="AMR76" s="54"/>
      <c r="AMS76" s="54"/>
      <c r="AMT76" s="54"/>
      <c r="AMU76" s="54"/>
      <c r="AMV76" s="54"/>
      <c r="AMW76" s="54"/>
      <c r="AMX76" s="54"/>
      <c r="AMY76" s="54"/>
      <c r="AMZ76" s="54"/>
      <c r="ANA76" s="54"/>
      <c r="ANB76" s="54"/>
      <c r="ANC76" s="54"/>
      <c r="AND76" s="54"/>
      <c r="ANE76" s="54"/>
      <c r="ANF76" s="54"/>
      <c r="ANG76" s="54"/>
      <c r="ANH76" s="54"/>
      <c r="ANI76" s="54"/>
      <c r="ANJ76" s="54"/>
      <c r="ANK76" s="54"/>
      <c r="ANL76" s="54"/>
      <c r="ANM76" s="54"/>
      <c r="ANN76" s="54"/>
      <c r="ANO76" s="54"/>
      <c r="ANP76" s="54"/>
      <c r="ANQ76" s="54"/>
      <c r="ANR76" s="54"/>
      <c r="ANS76" s="54"/>
      <c r="ANT76" s="54"/>
      <c r="ANU76" s="54"/>
      <c r="ANV76" s="54"/>
      <c r="ANW76" s="54"/>
      <c r="ANX76" s="54"/>
      <c r="ANY76" s="54"/>
      <c r="ANZ76" s="54"/>
      <c r="AOA76" s="54"/>
      <c r="AOB76" s="54"/>
      <c r="AOC76" s="54"/>
      <c r="AOD76" s="54"/>
      <c r="AOE76" s="54"/>
      <c r="AOF76" s="54"/>
      <c r="AOG76" s="54"/>
      <c r="AOH76" s="54"/>
      <c r="AOI76" s="54"/>
      <c r="AOJ76" s="54"/>
      <c r="AOK76" s="54"/>
      <c r="AOL76" s="54"/>
      <c r="AOM76" s="54"/>
      <c r="AON76" s="54"/>
      <c r="AOO76" s="54"/>
      <c r="AOP76" s="54"/>
      <c r="AOQ76" s="54"/>
      <c r="AOR76" s="54"/>
      <c r="AOS76" s="54"/>
      <c r="AOT76" s="54"/>
      <c r="AOU76" s="54"/>
      <c r="AOV76" s="54"/>
      <c r="AOW76" s="54"/>
      <c r="AOX76" s="54"/>
      <c r="AOY76" s="54"/>
      <c r="AOZ76" s="54"/>
      <c r="APA76" s="54"/>
      <c r="APB76" s="54"/>
      <c r="APC76" s="54"/>
      <c r="APD76" s="54"/>
      <c r="APE76" s="54"/>
      <c r="APF76" s="54"/>
      <c r="APG76" s="54"/>
      <c r="APH76" s="54"/>
      <c r="API76" s="54"/>
      <c r="APJ76" s="54"/>
      <c r="APK76" s="54"/>
      <c r="APL76" s="54"/>
      <c r="APM76" s="54"/>
      <c r="APN76" s="54"/>
      <c r="APO76" s="54"/>
      <c r="APP76" s="54"/>
      <c r="APQ76" s="54"/>
      <c r="APR76" s="54"/>
      <c r="APS76" s="54"/>
      <c r="APT76" s="54"/>
      <c r="APU76" s="54"/>
      <c r="APV76" s="54"/>
      <c r="APW76" s="54"/>
      <c r="APX76" s="54"/>
      <c r="APY76" s="54"/>
      <c r="APZ76" s="54"/>
      <c r="AQA76" s="54"/>
      <c r="AQB76" s="54"/>
      <c r="AQC76" s="54"/>
      <c r="AQD76" s="54"/>
      <c r="AQE76" s="54"/>
      <c r="AQF76" s="54"/>
      <c r="AQG76" s="54"/>
      <c r="AQH76" s="54"/>
      <c r="AQI76" s="54"/>
      <c r="AQJ76" s="54"/>
      <c r="AQK76" s="54"/>
      <c r="AQL76" s="54"/>
      <c r="AQM76" s="54"/>
      <c r="AQN76" s="54"/>
      <c r="AQO76" s="54"/>
      <c r="AQP76" s="54"/>
      <c r="AQQ76" s="54"/>
      <c r="AQR76" s="54"/>
      <c r="AQS76" s="54"/>
      <c r="AQT76" s="54"/>
      <c r="AQU76" s="54"/>
      <c r="AQV76" s="54"/>
      <c r="AQW76" s="54"/>
      <c r="AQX76" s="54"/>
      <c r="AQY76" s="54"/>
      <c r="AQZ76" s="54"/>
      <c r="ARA76" s="54"/>
      <c r="ARB76" s="54"/>
      <c r="ARC76" s="54"/>
      <c r="ARD76" s="54"/>
      <c r="ARE76" s="54"/>
      <c r="ARF76" s="54"/>
      <c r="ARG76" s="54"/>
      <c r="ARH76" s="54"/>
      <c r="ARI76" s="54"/>
      <c r="ARJ76" s="54"/>
      <c r="ARK76" s="54"/>
      <c r="ARL76" s="54"/>
      <c r="ARM76" s="54"/>
      <c r="ARN76" s="54"/>
      <c r="ARO76" s="54"/>
      <c r="ARP76" s="54"/>
      <c r="ARQ76" s="54"/>
      <c r="ARR76" s="54"/>
      <c r="ARS76" s="54"/>
      <c r="ART76" s="54"/>
      <c r="ARU76" s="54"/>
      <c r="ARV76" s="54"/>
      <c r="ARW76" s="54"/>
      <c r="ARX76" s="54"/>
      <c r="ARY76" s="54"/>
      <c r="ARZ76" s="54"/>
      <c r="ASA76" s="54"/>
      <c r="ASB76" s="54"/>
      <c r="ASC76" s="54"/>
      <c r="ASD76" s="54"/>
      <c r="ASE76" s="54"/>
      <c r="ASF76" s="54"/>
      <c r="ASG76" s="54"/>
      <c r="ASH76" s="54"/>
      <c r="ASI76" s="54"/>
      <c r="ASJ76" s="54"/>
      <c r="ASK76" s="54"/>
      <c r="ASL76" s="54"/>
      <c r="ASM76" s="54"/>
      <c r="ASN76" s="54"/>
      <c r="ASO76" s="54"/>
      <c r="ASP76" s="54"/>
      <c r="ASQ76" s="54"/>
      <c r="ASR76" s="54"/>
      <c r="ASS76" s="54"/>
      <c r="AST76" s="54"/>
      <c r="ASU76" s="54"/>
      <c r="ASV76" s="54"/>
      <c r="ASW76" s="54"/>
      <c r="ASX76" s="54"/>
      <c r="ASY76" s="54"/>
      <c r="ASZ76" s="54"/>
      <c r="ATA76" s="54"/>
      <c r="ATB76" s="54"/>
      <c r="ATC76" s="54"/>
      <c r="ATD76" s="54"/>
      <c r="ATE76" s="54"/>
      <c r="ATF76" s="54"/>
      <c r="ATG76" s="54"/>
      <c r="ATH76" s="54"/>
      <c r="ATI76" s="54"/>
      <c r="ATJ76" s="54"/>
      <c r="ATK76" s="54"/>
      <c r="ATL76" s="54"/>
      <c r="ATM76" s="54"/>
      <c r="ATN76" s="54"/>
      <c r="ATO76" s="54"/>
      <c r="ATP76" s="54"/>
      <c r="ATQ76" s="54"/>
      <c r="ATR76" s="54"/>
      <c r="ATS76" s="54"/>
      <c r="ATT76" s="54"/>
      <c r="ATU76" s="54"/>
      <c r="ATV76" s="54"/>
      <c r="ATW76" s="54"/>
      <c r="ATX76" s="54"/>
      <c r="ATY76" s="54"/>
      <c r="ATZ76" s="54"/>
      <c r="AUA76" s="54"/>
      <c r="AUB76" s="54"/>
      <c r="AUC76" s="54"/>
      <c r="AUD76" s="54"/>
      <c r="AUE76" s="54"/>
      <c r="AUF76" s="54"/>
      <c r="AUG76" s="54"/>
      <c r="AUH76" s="54"/>
      <c r="AUI76" s="54"/>
      <c r="AUJ76" s="54"/>
      <c r="AUK76" s="54"/>
      <c r="AUL76" s="54"/>
      <c r="AUM76" s="54"/>
      <c r="AUN76" s="54"/>
      <c r="AUO76" s="54"/>
      <c r="AUP76" s="54"/>
      <c r="AUQ76" s="54"/>
      <c r="AUR76" s="54"/>
      <c r="AUS76" s="54"/>
      <c r="AUT76" s="54"/>
      <c r="AUU76" s="54"/>
      <c r="AUV76" s="54"/>
      <c r="AUW76" s="54"/>
      <c r="AUX76" s="54"/>
      <c r="AUY76" s="54"/>
      <c r="AUZ76" s="54"/>
      <c r="AVA76" s="54"/>
      <c r="AVB76" s="54"/>
      <c r="AVC76" s="54"/>
      <c r="AVD76" s="54"/>
      <c r="AVE76" s="54"/>
      <c r="AVF76" s="54"/>
      <c r="AVG76" s="54"/>
      <c r="AVH76" s="54"/>
      <c r="AVI76" s="54"/>
      <c r="AVJ76" s="54"/>
      <c r="AVK76" s="54"/>
      <c r="AVL76" s="54"/>
      <c r="AVM76" s="54"/>
      <c r="AVN76" s="54"/>
      <c r="AVO76" s="54"/>
      <c r="AVP76" s="54"/>
      <c r="AVQ76" s="54"/>
      <c r="AVR76" s="54"/>
      <c r="AVS76" s="54"/>
      <c r="AVT76" s="54"/>
      <c r="AVU76" s="54"/>
      <c r="AVV76" s="54"/>
      <c r="AVW76" s="54"/>
      <c r="AVX76" s="54"/>
      <c r="AVY76" s="54"/>
      <c r="AVZ76" s="54"/>
      <c r="AWA76" s="54"/>
      <c r="AWB76" s="54"/>
      <c r="AWC76" s="54"/>
      <c r="AWD76" s="54"/>
      <c r="AWE76" s="54"/>
      <c r="AWF76" s="54"/>
      <c r="AWG76" s="54"/>
      <c r="AWH76" s="54"/>
      <c r="AWI76" s="54"/>
      <c r="AWJ76" s="54"/>
      <c r="AWK76" s="54"/>
      <c r="AWL76" s="54"/>
      <c r="AWM76" s="54"/>
      <c r="AWN76" s="54"/>
      <c r="AWO76" s="54"/>
      <c r="AWP76" s="54"/>
      <c r="AWQ76" s="54"/>
      <c r="AWR76" s="54"/>
      <c r="AWS76" s="54"/>
      <c r="AWT76" s="54"/>
      <c r="AWU76" s="54"/>
      <c r="AWV76" s="54"/>
      <c r="AWW76" s="54"/>
      <c r="AWX76" s="54"/>
      <c r="AWY76" s="54"/>
      <c r="AWZ76" s="54"/>
      <c r="AXA76" s="54"/>
      <c r="AXB76" s="54"/>
      <c r="AXC76" s="54"/>
      <c r="AXD76" s="54"/>
      <c r="AXE76" s="54"/>
      <c r="AXF76" s="54"/>
      <c r="AXG76" s="54"/>
      <c r="AXH76" s="54"/>
      <c r="AXI76" s="54"/>
      <c r="AXJ76" s="54"/>
      <c r="AXK76" s="54"/>
      <c r="AXL76" s="54"/>
      <c r="AXM76" s="54"/>
      <c r="AXN76" s="54"/>
      <c r="AXO76" s="54"/>
      <c r="AXP76" s="54"/>
      <c r="AXQ76" s="54"/>
      <c r="AXR76" s="54"/>
      <c r="AXS76" s="54"/>
      <c r="AXT76" s="54"/>
      <c r="AXU76" s="54"/>
      <c r="AXV76" s="54"/>
      <c r="AXW76" s="54"/>
      <c r="AXX76" s="54"/>
      <c r="AXY76" s="54"/>
      <c r="AXZ76" s="54"/>
      <c r="AYA76" s="54"/>
      <c r="AYB76" s="54"/>
      <c r="AYC76" s="54"/>
      <c r="AYD76" s="54"/>
      <c r="AYE76" s="54"/>
      <c r="AYF76" s="54"/>
      <c r="AYG76" s="54"/>
      <c r="AYH76" s="54"/>
      <c r="AYI76" s="54"/>
      <c r="AYJ76" s="54"/>
      <c r="AYK76" s="54"/>
      <c r="AYL76" s="54"/>
      <c r="AYM76" s="54"/>
      <c r="AYN76" s="54"/>
      <c r="AYO76" s="54"/>
      <c r="AYP76" s="54"/>
      <c r="AYQ76" s="54"/>
      <c r="AYR76" s="54"/>
      <c r="AYS76" s="54"/>
      <c r="AYT76" s="54"/>
      <c r="AYU76" s="54"/>
      <c r="AYV76" s="54"/>
      <c r="AYW76" s="54"/>
      <c r="AYX76" s="54"/>
      <c r="AYY76" s="54"/>
      <c r="AYZ76" s="54"/>
      <c r="AZA76" s="54"/>
      <c r="AZB76" s="54"/>
      <c r="AZC76" s="54"/>
      <c r="AZD76" s="54"/>
      <c r="AZE76" s="54"/>
      <c r="AZF76" s="54"/>
      <c r="AZG76" s="54"/>
      <c r="AZH76" s="54"/>
      <c r="AZI76" s="54"/>
      <c r="AZJ76" s="54"/>
      <c r="AZK76" s="54"/>
      <c r="AZL76" s="54"/>
      <c r="AZM76" s="54"/>
      <c r="AZN76" s="54"/>
      <c r="AZO76" s="54"/>
      <c r="AZP76" s="54"/>
      <c r="AZQ76" s="54"/>
      <c r="AZR76" s="54"/>
      <c r="AZS76" s="54"/>
      <c r="AZT76" s="54"/>
      <c r="AZU76" s="54"/>
      <c r="AZV76" s="54"/>
      <c r="AZW76" s="54"/>
      <c r="AZX76" s="54"/>
      <c r="AZY76" s="54"/>
      <c r="AZZ76" s="54"/>
      <c r="BAA76" s="54"/>
      <c r="BAB76" s="54"/>
      <c r="BAC76" s="54"/>
      <c r="BAD76" s="54"/>
      <c r="BAE76" s="54"/>
      <c r="BAF76" s="54"/>
      <c r="BAG76" s="54"/>
      <c r="BAH76" s="54"/>
      <c r="BAI76" s="54"/>
      <c r="BAJ76" s="54"/>
      <c r="BAK76" s="54"/>
      <c r="BAL76" s="54"/>
      <c r="BAM76" s="54"/>
      <c r="BAN76" s="54"/>
      <c r="BAO76" s="54"/>
      <c r="BAP76" s="54"/>
      <c r="BAQ76" s="54"/>
      <c r="BAR76" s="54"/>
      <c r="BAS76" s="54"/>
      <c r="BAT76" s="54"/>
      <c r="BAU76" s="54"/>
      <c r="BAV76" s="54"/>
      <c r="BAW76" s="54"/>
      <c r="BAX76" s="54"/>
      <c r="BAY76" s="54"/>
      <c r="BAZ76" s="54"/>
      <c r="BBA76" s="54"/>
      <c r="BBB76" s="54"/>
      <c r="BBC76" s="54"/>
      <c r="BBD76" s="54"/>
      <c r="BBE76" s="54"/>
      <c r="BBF76" s="54"/>
      <c r="BBG76" s="54"/>
      <c r="BBH76" s="54"/>
      <c r="BBI76" s="54"/>
      <c r="BBJ76" s="54"/>
      <c r="BBK76" s="54"/>
      <c r="BBL76" s="54"/>
      <c r="BBM76" s="54"/>
      <c r="BBN76" s="54"/>
      <c r="BBO76" s="54"/>
      <c r="BBP76" s="54"/>
      <c r="BBQ76" s="54"/>
      <c r="BBR76" s="54"/>
      <c r="BBS76" s="54"/>
      <c r="BBT76" s="54"/>
      <c r="BBU76" s="54"/>
      <c r="BBV76" s="54"/>
      <c r="BBW76" s="54"/>
      <c r="BBX76" s="54"/>
      <c r="BBY76" s="54"/>
      <c r="BBZ76" s="54"/>
      <c r="BCA76" s="54"/>
      <c r="BCB76" s="54"/>
      <c r="BCC76" s="54"/>
      <c r="BCD76" s="54"/>
      <c r="BCE76" s="54"/>
      <c r="BCF76" s="54"/>
      <c r="BCG76" s="54"/>
      <c r="BCH76" s="54"/>
      <c r="BCI76" s="54"/>
      <c r="BCJ76" s="54"/>
      <c r="BCK76" s="54"/>
      <c r="BCL76" s="54"/>
      <c r="BCM76" s="54"/>
      <c r="BCN76" s="54"/>
      <c r="BCO76" s="54"/>
      <c r="BCP76" s="54"/>
      <c r="BCQ76" s="54"/>
      <c r="BCR76" s="54"/>
      <c r="BCS76" s="54"/>
      <c r="BCT76" s="54"/>
      <c r="BCU76" s="54"/>
      <c r="BCV76" s="54"/>
      <c r="BCW76" s="54"/>
      <c r="BCX76" s="54"/>
      <c r="BCY76" s="54"/>
      <c r="BCZ76" s="54"/>
      <c r="BDA76" s="54"/>
      <c r="BDB76" s="54"/>
      <c r="BDC76" s="54"/>
      <c r="BDD76" s="54"/>
      <c r="BDE76" s="54"/>
      <c r="BDF76" s="54"/>
      <c r="BDG76" s="54"/>
      <c r="BDH76" s="54"/>
      <c r="BDI76" s="54"/>
      <c r="BDJ76" s="54"/>
      <c r="BDK76" s="54"/>
      <c r="BDL76" s="54"/>
      <c r="BDM76" s="54"/>
      <c r="BDN76" s="54"/>
      <c r="BDO76" s="54"/>
      <c r="BDP76" s="54"/>
      <c r="BDQ76" s="54"/>
      <c r="BDR76" s="54"/>
      <c r="BDS76" s="54"/>
      <c r="BDT76" s="54"/>
      <c r="BDU76" s="54"/>
      <c r="BDV76" s="54"/>
      <c r="BDW76" s="54"/>
      <c r="BDX76" s="54"/>
      <c r="BDY76" s="54"/>
      <c r="BDZ76" s="54"/>
      <c r="BEA76" s="54"/>
      <c r="BEB76" s="54"/>
      <c r="BEC76" s="54"/>
      <c r="BED76" s="54"/>
      <c r="BEE76" s="54"/>
      <c r="BEF76" s="54"/>
      <c r="BEG76" s="54"/>
      <c r="BEH76" s="54"/>
      <c r="BEI76" s="54"/>
      <c r="BEJ76" s="54"/>
      <c r="BEK76" s="54"/>
      <c r="BEL76" s="54"/>
      <c r="BEM76" s="54"/>
      <c r="BEN76" s="54"/>
      <c r="BEO76" s="54"/>
      <c r="BEP76" s="54"/>
      <c r="BEQ76" s="54"/>
      <c r="BER76" s="54"/>
      <c r="BES76" s="54"/>
      <c r="BET76" s="54"/>
      <c r="BEU76" s="54"/>
      <c r="BEV76" s="54"/>
      <c r="BEW76" s="54"/>
      <c r="BEX76" s="54"/>
      <c r="BEY76" s="54"/>
      <c r="BEZ76" s="54"/>
      <c r="BFA76" s="54"/>
      <c r="BFB76" s="54"/>
      <c r="BFC76" s="54"/>
      <c r="BFD76" s="54"/>
      <c r="BFE76" s="54"/>
      <c r="BFF76" s="54"/>
      <c r="BFG76" s="54"/>
      <c r="BFH76" s="54"/>
      <c r="BFI76" s="54"/>
      <c r="BFJ76" s="54"/>
      <c r="BFK76" s="54"/>
      <c r="BFL76" s="54"/>
      <c r="BFM76" s="54"/>
      <c r="BFN76" s="54"/>
      <c r="BFO76" s="54"/>
      <c r="BFP76" s="54"/>
      <c r="BFQ76" s="54"/>
      <c r="BFR76" s="54"/>
      <c r="BFS76" s="54"/>
      <c r="BFT76" s="54"/>
      <c r="BFU76" s="54"/>
      <c r="BFV76" s="54"/>
      <c r="BFW76" s="54"/>
      <c r="BFX76" s="54"/>
      <c r="BFY76" s="54"/>
      <c r="BFZ76" s="54"/>
      <c r="BGA76" s="54"/>
      <c r="BGB76" s="54"/>
      <c r="BGC76" s="54"/>
      <c r="BGD76" s="54"/>
      <c r="BGE76" s="54"/>
      <c r="BGF76" s="54"/>
      <c r="BGG76" s="54"/>
      <c r="BGH76" s="54"/>
      <c r="BGI76" s="54"/>
      <c r="BGJ76" s="54"/>
      <c r="BGK76" s="54"/>
      <c r="BGL76" s="54"/>
      <c r="BGM76" s="54"/>
      <c r="BGN76" s="54"/>
      <c r="BGO76" s="54"/>
      <c r="BGP76" s="54"/>
      <c r="BGQ76" s="54"/>
      <c r="BGR76" s="54"/>
      <c r="BGS76" s="54"/>
      <c r="BGT76" s="54"/>
      <c r="BGU76" s="54"/>
      <c r="BGV76" s="54"/>
      <c r="BGW76" s="54"/>
      <c r="BGX76" s="54"/>
      <c r="BGY76" s="54"/>
      <c r="BGZ76" s="54"/>
      <c r="BHA76" s="54"/>
      <c r="BHB76" s="54"/>
      <c r="BHC76" s="54"/>
      <c r="BHD76" s="54"/>
      <c r="BHE76" s="54"/>
      <c r="BHF76" s="54"/>
      <c r="BHG76" s="54"/>
      <c r="BHH76" s="54"/>
      <c r="BHI76" s="54"/>
      <c r="BHJ76" s="54"/>
      <c r="BHK76" s="54"/>
      <c r="BHL76" s="54"/>
      <c r="BHM76" s="54"/>
      <c r="BHN76" s="54"/>
      <c r="BHO76" s="54"/>
      <c r="BHP76" s="54"/>
      <c r="BHQ76" s="54"/>
      <c r="BHR76" s="54"/>
      <c r="BHS76" s="54"/>
      <c r="BHT76" s="54"/>
      <c r="BHU76" s="54"/>
      <c r="BHV76" s="54"/>
      <c r="BHW76" s="54"/>
      <c r="BHX76" s="54"/>
      <c r="BHY76" s="54"/>
      <c r="BHZ76" s="54"/>
      <c r="BIA76" s="54"/>
      <c r="BIB76" s="54"/>
      <c r="BIC76" s="54"/>
      <c r="BID76" s="54"/>
      <c r="BIE76" s="54"/>
      <c r="BIF76" s="54"/>
      <c r="BIG76" s="54"/>
      <c r="BIH76" s="54"/>
      <c r="BII76" s="54"/>
      <c r="BIJ76" s="54"/>
      <c r="BIK76" s="54"/>
      <c r="BIL76" s="54"/>
      <c r="BIM76" s="54"/>
      <c r="BIN76" s="54"/>
      <c r="BIO76" s="54"/>
      <c r="BIP76" s="54"/>
      <c r="BIQ76" s="54"/>
      <c r="BIR76" s="54"/>
      <c r="BIS76" s="54"/>
      <c r="BIT76" s="54"/>
      <c r="BIU76" s="54"/>
      <c r="BIV76" s="54"/>
      <c r="BIW76" s="54"/>
      <c r="BIX76" s="54"/>
      <c r="BIY76" s="54"/>
      <c r="BIZ76" s="54"/>
      <c r="BJA76" s="54"/>
      <c r="BJB76" s="54"/>
      <c r="BJC76" s="54"/>
      <c r="BJD76" s="54"/>
      <c r="BJE76" s="54"/>
      <c r="BJF76" s="54"/>
      <c r="BJG76" s="54"/>
      <c r="BJH76" s="54"/>
      <c r="BJI76" s="54"/>
      <c r="BJJ76" s="54"/>
      <c r="BJK76" s="54"/>
      <c r="BJL76" s="54"/>
      <c r="BJM76" s="54"/>
      <c r="BJN76" s="54"/>
      <c r="BJO76" s="54"/>
      <c r="BJP76" s="54"/>
      <c r="BJQ76" s="54"/>
      <c r="BJR76" s="54"/>
      <c r="BJS76" s="54"/>
      <c r="BJT76" s="54"/>
      <c r="BJU76" s="54"/>
      <c r="BJV76" s="54"/>
      <c r="BJW76" s="54"/>
      <c r="BJX76" s="54"/>
      <c r="BJY76" s="54"/>
      <c r="BJZ76" s="54"/>
      <c r="BKA76" s="54"/>
      <c r="BKB76" s="54"/>
      <c r="BKC76" s="54"/>
      <c r="BKD76" s="54"/>
      <c r="BKE76" s="54"/>
      <c r="BKF76" s="54"/>
      <c r="BKG76" s="54"/>
      <c r="BKH76" s="54"/>
      <c r="BKI76" s="54"/>
      <c r="BKJ76" s="54"/>
      <c r="BKK76" s="54"/>
      <c r="BKL76" s="54"/>
      <c r="BKM76" s="54"/>
      <c r="BKN76" s="54"/>
      <c r="BKO76" s="54"/>
      <c r="BKP76" s="54"/>
      <c r="BKQ76" s="54"/>
      <c r="BKR76" s="54"/>
      <c r="BKS76" s="54"/>
      <c r="BKT76" s="54"/>
      <c r="BKU76" s="54"/>
      <c r="BKV76" s="54"/>
      <c r="BKW76" s="54"/>
      <c r="BKX76" s="54"/>
      <c r="BKY76" s="54"/>
      <c r="BKZ76" s="54"/>
      <c r="BLA76" s="54"/>
      <c r="BLB76" s="54"/>
      <c r="BLC76" s="54"/>
      <c r="BLD76" s="54"/>
      <c r="BLE76" s="54"/>
      <c r="BLF76" s="54"/>
      <c r="BLG76" s="54"/>
      <c r="BLH76" s="54"/>
      <c r="BLI76" s="54"/>
      <c r="BLJ76" s="54"/>
      <c r="BLK76" s="54"/>
      <c r="BLL76" s="54"/>
      <c r="BLM76" s="54"/>
      <c r="BLN76" s="54"/>
      <c r="BLO76" s="54"/>
      <c r="BLP76" s="54"/>
      <c r="BLQ76" s="54"/>
      <c r="BLR76" s="54"/>
      <c r="BLS76" s="54"/>
      <c r="BLT76" s="54"/>
      <c r="BLU76" s="54"/>
      <c r="BLV76" s="54"/>
      <c r="BLW76" s="54"/>
      <c r="BLX76" s="54"/>
      <c r="BLY76" s="54"/>
      <c r="BLZ76" s="54"/>
      <c r="BMA76" s="54"/>
      <c r="BMB76" s="54"/>
      <c r="BMC76" s="54"/>
      <c r="BMD76" s="54"/>
      <c r="BME76" s="54"/>
      <c r="BMF76" s="54"/>
      <c r="BMG76" s="54"/>
      <c r="BMH76" s="54"/>
      <c r="BMI76" s="54"/>
      <c r="BMJ76" s="54"/>
      <c r="BMK76" s="54"/>
      <c r="BML76" s="54"/>
      <c r="BMM76" s="54"/>
      <c r="BMN76" s="54"/>
      <c r="BMO76" s="54"/>
      <c r="BMP76" s="54"/>
      <c r="BMQ76" s="54"/>
      <c r="BMR76" s="54"/>
      <c r="BMS76" s="54"/>
      <c r="BMT76" s="54"/>
      <c r="BMU76" s="54"/>
      <c r="BMV76" s="54"/>
      <c r="BMW76" s="54"/>
      <c r="BMX76" s="54"/>
      <c r="BMY76" s="54"/>
      <c r="BMZ76" s="54"/>
      <c r="BNA76" s="54"/>
      <c r="BNB76" s="54"/>
      <c r="BNC76" s="54"/>
      <c r="BND76" s="54"/>
      <c r="BNE76" s="54"/>
      <c r="BNF76" s="54"/>
      <c r="BNG76" s="54"/>
      <c r="BNH76" s="54"/>
      <c r="BNI76" s="54"/>
      <c r="BNJ76" s="54"/>
      <c r="BNK76" s="54"/>
      <c r="BNL76" s="54"/>
      <c r="BNM76" s="54"/>
      <c r="BNN76" s="54"/>
      <c r="BNO76" s="54"/>
      <c r="BNP76" s="54"/>
      <c r="BNQ76" s="54"/>
      <c r="BNR76" s="54"/>
      <c r="BNS76" s="54"/>
      <c r="BNT76" s="54"/>
      <c r="BNU76" s="54"/>
      <c r="BNV76" s="54"/>
      <c r="BNW76" s="54"/>
      <c r="BNX76" s="54"/>
      <c r="BNY76" s="54"/>
      <c r="BNZ76" s="54"/>
      <c r="BOA76" s="54"/>
      <c r="BOB76" s="54"/>
      <c r="BOC76" s="54"/>
      <c r="BOD76" s="54"/>
      <c r="BOE76" s="54"/>
      <c r="BOF76" s="54"/>
      <c r="BOG76" s="54"/>
      <c r="BOH76" s="54"/>
      <c r="BOI76" s="54"/>
      <c r="BOJ76" s="54"/>
      <c r="BOK76" s="54"/>
      <c r="BOL76" s="54"/>
      <c r="BOM76" s="54"/>
      <c r="BON76" s="54"/>
      <c r="BOO76" s="54"/>
      <c r="BOP76" s="54"/>
      <c r="BOQ76" s="54"/>
      <c r="BOR76" s="54"/>
      <c r="BOS76" s="54"/>
      <c r="BOT76" s="54"/>
      <c r="BOU76" s="54"/>
      <c r="BOV76" s="54"/>
      <c r="BOW76" s="54"/>
      <c r="BOX76" s="54"/>
      <c r="BOY76" s="54"/>
      <c r="BOZ76" s="54"/>
      <c r="BPA76" s="54"/>
      <c r="BPB76" s="54"/>
      <c r="BPC76" s="54"/>
      <c r="BPD76" s="54"/>
      <c r="BPE76" s="54"/>
      <c r="BPF76" s="54"/>
      <c r="BPG76" s="54"/>
      <c r="BPH76" s="54"/>
      <c r="BPI76" s="54"/>
      <c r="BPJ76" s="54"/>
      <c r="BPK76" s="54"/>
      <c r="BPL76" s="54"/>
      <c r="BPM76" s="54"/>
      <c r="BPN76" s="54"/>
      <c r="BPO76" s="54"/>
      <c r="BPP76" s="54"/>
      <c r="BPQ76" s="54"/>
      <c r="BPR76" s="54"/>
      <c r="BPS76" s="54"/>
      <c r="BPT76" s="54"/>
      <c r="BPU76" s="54"/>
      <c r="BPV76" s="54"/>
      <c r="BPW76" s="54"/>
      <c r="BPX76" s="54"/>
      <c r="BPY76" s="54"/>
      <c r="BPZ76" s="54"/>
      <c r="BQA76" s="54"/>
      <c r="BQB76" s="54"/>
      <c r="BQC76" s="54"/>
      <c r="BQD76" s="54"/>
      <c r="BQE76" s="54"/>
      <c r="BQF76" s="54"/>
      <c r="BQG76" s="54"/>
      <c r="BQH76" s="54"/>
      <c r="BQI76" s="54"/>
      <c r="BQJ76" s="54"/>
      <c r="BQK76" s="54"/>
      <c r="BQL76" s="54"/>
      <c r="BQM76" s="54"/>
      <c r="BQN76" s="54"/>
      <c r="BQO76" s="54"/>
      <c r="BQP76" s="54"/>
      <c r="BQQ76" s="54"/>
      <c r="BQR76" s="54"/>
      <c r="BQS76" s="54"/>
      <c r="BQT76" s="54"/>
      <c r="BQU76" s="54"/>
      <c r="BQV76" s="54"/>
      <c r="BQW76" s="54"/>
      <c r="BQX76" s="54"/>
      <c r="BQY76" s="54"/>
      <c r="BQZ76" s="54"/>
      <c r="BRA76" s="54"/>
      <c r="BRB76" s="54"/>
      <c r="BRC76" s="54"/>
      <c r="BRD76" s="54"/>
      <c r="BRE76" s="54"/>
      <c r="BRF76" s="54"/>
      <c r="BRG76" s="54"/>
      <c r="BRH76" s="54"/>
      <c r="BRI76" s="54"/>
      <c r="BRJ76" s="54"/>
      <c r="BRK76" s="54"/>
      <c r="BRL76" s="54"/>
      <c r="BRM76" s="54"/>
      <c r="BRN76" s="54"/>
      <c r="BRO76" s="54"/>
      <c r="BRP76" s="54"/>
      <c r="BRQ76" s="54"/>
      <c r="BRR76" s="54"/>
      <c r="BRS76" s="54"/>
      <c r="BRT76" s="54"/>
      <c r="BRU76" s="54"/>
      <c r="BRV76" s="54"/>
      <c r="BRW76" s="54"/>
      <c r="BRX76" s="54"/>
      <c r="BRY76" s="54"/>
      <c r="BRZ76" s="54"/>
      <c r="BSA76" s="54"/>
      <c r="BSB76" s="54"/>
      <c r="BSC76" s="54"/>
      <c r="BSD76" s="54"/>
      <c r="BSE76" s="54"/>
      <c r="BSF76" s="54"/>
      <c r="BSG76" s="54"/>
      <c r="BSH76" s="54"/>
      <c r="BSI76" s="54"/>
      <c r="BSJ76" s="54"/>
      <c r="BSK76" s="54"/>
      <c r="BSL76" s="54"/>
      <c r="BSM76" s="54"/>
      <c r="BSN76" s="54"/>
      <c r="BSO76" s="54"/>
      <c r="BSP76" s="54"/>
      <c r="BSQ76" s="54"/>
      <c r="BSR76" s="54"/>
      <c r="BSS76" s="54"/>
      <c r="BST76" s="54"/>
      <c r="BSU76" s="54"/>
      <c r="BSV76" s="54"/>
      <c r="BSW76" s="54"/>
      <c r="BSX76" s="54"/>
      <c r="BSY76" s="54"/>
      <c r="BSZ76" s="54"/>
      <c r="BTA76" s="54"/>
      <c r="BTB76" s="54"/>
      <c r="BTC76" s="54"/>
      <c r="BTD76" s="54"/>
      <c r="BTE76" s="54"/>
      <c r="BTF76" s="54"/>
      <c r="BTG76" s="54"/>
      <c r="BTH76" s="54"/>
      <c r="BTI76" s="54"/>
      <c r="BTJ76" s="54"/>
      <c r="BTK76" s="54"/>
      <c r="BTL76" s="54"/>
      <c r="BTM76" s="54"/>
      <c r="BTN76" s="54"/>
      <c r="BTO76" s="54"/>
      <c r="BTP76" s="54"/>
      <c r="BTQ76" s="54"/>
      <c r="BTR76" s="54"/>
      <c r="BTS76" s="54"/>
      <c r="BTT76" s="54"/>
      <c r="BTU76" s="54"/>
      <c r="BTV76" s="54"/>
      <c r="BTW76" s="54"/>
      <c r="BTX76" s="54"/>
      <c r="BTY76" s="54"/>
      <c r="BTZ76" s="54"/>
      <c r="BUA76" s="54"/>
      <c r="BUB76" s="54"/>
      <c r="BUC76" s="54"/>
      <c r="BUD76" s="54"/>
      <c r="BUE76" s="54"/>
      <c r="BUF76" s="54"/>
      <c r="BUG76" s="54"/>
      <c r="BUH76" s="54"/>
      <c r="BUI76" s="54"/>
      <c r="BUJ76" s="54"/>
      <c r="BUK76" s="54"/>
      <c r="BUL76" s="54"/>
      <c r="BUM76" s="54"/>
      <c r="BUN76" s="54"/>
      <c r="BUO76" s="54"/>
      <c r="BUP76" s="54"/>
      <c r="BUQ76" s="54"/>
      <c r="BUR76" s="54"/>
      <c r="BUS76" s="54"/>
      <c r="BUT76" s="54"/>
      <c r="BUU76" s="54"/>
      <c r="BUV76" s="54"/>
      <c r="BUW76" s="54"/>
      <c r="BUX76" s="54"/>
      <c r="BUY76" s="54"/>
      <c r="BUZ76" s="54"/>
      <c r="BVA76" s="54"/>
      <c r="BVB76" s="54"/>
      <c r="BVC76" s="54"/>
      <c r="BVD76" s="54"/>
      <c r="BVE76" s="54"/>
      <c r="BVF76" s="54"/>
      <c r="BVG76" s="54"/>
      <c r="BVH76" s="54"/>
      <c r="BVI76" s="54"/>
      <c r="BVJ76" s="54"/>
      <c r="BVK76" s="54"/>
      <c r="BVL76" s="54"/>
      <c r="BVM76" s="54"/>
      <c r="BVN76" s="54"/>
      <c r="BVO76" s="54"/>
      <c r="BVP76" s="54"/>
      <c r="BVQ76" s="54"/>
      <c r="BVR76" s="54"/>
      <c r="BVS76" s="54"/>
      <c r="BVT76" s="54"/>
      <c r="BVU76" s="54"/>
      <c r="BVV76" s="54"/>
      <c r="BVW76" s="54"/>
      <c r="BVX76" s="54"/>
      <c r="BVY76" s="54"/>
      <c r="BVZ76" s="54"/>
      <c r="BWA76" s="54"/>
      <c r="BWB76" s="54"/>
      <c r="BWC76" s="54"/>
      <c r="BWD76" s="54"/>
      <c r="BWE76" s="54"/>
      <c r="BWF76" s="54"/>
      <c r="BWG76" s="54"/>
      <c r="BWH76" s="54"/>
      <c r="BWI76" s="54"/>
      <c r="BWJ76" s="54"/>
      <c r="BWK76" s="54"/>
      <c r="BWL76" s="54"/>
      <c r="BWM76" s="54"/>
      <c r="BWN76" s="54"/>
      <c r="BWO76" s="54"/>
      <c r="BWP76" s="54"/>
      <c r="BWQ76" s="54"/>
      <c r="BWR76" s="54"/>
      <c r="BWS76" s="54"/>
      <c r="BWT76" s="54"/>
      <c r="BWU76" s="54"/>
      <c r="BWV76" s="54"/>
      <c r="BWW76" s="54"/>
      <c r="BWX76" s="54"/>
      <c r="BWY76" s="54"/>
      <c r="BWZ76" s="54"/>
      <c r="BXA76" s="54"/>
      <c r="BXB76" s="54"/>
      <c r="BXC76" s="54"/>
      <c r="BXD76" s="54"/>
      <c r="BXE76" s="54"/>
      <c r="BXF76" s="54"/>
      <c r="BXG76" s="54"/>
      <c r="BXH76" s="54"/>
      <c r="BXI76" s="54"/>
      <c r="BXJ76" s="54"/>
      <c r="BXK76" s="54"/>
      <c r="BXL76" s="54"/>
      <c r="BXM76" s="54"/>
      <c r="BXN76" s="54"/>
      <c r="BXO76" s="54"/>
      <c r="BXP76" s="54"/>
      <c r="BXQ76" s="54"/>
      <c r="BXR76" s="54"/>
      <c r="BXS76" s="54"/>
      <c r="BXT76" s="54"/>
      <c r="BXU76" s="54"/>
      <c r="BXV76" s="54"/>
      <c r="BXW76" s="54"/>
      <c r="BXX76" s="54"/>
      <c r="BXY76" s="54"/>
      <c r="BXZ76" s="54"/>
      <c r="BYA76" s="54"/>
      <c r="BYB76" s="54"/>
      <c r="BYC76" s="54"/>
      <c r="BYD76" s="54"/>
      <c r="BYE76" s="54"/>
      <c r="BYF76" s="54"/>
      <c r="BYG76" s="54"/>
      <c r="BYH76" s="54"/>
      <c r="BYI76" s="54"/>
      <c r="BYJ76" s="54"/>
      <c r="BYK76" s="54"/>
      <c r="BYL76" s="54"/>
      <c r="BYM76" s="54"/>
      <c r="BYN76" s="54"/>
      <c r="BYO76" s="54"/>
      <c r="BYP76" s="54"/>
      <c r="BYQ76" s="54"/>
      <c r="BYR76" s="54"/>
      <c r="BYS76" s="54"/>
      <c r="BYT76" s="54"/>
      <c r="BYU76" s="54"/>
      <c r="BYV76" s="54"/>
      <c r="BYW76" s="54"/>
      <c r="BYX76" s="54"/>
      <c r="BYY76" s="54"/>
      <c r="BYZ76" s="54"/>
      <c r="BZA76" s="54"/>
      <c r="BZB76" s="54"/>
      <c r="BZC76" s="54"/>
      <c r="BZD76" s="54"/>
      <c r="BZE76" s="54"/>
      <c r="BZF76" s="54"/>
      <c r="BZG76" s="54"/>
      <c r="BZH76" s="54"/>
      <c r="BZI76" s="54"/>
      <c r="BZJ76" s="54"/>
      <c r="BZK76" s="54"/>
      <c r="BZL76" s="54"/>
      <c r="BZM76" s="54"/>
      <c r="BZN76" s="54"/>
      <c r="BZO76" s="54"/>
      <c r="BZP76" s="54"/>
      <c r="BZQ76" s="54"/>
      <c r="BZR76" s="54"/>
      <c r="BZS76" s="54"/>
      <c r="BZT76" s="54"/>
      <c r="BZU76" s="54"/>
      <c r="BZV76" s="54"/>
      <c r="BZW76" s="54"/>
      <c r="BZX76" s="54"/>
      <c r="BZY76" s="54"/>
      <c r="BZZ76" s="54"/>
      <c r="CAA76" s="54"/>
      <c r="CAB76" s="54"/>
      <c r="CAC76" s="54"/>
      <c r="CAD76" s="54"/>
      <c r="CAE76" s="54"/>
      <c r="CAF76" s="54"/>
      <c r="CAG76" s="54"/>
      <c r="CAH76" s="54"/>
      <c r="CAI76" s="54"/>
      <c r="CAJ76" s="54"/>
      <c r="CAK76" s="54"/>
      <c r="CAL76" s="54"/>
      <c r="CAM76" s="54"/>
      <c r="CAN76" s="54"/>
      <c r="CAO76" s="54"/>
      <c r="CAP76" s="54"/>
      <c r="CAQ76" s="54"/>
      <c r="CAR76" s="54"/>
      <c r="CAS76" s="54"/>
      <c r="CAT76" s="54"/>
      <c r="CAU76" s="54"/>
      <c r="CAV76" s="54"/>
      <c r="CAW76" s="54"/>
      <c r="CAX76" s="54"/>
      <c r="CAY76" s="54"/>
      <c r="CAZ76" s="54"/>
      <c r="CBA76" s="54"/>
      <c r="CBB76" s="54"/>
      <c r="CBC76" s="54"/>
      <c r="CBD76" s="54"/>
      <c r="CBE76" s="54"/>
      <c r="CBF76" s="54"/>
      <c r="CBG76" s="54"/>
      <c r="CBH76" s="54"/>
      <c r="CBI76" s="54"/>
      <c r="CBJ76" s="54"/>
      <c r="CBK76" s="54"/>
      <c r="CBL76" s="54"/>
      <c r="CBM76" s="54"/>
      <c r="CBN76" s="54"/>
      <c r="CBO76" s="54"/>
      <c r="CBP76" s="54"/>
      <c r="CBQ76" s="54"/>
      <c r="CBR76" s="54"/>
      <c r="CBS76" s="54"/>
      <c r="CBT76" s="54"/>
      <c r="CBU76" s="54"/>
      <c r="CBV76" s="54"/>
      <c r="CBW76" s="54"/>
      <c r="CBX76" s="54"/>
      <c r="CBY76" s="54"/>
      <c r="CBZ76" s="54"/>
      <c r="CCA76" s="54"/>
      <c r="CCB76" s="54"/>
      <c r="CCC76" s="54"/>
      <c r="CCD76" s="54"/>
      <c r="CCE76" s="54"/>
      <c r="CCF76" s="54"/>
      <c r="CCG76" s="54"/>
      <c r="CCH76" s="54"/>
      <c r="CCI76" s="54"/>
      <c r="CCJ76" s="54"/>
      <c r="CCK76" s="54"/>
      <c r="CCL76" s="54"/>
      <c r="CCM76" s="54"/>
      <c r="CCN76" s="54"/>
      <c r="CCO76" s="54"/>
      <c r="CCP76" s="54"/>
      <c r="CCQ76" s="54"/>
      <c r="CCR76" s="54"/>
      <c r="CCS76" s="54"/>
      <c r="CCT76" s="54"/>
      <c r="CCU76" s="54"/>
      <c r="CCV76" s="54"/>
      <c r="CCW76" s="54"/>
      <c r="CCX76" s="54"/>
      <c r="CCY76" s="54"/>
      <c r="CCZ76" s="54"/>
      <c r="CDA76" s="54"/>
      <c r="CDB76" s="54"/>
      <c r="CDC76" s="54"/>
      <c r="CDD76" s="54"/>
      <c r="CDE76" s="54"/>
      <c r="CDF76" s="54"/>
      <c r="CDG76" s="54"/>
      <c r="CDH76" s="54"/>
      <c r="CDI76" s="54"/>
      <c r="CDJ76" s="54"/>
      <c r="CDK76" s="54"/>
      <c r="CDL76" s="54"/>
      <c r="CDM76" s="54"/>
      <c r="CDN76" s="54"/>
      <c r="CDO76" s="54"/>
      <c r="CDP76" s="54"/>
      <c r="CDQ76" s="54"/>
      <c r="CDR76" s="54"/>
      <c r="CDS76" s="54"/>
      <c r="CDT76" s="54"/>
      <c r="CDU76" s="54"/>
      <c r="CDV76" s="54"/>
      <c r="CDW76" s="54"/>
      <c r="CDX76" s="54"/>
      <c r="CDY76" s="54"/>
      <c r="CDZ76" s="54"/>
      <c r="CEA76" s="54"/>
      <c r="CEB76" s="54"/>
      <c r="CEC76" s="54"/>
      <c r="CED76" s="54"/>
      <c r="CEE76" s="54"/>
      <c r="CEF76" s="54"/>
      <c r="CEG76" s="54"/>
      <c r="CEH76" s="54"/>
      <c r="CEI76" s="54"/>
      <c r="CEJ76" s="54"/>
      <c r="CEK76" s="54"/>
      <c r="CEL76" s="54"/>
      <c r="CEM76" s="54"/>
      <c r="CEN76" s="54"/>
      <c r="CEO76" s="54"/>
      <c r="CEP76" s="54"/>
      <c r="CEQ76" s="54"/>
      <c r="CER76" s="54"/>
      <c r="CES76" s="54"/>
      <c r="CET76" s="54"/>
      <c r="CEU76" s="54"/>
      <c r="CEV76" s="54"/>
      <c r="CEW76" s="54"/>
      <c r="CEX76" s="54"/>
      <c r="CEY76" s="54"/>
      <c r="CEZ76" s="54"/>
      <c r="CFA76" s="54"/>
      <c r="CFB76" s="54"/>
      <c r="CFC76" s="54"/>
      <c r="CFD76" s="54"/>
      <c r="CFE76" s="54"/>
      <c r="CFF76" s="54"/>
      <c r="CFG76" s="54"/>
      <c r="CFH76" s="54"/>
      <c r="CFI76" s="54"/>
      <c r="CFJ76" s="54"/>
      <c r="CFK76" s="54"/>
      <c r="CFL76" s="54"/>
      <c r="CFM76" s="54"/>
      <c r="CFN76" s="54"/>
      <c r="CFO76" s="54"/>
      <c r="CFP76" s="54"/>
      <c r="CFQ76" s="54"/>
      <c r="CFR76" s="54"/>
      <c r="CFS76" s="54"/>
      <c r="CFT76" s="54"/>
      <c r="CFU76" s="54"/>
      <c r="CFV76" s="54"/>
      <c r="CFW76" s="54"/>
      <c r="CFX76" s="54"/>
      <c r="CFY76" s="54"/>
      <c r="CFZ76" s="54"/>
      <c r="CGA76" s="54"/>
      <c r="CGB76" s="54"/>
      <c r="CGC76" s="54"/>
      <c r="CGD76" s="54"/>
      <c r="CGE76" s="54"/>
      <c r="CGF76" s="54"/>
      <c r="CGG76" s="54"/>
      <c r="CGH76" s="54"/>
      <c r="CGI76" s="54"/>
      <c r="CGJ76" s="54"/>
      <c r="CGK76" s="54"/>
      <c r="CGL76" s="54"/>
      <c r="CGM76" s="54"/>
      <c r="CGN76" s="54"/>
      <c r="CGO76" s="54"/>
      <c r="CGP76" s="54"/>
      <c r="CGQ76" s="54"/>
      <c r="CGR76" s="54"/>
      <c r="CGS76" s="54"/>
      <c r="CGT76" s="54"/>
      <c r="CGU76" s="54"/>
      <c r="CGV76" s="54"/>
      <c r="CGW76" s="54"/>
      <c r="CGX76" s="54"/>
      <c r="CGY76" s="54"/>
      <c r="CGZ76" s="54"/>
      <c r="CHA76" s="54"/>
      <c r="CHB76" s="54"/>
      <c r="CHC76" s="54"/>
      <c r="CHD76" s="54"/>
      <c r="CHE76" s="54"/>
      <c r="CHF76" s="54"/>
      <c r="CHG76" s="54"/>
      <c r="CHH76" s="54"/>
      <c r="CHI76" s="54"/>
      <c r="CHJ76" s="54"/>
      <c r="CHK76" s="54"/>
      <c r="CHL76" s="54"/>
      <c r="CHM76" s="54"/>
      <c r="CHN76" s="54"/>
      <c r="CHO76" s="54"/>
      <c r="CHP76" s="54"/>
      <c r="CHQ76" s="54"/>
      <c r="CHR76" s="54"/>
      <c r="CHS76" s="54"/>
      <c r="CHT76" s="54"/>
      <c r="CHU76" s="54"/>
      <c r="CHV76" s="54"/>
      <c r="CHW76" s="54"/>
      <c r="CHX76" s="54"/>
      <c r="CHY76" s="54"/>
      <c r="CHZ76" s="54"/>
      <c r="CIA76" s="54"/>
      <c r="CIB76" s="54"/>
      <c r="CIC76" s="54"/>
      <c r="CID76" s="54"/>
      <c r="CIE76" s="54"/>
      <c r="CIF76" s="54"/>
      <c r="CIG76" s="54"/>
      <c r="CIH76" s="54"/>
      <c r="CII76" s="54"/>
      <c r="CIJ76" s="54"/>
      <c r="CIK76" s="54"/>
      <c r="CIL76" s="54"/>
      <c r="CIM76" s="54"/>
      <c r="CIN76" s="54"/>
      <c r="CIO76" s="54"/>
      <c r="CIP76" s="54"/>
      <c r="CIQ76" s="54"/>
      <c r="CIR76" s="54"/>
      <c r="CIS76" s="54"/>
      <c r="CIT76" s="54"/>
      <c r="CIU76" s="54"/>
      <c r="CIV76" s="54"/>
      <c r="CIW76" s="54"/>
      <c r="CIX76" s="54"/>
      <c r="CIY76" s="54"/>
      <c r="CIZ76" s="54"/>
      <c r="CJA76" s="54"/>
      <c r="CJB76" s="54"/>
      <c r="CJC76" s="54"/>
      <c r="CJD76" s="54"/>
      <c r="CJE76" s="54"/>
      <c r="CJF76" s="54"/>
      <c r="CJG76" s="54"/>
      <c r="CJH76" s="54"/>
      <c r="CJI76" s="54"/>
      <c r="CJJ76" s="54"/>
      <c r="CJK76" s="54"/>
      <c r="CJL76" s="54"/>
      <c r="CJM76" s="54"/>
      <c r="CJN76" s="54"/>
      <c r="CJO76" s="54"/>
      <c r="CJP76" s="54"/>
      <c r="CJQ76" s="54"/>
      <c r="CJR76" s="54"/>
      <c r="CJS76" s="54"/>
      <c r="CJT76" s="54"/>
      <c r="CJU76" s="54"/>
      <c r="CJV76" s="54"/>
      <c r="CJW76" s="54"/>
      <c r="CJX76" s="54"/>
      <c r="CJY76" s="54"/>
      <c r="CJZ76" s="54"/>
      <c r="CKA76" s="54"/>
      <c r="CKB76" s="54"/>
      <c r="CKC76" s="54"/>
      <c r="CKD76" s="54"/>
      <c r="CKE76" s="54"/>
      <c r="CKF76" s="54"/>
      <c r="CKG76" s="54"/>
      <c r="CKH76" s="54"/>
      <c r="CKI76" s="54"/>
      <c r="CKJ76" s="54"/>
      <c r="CKK76" s="54"/>
      <c r="CKL76" s="54"/>
      <c r="CKM76" s="54"/>
      <c r="CKN76" s="54"/>
      <c r="CKO76" s="54"/>
      <c r="CKP76" s="54"/>
      <c r="CKQ76" s="54"/>
      <c r="CKR76" s="54"/>
      <c r="CKS76" s="54"/>
      <c r="CKT76" s="54"/>
      <c r="CKU76" s="54"/>
      <c r="CKV76" s="54"/>
      <c r="CKW76" s="54"/>
      <c r="CKX76" s="54"/>
      <c r="CKY76" s="54"/>
      <c r="CKZ76" s="54"/>
      <c r="CLA76" s="54"/>
      <c r="CLB76" s="54"/>
      <c r="CLC76" s="54"/>
      <c r="CLD76" s="54"/>
      <c r="CLE76" s="54"/>
      <c r="CLF76" s="54"/>
      <c r="CLG76" s="54"/>
      <c r="CLH76" s="54"/>
      <c r="CLI76" s="54"/>
      <c r="CLJ76" s="54"/>
      <c r="CLK76" s="54"/>
      <c r="CLL76" s="54"/>
      <c r="CLM76" s="54"/>
      <c r="CLN76" s="54"/>
      <c r="CLO76" s="54"/>
      <c r="CLP76" s="54"/>
      <c r="CLQ76" s="54"/>
      <c r="CLR76" s="54"/>
      <c r="CLS76" s="54"/>
      <c r="CLT76" s="54"/>
      <c r="CLU76" s="54"/>
      <c r="CLV76" s="54"/>
      <c r="CLW76" s="54"/>
      <c r="CLX76" s="54"/>
      <c r="CLY76" s="54"/>
      <c r="CLZ76" s="54"/>
      <c r="CMA76" s="54"/>
      <c r="CMB76" s="54"/>
      <c r="CMC76" s="54"/>
      <c r="CMD76" s="54"/>
      <c r="CME76" s="54"/>
      <c r="CMF76" s="54"/>
      <c r="CMG76" s="54"/>
      <c r="CMH76" s="54"/>
      <c r="CMI76" s="54"/>
      <c r="CMJ76" s="54"/>
      <c r="CMK76" s="54"/>
      <c r="CML76" s="54"/>
      <c r="CMM76" s="54"/>
      <c r="CMN76" s="54"/>
      <c r="CMO76" s="54"/>
      <c r="CMP76" s="54"/>
      <c r="CMQ76" s="54"/>
      <c r="CMR76" s="54"/>
      <c r="CMS76" s="54"/>
      <c r="CMT76" s="54"/>
      <c r="CMU76" s="54"/>
      <c r="CMV76" s="54"/>
      <c r="CMW76" s="54"/>
      <c r="CMX76" s="54"/>
      <c r="CMY76" s="54"/>
      <c r="CMZ76" s="54"/>
      <c r="CNA76" s="54"/>
      <c r="CNB76" s="54"/>
      <c r="CNC76" s="54"/>
      <c r="CND76" s="54"/>
      <c r="CNE76" s="54"/>
      <c r="CNF76" s="54"/>
      <c r="CNG76" s="54"/>
      <c r="CNH76" s="54"/>
      <c r="CNI76" s="54"/>
      <c r="CNJ76" s="54"/>
      <c r="CNK76" s="54"/>
      <c r="CNL76" s="54"/>
      <c r="CNM76" s="54"/>
      <c r="CNN76" s="54"/>
      <c r="CNO76" s="54"/>
      <c r="CNP76" s="54"/>
      <c r="CNQ76" s="54"/>
      <c r="CNR76" s="54"/>
      <c r="CNS76" s="54"/>
      <c r="CNT76" s="54"/>
      <c r="CNU76" s="54"/>
      <c r="CNV76" s="54"/>
      <c r="CNW76" s="54"/>
      <c r="CNX76" s="54"/>
      <c r="CNY76" s="54"/>
      <c r="CNZ76" s="54"/>
      <c r="COA76" s="54"/>
      <c r="COB76" s="54"/>
      <c r="COC76" s="54"/>
      <c r="COD76" s="54"/>
      <c r="COE76" s="54"/>
      <c r="COF76" s="54"/>
      <c r="COG76" s="54"/>
      <c r="COH76" s="54"/>
      <c r="COI76" s="54"/>
      <c r="COJ76" s="54"/>
      <c r="COK76" s="54"/>
      <c r="COL76" s="54"/>
      <c r="COM76" s="54"/>
      <c r="CON76" s="54"/>
      <c r="COO76" s="54"/>
      <c r="COP76" s="54"/>
      <c r="COQ76" s="54"/>
      <c r="COR76" s="54"/>
      <c r="COS76" s="54"/>
      <c r="COT76" s="54"/>
      <c r="COU76" s="54"/>
      <c r="COV76" s="54"/>
      <c r="COW76" s="54"/>
      <c r="COX76" s="54"/>
      <c r="COY76" s="54"/>
      <c r="COZ76" s="54"/>
      <c r="CPA76" s="54"/>
      <c r="CPB76" s="54"/>
      <c r="CPC76" s="54"/>
      <c r="CPD76" s="54"/>
      <c r="CPE76" s="54"/>
      <c r="CPF76" s="54"/>
      <c r="CPG76" s="54"/>
      <c r="CPH76" s="54"/>
      <c r="CPI76" s="54"/>
      <c r="CPJ76" s="54"/>
      <c r="CPK76" s="54"/>
      <c r="CPL76" s="54"/>
      <c r="CPM76" s="54"/>
      <c r="CPN76" s="54"/>
      <c r="CPO76" s="54"/>
      <c r="CPP76" s="54"/>
      <c r="CPQ76" s="54"/>
      <c r="CPR76" s="54"/>
      <c r="CPS76" s="54"/>
      <c r="CPT76" s="54"/>
      <c r="CPU76" s="54"/>
      <c r="CPV76" s="54"/>
      <c r="CPW76" s="54"/>
      <c r="CPX76" s="54"/>
      <c r="CPY76" s="54"/>
      <c r="CPZ76" s="54"/>
      <c r="CQA76" s="54"/>
      <c r="CQB76" s="54"/>
      <c r="CQC76" s="54"/>
      <c r="CQD76" s="54"/>
      <c r="CQE76" s="54"/>
      <c r="CQF76" s="54"/>
      <c r="CQG76" s="54"/>
      <c r="CQH76" s="54"/>
      <c r="CQI76" s="54"/>
      <c r="CQJ76" s="54"/>
      <c r="CQK76" s="54"/>
      <c r="CQL76" s="54"/>
      <c r="CQM76" s="54"/>
      <c r="CQN76" s="54"/>
      <c r="CQO76" s="54"/>
      <c r="CQP76" s="54"/>
      <c r="CQQ76" s="54"/>
      <c r="CQR76" s="54"/>
      <c r="CQS76" s="54"/>
      <c r="CQT76" s="54"/>
      <c r="CQU76" s="54"/>
      <c r="CQV76" s="54"/>
      <c r="CQW76" s="54"/>
      <c r="CQX76" s="54"/>
      <c r="CQY76" s="54"/>
      <c r="CQZ76" s="54"/>
      <c r="CRA76" s="54"/>
      <c r="CRB76" s="54"/>
      <c r="CRC76" s="54"/>
      <c r="CRD76" s="54"/>
      <c r="CRE76" s="54"/>
      <c r="CRF76" s="54"/>
      <c r="CRG76" s="54"/>
      <c r="CRH76" s="54"/>
      <c r="CRI76" s="54"/>
      <c r="CRJ76" s="54"/>
      <c r="CRK76" s="54"/>
      <c r="CRL76" s="54"/>
      <c r="CRM76" s="54"/>
      <c r="CRN76" s="54"/>
      <c r="CRO76" s="54"/>
      <c r="CRP76" s="54"/>
      <c r="CRQ76" s="54"/>
      <c r="CRR76" s="54"/>
      <c r="CRS76" s="54"/>
      <c r="CRT76" s="54"/>
      <c r="CRU76" s="54"/>
      <c r="CRV76" s="54"/>
      <c r="CRW76" s="54"/>
      <c r="CRX76" s="54"/>
      <c r="CRY76" s="54"/>
      <c r="CRZ76" s="54"/>
      <c r="CSA76" s="54"/>
      <c r="CSB76" s="54"/>
      <c r="CSC76" s="54"/>
      <c r="CSD76" s="54"/>
      <c r="CSE76" s="54"/>
      <c r="CSF76" s="54"/>
      <c r="CSG76" s="54"/>
      <c r="CSH76" s="54"/>
      <c r="CSI76" s="54"/>
      <c r="CSJ76" s="54"/>
      <c r="CSK76" s="54"/>
      <c r="CSL76" s="54"/>
      <c r="CSM76" s="54"/>
      <c r="CSN76" s="54"/>
      <c r="CSO76" s="54"/>
      <c r="CSP76" s="54"/>
      <c r="CSQ76" s="54"/>
      <c r="CSR76" s="54"/>
      <c r="CSS76" s="54"/>
      <c r="CST76" s="54"/>
      <c r="CSU76" s="54"/>
      <c r="CSV76" s="54"/>
      <c r="CSW76" s="54"/>
      <c r="CSX76" s="54"/>
      <c r="CSY76" s="54"/>
      <c r="CSZ76" s="54"/>
      <c r="CTA76" s="54"/>
      <c r="CTB76" s="54"/>
      <c r="CTC76" s="54"/>
      <c r="CTD76" s="54"/>
      <c r="CTE76" s="54"/>
      <c r="CTF76" s="54"/>
      <c r="CTG76" s="54"/>
      <c r="CTH76" s="54"/>
      <c r="CTI76" s="54"/>
      <c r="CTJ76" s="54"/>
      <c r="CTK76" s="54"/>
      <c r="CTL76" s="54"/>
      <c r="CTM76" s="54"/>
      <c r="CTN76" s="54"/>
      <c r="CTO76" s="54"/>
      <c r="CTP76" s="54"/>
      <c r="CTQ76" s="54"/>
      <c r="CTR76" s="54"/>
      <c r="CTS76" s="54"/>
      <c r="CTT76" s="54"/>
      <c r="CTU76" s="54"/>
      <c r="CTV76" s="54"/>
      <c r="CTW76" s="54"/>
      <c r="CTX76" s="54"/>
      <c r="CTY76" s="54"/>
      <c r="CTZ76" s="54"/>
      <c r="CUA76" s="54"/>
      <c r="CUB76" s="54"/>
      <c r="CUC76" s="54"/>
      <c r="CUD76" s="54"/>
      <c r="CUE76" s="54"/>
      <c r="CUF76" s="54"/>
      <c r="CUG76" s="54"/>
      <c r="CUH76" s="54"/>
      <c r="CUI76" s="54"/>
      <c r="CUJ76" s="54"/>
      <c r="CUK76" s="54"/>
      <c r="CUL76" s="54"/>
      <c r="CUM76" s="54"/>
      <c r="CUN76" s="54"/>
      <c r="CUO76" s="54"/>
      <c r="CUP76" s="54"/>
      <c r="CUQ76" s="54"/>
      <c r="CUR76" s="54"/>
      <c r="CUS76" s="54"/>
      <c r="CUT76" s="54"/>
      <c r="CUU76" s="54"/>
      <c r="CUV76" s="54"/>
      <c r="CUW76" s="54"/>
      <c r="CUX76" s="54"/>
      <c r="CUY76" s="54"/>
      <c r="CUZ76" s="54"/>
      <c r="CVA76" s="54"/>
      <c r="CVB76" s="54"/>
      <c r="CVC76" s="54"/>
      <c r="CVD76" s="54"/>
      <c r="CVE76" s="54"/>
      <c r="CVF76" s="54"/>
      <c r="CVG76" s="54"/>
      <c r="CVH76" s="54"/>
      <c r="CVI76" s="54"/>
      <c r="CVJ76" s="54"/>
      <c r="CVK76" s="54"/>
      <c r="CVL76" s="54"/>
      <c r="CVM76" s="54"/>
      <c r="CVN76" s="54"/>
      <c r="CVO76" s="54"/>
      <c r="CVP76" s="54"/>
      <c r="CVQ76" s="54"/>
      <c r="CVR76" s="54"/>
      <c r="CVS76" s="54"/>
      <c r="CVT76" s="54"/>
      <c r="CVU76" s="54"/>
      <c r="CVV76" s="54"/>
      <c r="CVW76" s="54"/>
      <c r="CVX76" s="54"/>
      <c r="CVY76" s="54"/>
      <c r="CVZ76" s="54"/>
      <c r="CWA76" s="54"/>
      <c r="CWB76" s="54"/>
      <c r="CWC76" s="54"/>
      <c r="CWD76" s="54"/>
      <c r="CWE76" s="54"/>
      <c r="CWF76" s="54"/>
      <c r="CWG76" s="54"/>
      <c r="CWH76" s="54"/>
      <c r="CWI76" s="54"/>
      <c r="CWJ76" s="54"/>
      <c r="CWK76" s="54"/>
      <c r="CWL76" s="54"/>
      <c r="CWM76" s="54"/>
      <c r="CWN76" s="54"/>
      <c r="CWO76" s="54"/>
      <c r="CWP76" s="54"/>
      <c r="CWQ76" s="54"/>
      <c r="CWR76" s="54"/>
      <c r="CWS76" s="54"/>
      <c r="CWT76" s="54"/>
      <c r="CWU76" s="54"/>
      <c r="CWV76" s="54"/>
      <c r="CWW76" s="54"/>
      <c r="CWX76" s="54"/>
      <c r="CWY76" s="54"/>
      <c r="CWZ76" s="54"/>
      <c r="CXA76" s="54"/>
      <c r="CXB76" s="54"/>
      <c r="CXC76" s="54"/>
      <c r="CXD76" s="54"/>
      <c r="CXE76" s="54"/>
      <c r="CXF76" s="54"/>
      <c r="CXG76" s="54"/>
      <c r="CXH76" s="54"/>
      <c r="CXI76" s="54"/>
      <c r="CXJ76" s="54"/>
      <c r="CXK76" s="54"/>
      <c r="CXL76" s="54"/>
      <c r="CXM76" s="54"/>
      <c r="CXN76" s="54"/>
      <c r="CXO76" s="54"/>
      <c r="CXP76" s="54"/>
      <c r="CXQ76" s="54"/>
      <c r="CXR76" s="54"/>
      <c r="CXS76" s="54"/>
      <c r="CXT76" s="54"/>
      <c r="CXU76" s="54"/>
      <c r="CXV76" s="54"/>
      <c r="CXW76" s="54"/>
      <c r="CXX76" s="54"/>
      <c r="CXY76" s="54"/>
      <c r="CXZ76" s="54"/>
      <c r="CYA76" s="54"/>
      <c r="CYB76" s="54"/>
      <c r="CYC76" s="54"/>
      <c r="CYD76" s="54"/>
      <c r="CYE76" s="54"/>
      <c r="CYF76" s="54"/>
      <c r="CYG76" s="54"/>
      <c r="CYH76" s="54"/>
      <c r="CYI76" s="54"/>
      <c r="CYJ76" s="54"/>
      <c r="CYK76" s="54"/>
      <c r="CYL76" s="54"/>
      <c r="CYM76" s="54"/>
      <c r="CYN76" s="54"/>
      <c r="CYO76" s="54"/>
      <c r="CYP76" s="54"/>
      <c r="CYQ76" s="54"/>
      <c r="CYR76" s="54"/>
      <c r="CYS76" s="54"/>
      <c r="CYT76" s="54"/>
      <c r="CYU76" s="54"/>
      <c r="CYV76" s="54"/>
      <c r="CYW76" s="54"/>
      <c r="CYX76" s="54"/>
      <c r="CYY76" s="54"/>
      <c r="CYZ76" s="54"/>
      <c r="CZA76" s="54"/>
      <c r="CZB76" s="54"/>
      <c r="CZC76" s="54"/>
      <c r="CZD76" s="54"/>
      <c r="CZE76" s="54"/>
      <c r="CZF76" s="54"/>
      <c r="CZG76" s="54"/>
      <c r="CZH76" s="54"/>
      <c r="CZI76" s="54"/>
      <c r="CZJ76" s="54"/>
      <c r="CZK76" s="54"/>
      <c r="CZL76" s="54"/>
      <c r="CZM76" s="54"/>
      <c r="CZN76" s="54"/>
      <c r="CZO76" s="54"/>
      <c r="CZP76" s="54"/>
      <c r="CZQ76" s="54"/>
      <c r="CZR76" s="54"/>
      <c r="CZS76" s="54"/>
      <c r="CZT76" s="54"/>
      <c r="CZU76" s="54"/>
      <c r="CZV76" s="54"/>
      <c r="CZW76" s="54"/>
      <c r="CZX76" s="54"/>
      <c r="CZY76" s="54"/>
      <c r="CZZ76" s="54"/>
      <c r="DAA76" s="54"/>
      <c r="DAB76" s="54"/>
      <c r="DAC76" s="54"/>
      <c r="DAD76" s="54"/>
      <c r="DAE76" s="54"/>
      <c r="DAF76" s="54"/>
      <c r="DAG76" s="54"/>
      <c r="DAH76" s="54"/>
      <c r="DAI76" s="54"/>
      <c r="DAJ76" s="54"/>
      <c r="DAK76" s="54"/>
      <c r="DAL76" s="54"/>
      <c r="DAM76" s="54"/>
      <c r="DAN76" s="54"/>
      <c r="DAO76" s="54"/>
      <c r="DAP76" s="54"/>
      <c r="DAQ76" s="54"/>
      <c r="DAR76" s="54"/>
      <c r="DAS76" s="54"/>
      <c r="DAT76" s="54"/>
      <c r="DAU76" s="54"/>
      <c r="DAV76" s="54"/>
      <c r="DAW76" s="54"/>
      <c r="DAX76" s="54"/>
      <c r="DAY76" s="54"/>
      <c r="DAZ76" s="54"/>
      <c r="DBA76" s="54"/>
      <c r="DBB76" s="54"/>
      <c r="DBC76" s="54"/>
      <c r="DBD76" s="54"/>
      <c r="DBE76" s="54"/>
      <c r="DBF76" s="54"/>
      <c r="DBG76" s="54"/>
      <c r="DBH76" s="54"/>
      <c r="DBI76" s="54"/>
      <c r="DBJ76" s="54"/>
      <c r="DBK76" s="54"/>
      <c r="DBL76" s="54"/>
      <c r="DBM76" s="54"/>
      <c r="DBN76" s="54"/>
      <c r="DBO76" s="54"/>
      <c r="DBP76" s="54"/>
      <c r="DBQ76" s="54"/>
      <c r="DBR76" s="54"/>
      <c r="DBS76" s="54"/>
      <c r="DBT76" s="54"/>
      <c r="DBU76" s="54"/>
      <c r="DBV76" s="54"/>
      <c r="DBW76" s="54"/>
      <c r="DBX76" s="54"/>
      <c r="DBY76" s="54"/>
      <c r="DBZ76" s="54"/>
      <c r="DCA76" s="54"/>
      <c r="DCB76" s="54"/>
      <c r="DCC76" s="54"/>
      <c r="DCD76" s="54"/>
      <c r="DCE76" s="54"/>
      <c r="DCF76" s="54"/>
      <c r="DCG76" s="54"/>
      <c r="DCH76" s="54"/>
      <c r="DCI76" s="54"/>
      <c r="DCJ76" s="54"/>
      <c r="DCK76" s="54"/>
      <c r="DCL76" s="54"/>
      <c r="DCM76" s="54"/>
      <c r="DCN76" s="54"/>
      <c r="DCO76" s="54"/>
      <c r="DCP76" s="54"/>
      <c r="DCQ76" s="54"/>
      <c r="DCR76" s="54"/>
      <c r="DCS76" s="54"/>
      <c r="DCT76" s="54"/>
      <c r="DCU76" s="54"/>
      <c r="DCV76" s="54"/>
      <c r="DCW76" s="54"/>
      <c r="DCX76" s="54"/>
      <c r="DCY76" s="54"/>
      <c r="DCZ76" s="54"/>
      <c r="DDA76" s="54"/>
      <c r="DDB76" s="54"/>
      <c r="DDC76" s="54"/>
      <c r="DDD76" s="54"/>
      <c r="DDE76" s="54"/>
      <c r="DDF76" s="54"/>
      <c r="DDG76" s="54"/>
      <c r="DDH76" s="54"/>
      <c r="DDI76" s="54"/>
      <c r="DDJ76" s="54"/>
      <c r="DDK76" s="54"/>
      <c r="DDL76" s="54"/>
      <c r="DDM76" s="54"/>
      <c r="DDN76" s="54"/>
      <c r="DDO76" s="54"/>
      <c r="DDP76" s="54"/>
      <c r="DDQ76" s="54"/>
      <c r="DDR76" s="54"/>
      <c r="DDS76" s="54"/>
      <c r="DDT76" s="54"/>
      <c r="DDU76" s="54"/>
      <c r="DDV76" s="54"/>
      <c r="DDW76" s="54"/>
      <c r="DDX76" s="54"/>
      <c r="DDY76" s="54"/>
      <c r="DDZ76" s="54"/>
      <c r="DEA76" s="54"/>
      <c r="DEB76" s="54"/>
      <c r="DEC76" s="54"/>
      <c r="DED76" s="54"/>
      <c r="DEE76" s="54"/>
      <c r="DEF76" s="54"/>
      <c r="DEG76" s="54"/>
      <c r="DEH76" s="54"/>
      <c r="DEI76" s="54"/>
      <c r="DEJ76" s="54"/>
      <c r="DEK76" s="54"/>
      <c r="DEL76" s="54"/>
      <c r="DEM76" s="54"/>
      <c r="DEN76" s="54"/>
      <c r="DEO76" s="54"/>
      <c r="DEP76" s="54"/>
      <c r="DEQ76" s="54"/>
      <c r="DER76" s="54"/>
      <c r="DES76" s="54"/>
      <c r="DET76" s="54"/>
      <c r="DEU76" s="54"/>
      <c r="DEV76" s="54"/>
      <c r="DEW76" s="54"/>
      <c r="DEX76" s="54"/>
      <c r="DEY76" s="54"/>
      <c r="DEZ76" s="54"/>
      <c r="DFA76" s="54"/>
      <c r="DFB76" s="54"/>
      <c r="DFC76" s="54"/>
      <c r="DFD76" s="54"/>
      <c r="DFE76" s="54"/>
      <c r="DFF76" s="54"/>
      <c r="DFG76" s="54"/>
      <c r="DFH76" s="54"/>
      <c r="DFI76" s="54"/>
      <c r="DFJ76" s="54"/>
      <c r="DFK76" s="54"/>
      <c r="DFL76" s="54"/>
      <c r="DFM76" s="54"/>
      <c r="DFN76" s="54"/>
      <c r="DFO76" s="54"/>
      <c r="DFP76" s="54"/>
      <c r="DFQ76" s="54"/>
      <c r="DFR76" s="54"/>
      <c r="DFS76" s="54"/>
      <c r="DFT76" s="54"/>
      <c r="DFU76" s="54"/>
      <c r="DFV76" s="54"/>
      <c r="DFW76" s="54"/>
      <c r="DFX76" s="54"/>
      <c r="DFY76" s="54"/>
      <c r="DFZ76" s="54"/>
      <c r="DGA76" s="54"/>
      <c r="DGB76" s="54"/>
      <c r="DGC76" s="54"/>
      <c r="DGD76" s="54"/>
      <c r="DGE76" s="54"/>
      <c r="DGF76" s="54"/>
      <c r="DGG76" s="54"/>
      <c r="DGH76" s="54"/>
      <c r="DGI76" s="54"/>
      <c r="DGJ76" s="54"/>
      <c r="DGK76" s="54"/>
      <c r="DGL76" s="54"/>
      <c r="DGM76" s="54"/>
      <c r="DGN76" s="54"/>
      <c r="DGO76" s="54"/>
      <c r="DGP76" s="54"/>
      <c r="DGQ76" s="54"/>
      <c r="DGR76" s="54"/>
      <c r="DGS76" s="54"/>
      <c r="DGT76" s="54"/>
      <c r="DGU76" s="54"/>
      <c r="DGV76" s="54"/>
      <c r="DGW76" s="54"/>
      <c r="DGX76" s="54"/>
      <c r="DGY76" s="54"/>
      <c r="DGZ76" s="54"/>
      <c r="DHA76" s="54"/>
      <c r="DHB76" s="54"/>
      <c r="DHC76" s="54"/>
      <c r="DHD76" s="54"/>
      <c r="DHE76" s="54"/>
      <c r="DHF76" s="54"/>
      <c r="DHG76" s="54"/>
      <c r="DHH76" s="54"/>
      <c r="DHI76" s="54"/>
      <c r="DHJ76" s="54"/>
      <c r="DHK76" s="54"/>
      <c r="DHL76" s="54"/>
      <c r="DHM76" s="54"/>
      <c r="DHN76" s="54"/>
      <c r="DHO76" s="54"/>
      <c r="DHP76" s="54"/>
      <c r="DHQ76" s="54"/>
      <c r="DHR76" s="54"/>
      <c r="DHS76" s="54"/>
      <c r="DHT76" s="54"/>
      <c r="DHU76" s="54"/>
      <c r="DHV76" s="54"/>
      <c r="DHW76" s="54"/>
      <c r="DHX76" s="54"/>
      <c r="DHY76" s="54"/>
      <c r="DHZ76" s="54"/>
      <c r="DIA76" s="54"/>
      <c r="DIB76" s="54"/>
      <c r="DIC76" s="54"/>
      <c r="DID76" s="54"/>
      <c r="DIE76" s="54"/>
      <c r="DIF76" s="54"/>
      <c r="DIG76" s="54"/>
      <c r="DIH76" s="54"/>
      <c r="DII76" s="54"/>
      <c r="DIJ76" s="54"/>
      <c r="DIK76" s="54"/>
      <c r="DIL76" s="54"/>
      <c r="DIM76" s="54"/>
      <c r="DIN76" s="54"/>
      <c r="DIO76" s="54"/>
      <c r="DIP76" s="54"/>
      <c r="DIQ76" s="54"/>
      <c r="DIR76" s="54"/>
      <c r="DIS76" s="54"/>
      <c r="DIT76" s="54"/>
      <c r="DIU76" s="54"/>
      <c r="DIV76" s="54"/>
      <c r="DIW76" s="54"/>
      <c r="DIX76" s="54"/>
      <c r="DIY76" s="54"/>
      <c r="DIZ76" s="54"/>
      <c r="DJA76" s="54"/>
      <c r="DJB76" s="54"/>
      <c r="DJC76" s="54"/>
      <c r="DJD76" s="54"/>
      <c r="DJE76" s="54"/>
      <c r="DJF76" s="54"/>
      <c r="DJG76" s="54"/>
      <c r="DJH76" s="54"/>
      <c r="DJI76" s="54"/>
      <c r="DJJ76" s="54"/>
      <c r="DJK76" s="54"/>
      <c r="DJL76" s="54"/>
      <c r="DJM76" s="54"/>
      <c r="DJN76" s="54"/>
      <c r="DJO76" s="54"/>
      <c r="DJP76" s="54"/>
      <c r="DJQ76" s="54"/>
      <c r="DJR76" s="54"/>
      <c r="DJS76" s="54"/>
      <c r="DJT76" s="54"/>
      <c r="DJU76" s="54"/>
      <c r="DJV76" s="54"/>
      <c r="DJW76" s="54"/>
      <c r="DJX76" s="54"/>
      <c r="DJY76" s="54"/>
      <c r="DJZ76" s="54"/>
      <c r="DKA76" s="54"/>
      <c r="DKB76" s="54"/>
      <c r="DKC76" s="54"/>
      <c r="DKD76" s="54"/>
      <c r="DKE76" s="54"/>
      <c r="DKF76" s="54"/>
      <c r="DKG76" s="54"/>
      <c r="DKH76" s="54"/>
      <c r="DKI76" s="54"/>
      <c r="DKJ76" s="54"/>
      <c r="DKK76" s="54"/>
      <c r="DKL76" s="54"/>
      <c r="DKM76" s="54"/>
      <c r="DKN76" s="54"/>
      <c r="DKO76" s="54"/>
      <c r="DKP76" s="54"/>
      <c r="DKQ76" s="54"/>
      <c r="DKR76" s="54"/>
      <c r="DKS76" s="54"/>
      <c r="DKT76" s="54"/>
      <c r="DKU76" s="54"/>
      <c r="DKV76" s="54"/>
      <c r="DKW76" s="54"/>
      <c r="DKX76" s="54"/>
      <c r="DKY76" s="54"/>
      <c r="DKZ76" s="54"/>
      <c r="DLA76" s="54"/>
      <c r="DLB76" s="54"/>
      <c r="DLC76" s="54"/>
      <c r="DLD76" s="54"/>
      <c r="DLE76" s="54"/>
      <c r="DLF76" s="54"/>
      <c r="DLG76" s="54"/>
      <c r="DLH76" s="54"/>
      <c r="DLI76" s="54"/>
      <c r="DLJ76" s="54"/>
      <c r="DLK76" s="54"/>
      <c r="DLL76" s="54"/>
      <c r="DLM76" s="54"/>
      <c r="DLN76" s="54"/>
      <c r="DLO76" s="54"/>
      <c r="DLP76" s="54"/>
      <c r="DLQ76" s="54"/>
      <c r="DLR76" s="54"/>
      <c r="DLS76" s="54"/>
      <c r="DLT76" s="54"/>
      <c r="DLU76" s="54"/>
      <c r="DLV76" s="54"/>
      <c r="DLW76" s="54"/>
      <c r="DLX76" s="54"/>
      <c r="DLY76" s="54"/>
      <c r="DLZ76" s="54"/>
      <c r="DMA76" s="54"/>
      <c r="DMB76" s="54"/>
      <c r="DMC76" s="54"/>
      <c r="DMD76" s="54"/>
      <c r="DME76" s="54"/>
      <c r="DMF76" s="54"/>
      <c r="DMG76" s="54"/>
      <c r="DMH76" s="54"/>
      <c r="DMI76" s="54"/>
      <c r="DMJ76" s="54"/>
      <c r="DMK76" s="54"/>
      <c r="DML76" s="54"/>
      <c r="DMM76" s="54"/>
      <c r="DMN76" s="54"/>
      <c r="DMO76" s="54"/>
      <c r="DMP76" s="54"/>
      <c r="DMQ76" s="54"/>
      <c r="DMR76" s="54"/>
      <c r="DMS76" s="54"/>
      <c r="DMT76" s="54"/>
      <c r="DMU76" s="54"/>
      <c r="DMV76" s="54"/>
      <c r="DMW76" s="54"/>
      <c r="DMX76" s="54"/>
      <c r="DMY76" s="54"/>
      <c r="DMZ76" s="54"/>
      <c r="DNA76" s="54"/>
      <c r="DNB76" s="54"/>
      <c r="DNC76" s="54"/>
      <c r="DND76" s="54"/>
      <c r="DNE76" s="54"/>
      <c r="DNF76" s="54"/>
      <c r="DNG76" s="54"/>
      <c r="DNH76" s="54"/>
      <c r="DNI76" s="54"/>
      <c r="DNJ76" s="54"/>
      <c r="DNK76" s="54"/>
      <c r="DNL76" s="54"/>
      <c r="DNM76" s="54"/>
      <c r="DNN76" s="54"/>
      <c r="DNO76" s="54"/>
      <c r="DNP76" s="54"/>
      <c r="DNQ76" s="54"/>
      <c r="DNR76" s="54"/>
      <c r="DNS76" s="54"/>
      <c r="DNT76" s="54"/>
      <c r="DNU76" s="54"/>
      <c r="DNV76" s="54"/>
      <c r="DNW76" s="54"/>
      <c r="DNX76" s="54"/>
      <c r="DNY76" s="54"/>
      <c r="DNZ76" s="54"/>
      <c r="DOA76" s="54"/>
      <c r="DOB76" s="54"/>
      <c r="DOC76" s="54"/>
      <c r="DOD76" s="54"/>
      <c r="DOE76" s="54"/>
      <c r="DOF76" s="54"/>
      <c r="DOG76" s="54"/>
      <c r="DOH76" s="54"/>
      <c r="DOI76" s="54"/>
      <c r="DOJ76" s="54"/>
      <c r="DOK76" s="54"/>
      <c r="DOL76" s="54"/>
      <c r="DOM76" s="54"/>
      <c r="DON76" s="54"/>
      <c r="DOO76" s="54"/>
      <c r="DOP76" s="54"/>
      <c r="DOQ76" s="54"/>
      <c r="DOR76" s="54"/>
      <c r="DOS76" s="54"/>
      <c r="DOT76" s="54"/>
      <c r="DOU76" s="54"/>
      <c r="DOV76" s="54"/>
      <c r="DOW76" s="54"/>
      <c r="DOX76" s="54"/>
      <c r="DOY76" s="54"/>
      <c r="DOZ76" s="54"/>
      <c r="DPA76" s="54"/>
      <c r="DPB76" s="54"/>
      <c r="DPC76" s="54"/>
      <c r="DPD76" s="54"/>
      <c r="DPE76" s="54"/>
      <c r="DPF76" s="54"/>
      <c r="DPG76" s="54"/>
      <c r="DPH76" s="54"/>
      <c r="DPI76" s="54"/>
      <c r="DPJ76" s="54"/>
      <c r="DPK76" s="54"/>
      <c r="DPL76" s="54"/>
      <c r="DPM76" s="54"/>
      <c r="DPN76" s="54"/>
      <c r="DPO76" s="54"/>
      <c r="DPP76" s="54"/>
      <c r="DPQ76" s="54"/>
      <c r="DPR76" s="54"/>
      <c r="DPS76" s="54"/>
      <c r="DPT76" s="54"/>
      <c r="DPU76" s="54"/>
      <c r="DPV76" s="54"/>
      <c r="DPW76" s="54"/>
      <c r="DPX76" s="54"/>
      <c r="DPY76" s="54"/>
      <c r="DPZ76" s="54"/>
      <c r="DQA76" s="54"/>
      <c r="DQB76" s="54"/>
      <c r="DQC76" s="54"/>
      <c r="DQD76" s="54"/>
      <c r="DQE76" s="54"/>
      <c r="DQF76" s="54"/>
      <c r="DQG76" s="54"/>
      <c r="DQH76" s="54"/>
      <c r="DQI76" s="54"/>
      <c r="DQJ76" s="54"/>
      <c r="DQK76" s="54"/>
      <c r="DQL76" s="54"/>
      <c r="DQM76" s="54"/>
      <c r="DQN76" s="54"/>
      <c r="DQO76" s="54"/>
      <c r="DQP76" s="54"/>
      <c r="DQQ76" s="54"/>
      <c r="DQR76" s="54"/>
      <c r="DQS76" s="54"/>
      <c r="DQT76" s="54"/>
      <c r="DQU76" s="54"/>
      <c r="DQV76" s="54"/>
      <c r="DQW76" s="54"/>
      <c r="DQX76" s="54"/>
      <c r="DQY76" s="54"/>
      <c r="DQZ76" s="54"/>
      <c r="DRA76" s="54"/>
      <c r="DRB76" s="54"/>
      <c r="DRC76" s="54"/>
      <c r="DRD76" s="54"/>
      <c r="DRE76" s="54"/>
      <c r="DRF76" s="54"/>
      <c r="DRG76" s="54"/>
      <c r="DRH76" s="54"/>
      <c r="DRI76" s="54"/>
      <c r="DRJ76" s="54"/>
      <c r="DRK76" s="54"/>
      <c r="DRL76" s="54"/>
      <c r="DRM76" s="54"/>
      <c r="DRN76" s="54"/>
      <c r="DRO76" s="54"/>
      <c r="DRP76" s="54"/>
      <c r="DRQ76" s="54"/>
      <c r="DRR76" s="54"/>
      <c r="DRS76" s="54"/>
      <c r="DRT76" s="54"/>
      <c r="DRU76" s="54"/>
      <c r="DRV76" s="54"/>
      <c r="DRW76" s="54"/>
      <c r="DRX76" s="54"/>
      <c r="DRY76" s="54"/>
      <c r="DRZ76" s="54"/>
      <c r="DSA76" s="54"/>
      <c r="DSB76" s="54"/>
      <c r="DSC76" s="54"/>
      <c r="DSD76" s="54"/>
      <c r="DSE76" s="54"/>
      <c r="DSF76" s="54"/>
      <c r="DSG76" s="54"/>
      <c r="DSH76" s="54"/>
      <c r="DSI76" s="54"/>
      <c r="DSJ76" s="54"/>
      <c r="DSK76" s="54"/>
      <c r="DSL76" s="54"/>
      <c r="DSM76" s="54"/>
      <c r="DSN76" s="54"/>
      <c r="DSO76" s="54"/>
      <c r="DSP76" s="54"/>
      <c r="DSQ76" s="54"/>
      <c r="DSR76" s="54"/>
      <c r="DSS76" s="54"/>
      <c r="DST76" s="54"/>
      <c r="DSU76" s="54"/>
      <c r="DSV76" s="54"/>
      <c r="DSW76" s="54"/>
      <c r="DSX76" s="54"/>
      <c r="DSY76" s="54"/>
      <c r="DSZ76" s="54"/>
      <c r="DTA76" s="54"/>
      <c r="DTB76" s="54"/>
      <c r="DTC76" s="54"/>
      <c r="DTD76" s="54"/>
      <c r="DTE76" s="54"/>
      <c r="DTF76" s="54"/>
      <c r="DTG76" s="54"/>
      <c r="DTH76" s="54"/>
      <c r="DTI76" s="54"/>
      <c r="DTJ76" s="54"/>
      <c r="DTK76" s="54"/>
      <c r="DTL76" s="54"/>
      <c r="DTM76" s="54"/>
      <c r="DTN76" s="54"/>
      <c r="DTO76" s="54"/>
      <c r="DTP76" s="54"/>
      <c r="DTQ76" s="54"/>
      <c r="DTR76" s="54"/>
      <c r="DTS76" s="54"/>
      <c r="DTT76" s="54"/>
      <c r="DTU76" s="54"/>
      <c r="DTV76" s="54"/>
      <c r="DTW76" s="54"/>
      <c r="DTX76" s="54"/>
      <c r="DTY76" s="54"/>
      <c r="DTZ76" s="54"/>
      <c r="DUA76" s="54"/>
      <c r="DUB76" s="54"/>
      <c r="DUC76" s="54"/>
      <c r="DUD76" s="54"/>
      <c r="DUE76" s="54"/>
      <c r="DUF76" s="54"/>
      <c r="DUG76" s="54"/>
      <c r="DUH76" s="54"/>
      <c r="DUI76" s="54"/>
      <c r="DUJ76" s="54"/>
      <c r="DUK76" s="54"/>
      <c r="DUL76" s="54"/>
      <c r="DUM76" s="54"/>
      <c r="DUN76" s="54"/>
      <c r="DUO76" s="54"/>
      <c r="DUP76" s="54"/>
      <c r="DUQ76" s="54"/>
      <c r="DUR76" s="54"/>
      <c r="DUS76" s="54"/>
      <c r="DUT76" s="54"/>
      <c r="DUU76" s="54"/>
      <c r="DUV76" s="54"/>
      <c r="DUW76" s="54"/>
      <c r="DUX76" s="54"/>
      <c r="DUY76" s="54"/>
      <c r="DUZ76" s="54"/>
      <c r="DVA76" s="54"/>
      <c r="DVB76" s="54"/>
      <c r="DVC76" s="54"/>
      <c r="DVD76" s="54"/>
      <c r="DVE76" s="54"/>
      <c r="DVF76" s="54"/>
      <c r="DVG76" s="54"/>
      <c r="DVH76" s="54"/>
      <c r="DVI76" s="54"/>
      <c r="DVJ76" s="54"/>
      <c r="DVK76" s="54"/>
      <c r="DVL76" s="54"/>
      <c r="DVM76" s="54"/>
      <c r="DVN76" s="54"/>
      <c r="DVO76" s="54"/>
      <c r="DVP76" s="54"/>
      <c r="DVQ76" s="54"/>
      <c r="DVR76" s="54"/>
      <c r="DVS76" s="54"/>
      <c r="DVT76" s="54"/>
      <c r="DVU76" s="54"/>
      <c r="DVV76" s="54"/>
      <c r="DVW76" s="54"/>
      <c r="DVX76" s="54"/>
      <c r="DVY76" s="54"/>
      <c r="DVZ76" s="54"/>
      <c r="DWA76" s="54"/>
      <c r="DWB76" s="54"/>
      <c r="DWC76" s="54"/>
      <c r="DWD76" s="54"/>
      <c r="DWE76" s="54"/>
      <c r="DWF76" s="54"/>
      <c r="DWG76" s="54"/>
      <c r="DWH76" s="54"/>
      <c r="DWI76" s="54"/>
      <c r="DWJ76" s="54"/>
      <c r="DWK76" s="54"/>
      <c r="DWL76" s="54"/>
      <c r="DWM76" s="54"/>
      <c r="DWN76" s="54"/>
      <c r="DWO76" s="54"/>
      <c r="DWP76" s="54"/>
      <c r="DWQ76" s="54"/>
      <c r="DWR76" s="54"/>
      <c r="DWS76" s="54"/>
      <c r="DWT76" s="54"/>
      <c r="DWU76" s="54"/>
      <c r="DWV76" s="54"/>
      <c r="DWW76" s="54"/>
      <c r="DWX76" s="54"/>
      <c r="DWY76" s="54"/>
      <c r="DWZ76" s="54"/>
      <c r="DXA76" s="54"/>
      <c r="DXB76" s="54"/>
      <c r="DXC76" s="54"/>
      <c r="DXD76" s="54"/>
      <c r="DXE76" s="54"/>
      <c r="DXF76" s="54"/>
      <c r="DXG76" s="54"/>
      <c r="DXH76" s="54"/>
      <c r="DXI76" s="54"/>
      <c r="DXJ76" s="54"/>
      <c r="DXK76" s="54"/>
      <c r="DXL76" s="54"/>
      <c r="DXM76" s="54"/>
      <c r="DXN76" s="54"/>
      <c r="DXO76" s="54"/>
      <c r="DXP76" s="54"/>
      <c r="DXQ76" s="54"/>
      <c r="DXR76" s="54"/>
      <c r="DXS76" s="54"/>
      <c r="DXT76" s="54"/>
      <c r="DXU76" s="54"/>
      <c r="DXV76" s="54"/>
      <c r="DXW76" s="54"/>
      <c r="DXX76" s="54"/>
      <c r="DXY76" s="54"/>
      <c r="DXZ76" s="54"/>
      <c r="DYA76" s="54"/>
      <c r="DYB76" s="54"/>
      <c r="DYC76" s="54"/>
      <c r="DYD76" s="54"/>
      <c r="DYE76" s="54"/>
      <c r="DYF76" s="54"/>
      <c r="DYG76" s="54"/>
      <c r="DYH76" s="54"/>
      <c r="DYI76" s="54"/>
      <c r="DYJ76" s="54"/>
      <c r="DYK76" s="54"/>
      <c r="DYL76" s="54"/>
      <c r="DYM76" s="54"/>
      <c r="DYN76" s="54"/>
      <c r="DYO76" s="54"/>
      <c r="DYP76" s="54"/>
      <c r="DYQ76" s="54"/>
      <c r="DYR76" s="54"/>
      <c r="DYS76" s="54"/>
      <c r="DYT76" s="54"/>
      <c r="DYU76" s="54"/>
      <c r="DYV76" s="54"/>
      <c r="DYW76" s="54"/>
      <c r="DYX76" s="54"/>
      <c r="DYY76" s="54"/>
      <c r="DYZ76" s="54"/>
      <c r="DZA76" s="54"/>
      <c r="DZB76" s="54"/>
      <c r="DZC76" s="54"/>
      <c r="DZD76" s="54"/>
      <c r="DZE76" s="54"/>
      <c r="DZF76" s="54"/>
      <c r="DZG76" s="54"/>
      <c r="DZH76" s="54"/>
      <c r="DZI76" s="54"/>
      <c r="DZJ76" s="54"/>
      <c r="DZK76" s="54"/>
      <c r="DZL76" s="54"/>
      <c r="DZM76" s="54"/>
      <c r="DZN76" s="54"/>
      <c r="DZO76" s="54"/>
      <c r="DZP76" s="54"/>
      <c r="DZQ76" s="54"/>
      <c r="DZR76" s="54"/>
      <c r="DZS76" s="54"/>
      <c r="DZT76" s="54"/>
      <c r="DZU76" s="54"/>
      <c r="DZV76" s="54"/>
      <c r="DZW76" s="54"/>
      <c r="DZX76" s="54"/>
      <c r="DZY76" s="54"/>
      <c r="DZZ76" s="54"/>
      <c r="EAA76" s="54"/>
      <c r="EAB76" s="54"/>
      <c r="EAC76" s="54"/>
      <c r="EAD76" s="54"/>
      <c r="EAE76" s="54"/>
      <c r="EAF76" s="54"/>
      <c r="EAG76" s="54"/>
      <c r="EAH76" s="54"/>
      <c r="EAI76" s="54"/>
      <c r="EAJ76" s="54"/>
      <c r="EAK76" s="54"/>
      <c r="EAL76" s="54"/>
      <c r="EAM76" s="54"/>
      <c r="EAN76" s="54"/>
      <c r="EAO76" s="54"/>
      <c r="EAP76" s="54"/>
      <c r="EAQ76" s="54"/>
      <c r="EAR76" s="54"/>
      <c r="EAS76" s="54"/>
      <c r="EAT76" s="54"/>
      <c r="EAU76" s="54"/>
      <c r="EAV76" s="54"/>
      <c r="EAW76" s="54"/>
      <c r="EAX76" s="54"/>
      <c r="EAY76" s="54"/>
      <c r="EAZ76" s="54"/>
      <c r="EBA76" s="54"/>
      <c r="EBB76" s="54"/>
      <c r="EBC76" s="54"/>
      <c r="EBD76" s="54"/>
      <c r="EBE76" s="54"/>
      <c r="EBF76" s="54"/>
      <c r="EBG76" s="54"/>
      <c r="EBH76" s="54"/>
      <c r="EBI76" s="54"/>
      <c r="EBJ76" s="54"/>
      <c r="EBK76" s="54"/>
      <c r="EBL76" s="54"/>
      <c r="EBM76" s="54"/>
      <c r="EBN76" s="54"/>
      <c r="EBO76" s="54"/>
      <c r="EBP76" s="54"/>
      <c r="EBQ76" s="54"/>
      <c r="EBR76" s="54"/>
      <c r="EBS76" s="54"/>
      <c r="EBT76" s="54"/>
      <c r="EBU76" s="54"/>
      <c r="EBV76" s="54"/>
      <c r="EBW76" s="54"/>
      <c r="EBX76" s="54"/>
      <c r="EBY76" s="54"/>
      <c r="EBZ76" s="54"/>
      <c r="ECA76" s="54"/>
      <c r="ECB76" s="54"/>
      <c r="ECC76" s="54"/>
      <c r="ECD76" s="54"/>
      <c r="ECE76" s="54"/>
      <c r="ECF76" s="54"/>
      <c r="ECG76" s="54"/>
      <c r="ECH76" s="54"/>
      <c r="ECI76" s="54"/>
      <c r="ECJ76" s="54"/>
      <c r="ECK76" s="54"/>
      <c r="ECL76" s="54"/>
      <c r="ECM76" s="54"/>
      <c r="ECN76" s="54"/>
      <c r="ECO76" s="54"/>
      <c r="ECP76" s="54"/>
      <c r="ECQ76" s="54"/>
      <c r="ECR76" s="54"/>
      <c r="ECS76" s="54"/>
      <c r="ECT76" s="54"/>
      <c r="ECU76" s="54"/>
      <c r="ECV76" s="54"/>
      <c r="ECW76" s="54"/>
      <c r="ECX76" s="54"/>
      <c r="ECY76" s="54"/>
      <c r="ECZ76" s="54"/>
      <c r="EDA76" s="54"/>
      <c r="EDB76" s="54"/>
      <c r="EDC76" s="54"/>
      <c r="EDD76" s="54"/>
      <c r="EDE76" s="54"/>
      <c r="EDF76" s="54"/>
      <c r="EDG76" s="54"/>
      <c r="EDH76" s="54"/>
      <c r="EDI76" s="54"/>
      <c r="EDJ76" s="54"/>
      <c r="EDK76" s="54"/>
      <c r="EDL76" s="54"/>
      <c r="EDM76" s="54"/>
      <c r="EDN76" s="54"/>
      <c r="EDO76" s="54"/>
      <c r="EDP76" s="54"/>
      <c r="EDQ76" s="54"/>
      <c r="EDR76" s="54"/>
      <c r="EDS76" s="54"/>
      <c r="EDT76" s="54"/>
      <c r="EDU76" s="54"/>
      <c r="EDV76" s="54"/>
      <c r="EDW76" s="54"/>
      <c r="EDX76" s="54"/>
      <c r="EDY76" s="54"/>
      <c r="EDZ76" s="54"/>
      <c r="EEA76" s="54"/>
      <c r="EEB76" s="54"/>
      <c r="EEC76" s="54"/>
      <c r="EED76" s="54"/>
      <c r="EEE76" s="54"/>
      <c r="EEF76" s="54"/>
      <c r="EEG76" s="54"/>
      <c r="EEH76" s="54"/>
      <c r="EEI76" s="54"/>
      <c r="EEJ76" s="54"/>
      <c r="EEK76" s="54"/>
      <c r="EEL76" s="54"/>
      <c r="EEM76" s="54"/>
      <c r="EEN76" s="54"/>
      <c r="EEO76" s="54"/>
      <c r="EEP76" s="54"/>
      <c r="EEQ76" s="54"/>
      <c r="EER76" s="54"/>
      <c r="EES76" s="54"/>
      <c r="EET76" s="54"/>
      <c r="EEU76" s="54"/>
      <c r="EEV76" s="54"/>
      <c r="EEW76" s="54"/>
      <c r="EEX76" s="54"/>
      <c r="EEY76" s="54"/>
      <c r="EEZ76" s="54"/>
      <c r="EFA76" s="54"/>
      <c r="EFB76" s="54"/>
      <c r="EFC76" s="54"/>
      <c r="EFD76" s="54"/>
      <c r="EFE76" s="54"/>
      <c r="EFF76" s="54"/>
      <c r="EFG76" s="54"/>
      <c r="EFH76" s="54"/>
      <c r="EFI76" s="54"/>
      <c r="EFJ76" s="54"/>
      <c r="EFK76" s="54"/>
      <c r="EFL76" s="54"/>
      <c r="EFM76" s="54"/>
      <c r="EFN76" s="54"/>
      <c r="EFO76" s="54"/>
      <c r="EFP76" s="54"/>
      <c r="EFQ76" s="54"/>
      <c r="EFR76" s="54"/>
      <c r="EFS76" s="54"/>
      <c r="EFT76" s="54"/>
      <c r="EFU76" s="54"/>
      <c r="EFV76" s="54"/>
      <c r="EFW76" s="54"/>
      <c r="EFX76" s="54"/>
      <c r="EFY76" s="54"/>
      <c r="EFZ76" s="54"/>
      <c r="EGA76" s="54"/>
      <c r="EGB76" s="54"/>
      <c r="EGC76" s="54"/>
      <c r="EGD76" s="54"/>
      <c r="EGE76" s="54"/>
      <c r="EGF76" s="54"/>
      <c r="EGG76" s="54"/>
      <c r="EGH76" s="54"/>
      <c r="EGI76" s="54"/>
      <c r="EGJ76" s="54"/>
      <c r="EGK76" s="54"/>
      <c r="EGL76" s="54"/>
      <c r="EGM76" s="54"/>
      <c r="EGN76" s="54"/>
      <c r="EGO76" s="54"/>
      <c r="EGP76" s="54"/>
      <c r="EGQ76" s="54"/>
      <c r="EGR76" s="54"/>
      <c r="EGS76" s="54"/>
      <c r="EGT76" s="54"/>
      <c r="EGU76" s="54"/>
      <c r="EGV76" s="54"/>
      <c r="EGW76" s="54"/>
      <c r="EGX76" s="54"/>
      <c r="EGY76" s="54"/>
      <c r="EGZ76" s="54"/>
      <c r="EHA76" s="54"/>
      <c r="EHB76" s="54"/>
      <c r="EHC76" s="54"/>
      <c r="EHD76" s="54"/>
      <c r="EHE76" s="54"/>
      <c r="EHF76" s="54"/>
      <c r="EHG76" s="54"/>
      <c r="EHH76" s="54"/>
      <c r="EHI76" s="54"/>
      <c r="EHJ76" s="54"/>
      <c r="EHK76" s="54"/>
      <c r="EHL76" s="54"/>
      <c r="EHM76" s="54"/>
      <c r="EHN76" s="54"/>
      <c r="EHO76" s="54"/>
      <c r="EHP76" s="54"/>
      <c r="EHQ76" s="54"/>
      <c r="EHR76" s="54"/>
      <c r="EHS76" s="54"/>
      <c r="EHT76" s="54"/>
      <c r="EHU76" s="54"/>
      <c r="EHV76" s="54"/>
      <c r="EHW76" s="54"/>
      <c r="EHX76" s="54"/>
      <c r="EHY76" s="54"/>
      <c r="EHZ76" s="54"/>
      <c r="EIA76" s="54"/>
      <c r="EIB76" s="54"/>
      <c r="EIC76" s="54"/>
      <c r="EID76" s="54"/>
      <c r="EIE76" s="54"/>
      <c r="EIF76" s="54"/>
      <c r="EIG76" s="54"/>
      <c r="EIH76" s="54"/>
      <c r="EII76" s="54"/>
      <c r="EIJ76" s="54"/>
      <c r="EIK76" s="54"/>
      <c r="EIL76" s="54"/>
      <c r="EIM76" s="54"/>
      <c r="EIN76" s="54"/>
      <c r="EIO76" s="54"/>
      <c r="EIP76" s="54"/>
      <c r="EIQ76" s="54"/>
      <c r="EIR76" s="54"/>
      <c r="EIS76" s="54"/>
      <c r="EIT76" s="54"/>
      <c r="EIU76" s="54"/>
      <c r="EIV76" s="54"/>
      <c r="EIW76" s="54"/>
      <c r="EIX76" s="54"/>
      <c r="EIY76" s="54"/>
      <c r="EIZ76" s="54"/>
      <c r="EJA76" s="54"/>
      <c r="EJB76" s="54"/>
      <c r="EJC76" s="54"/>
      <c r="EJD76" s="54"/>
      <c r="EJE76" s="54"/>
      <c r="EJF76" s="54"/>
      <c r="EJG76" s="54"/>
      <c r="EJH76" s="54"/>
      <c r="EJI76" s="54"/>
      <c r="EJJ76" s="54"/>
      <c r="EJK76" s="54"/>
      <c r="EJL76" s="54"/>
      <c r="EJM76" s="54"/>
      <c r="EJN76" s="54"/>
      <c r="EJO76" s="54"/>
      <c r="EJP76" s="54"/>
      <c r="EJQ76" s="54"/>
      <c r="EJR76" s="54"/>
      <c r="EJS76" s="54"/>
      <c r="EJT76" s="54"/>
      <c r="EJU76" s="54"/>
      <c r="EJV76" s="54"/>
      <c r="EJW76" s="54"/>
      <c r="EJX76" s="54"/>
      <c r="EJY76" s="54"/>
      <c r="EJZ76" s="54"/>
      <c r="EKA76" s="54"/>
      <c r="EKB76" s="54"/>
      <c r="EKC76" s="54"/>
      <c r="EKD76" s="54"/>
      <c r="EKE76" s="54"/>
      <c r="EKF76" s="54"/>
      <c r="EKG76" s="54"/>
      <c r="EKH76" s="54"/>
      <c r="EKI76" s="54"/>
      <c r="EKJ76" s="54"/>
      <c r="EKK76" s="54"/>
      <c r="EKL76" s="54"/>
      <c r="EKM76" s="54"/>
      <c r="EKN76" s="54"/>
      <c r="EKO76" s="54"/>
      <c r="EKP76" s="54"/>
      <c r="EKQ76" s="54"/>
      <c r="EKR76" s="54"/>
      <c r="EKS76" s="54"/>
      <c r="EKT76" s="54"/>
      <c r="EKU76" s="54"/>
      <c r="EKV76" s="54"/>
      <c r="EKW76" s="54"/>
      <c r="EKX76" s="54"/>
      <c r="EKY76" s="54"/>
      <c r="EKZ76" s="54"/>
      <c r="ELA76" s="54"/>
      <c r="ELB76" s="54"/>
      <c r="ELC76" s="54"/>
      <c r="ELD76" s="54"/>
      <c r="ELE76" s="54"/>
      <c r="ELF76" s="54"/>
      <c r="ELG76" s="54"/>
      <c r="ELH76" s="54"/>
      <c r="ELI76" s="54"/>
      <c r="ELJ76" s="54"/>
      <c r="ELK76" s="54"/>
      <c r="ELL76" s="54"/>
      <c r="ELM76" s="54"/>
      <c r="ELN76" s="54"/>
      <c r="ELO76" s="54"/>
      <c r="ELP76" s="54"/>
      <c r="ELQ76" s="54"/>
      <c r="ELR76" s="54"/>
      <c r="ELS76" s="54"/>
      <c r="ELT76" s="54"/>
      <c r="ELU76" s="54"/>
      <c r="ELV76" s="54"/>
      <c r="ELW76" s="54"/>
      <c r="ELX76" s="54"/>
      <c r="ELY76" s="54"/>
      <c r="ELZ76" s="54"/>
      <c r="EMA76" s="54"/>
      <c r="EMB76" s="54"/>
      <c r="EMC76" s="54"/>
      <c r="EMD76" s="54"/>
      <c r="EME76" s="54"/>
      <c r="EMF76" s="54"/>
      <c r="EMG76" s="54"/>
      <c r="EMH76" s="54"/>
      <c r="EMI76" s="54"/>
      <c r="EMJ76" s="54"/>
      <c r="EMK76" s="54"/>
      <c r="EML76" s="54"/>
      <c r="EMM76" s="54"/>
      <c r="EMN76" s="54"/>
      <c r="EMO76" s="54"/>
      <c r="EMP76" s="54"/>
      <c r="EMQ76" s="54"/>
      <c r="EMR76" s="54"/>
      <c r="EMS76" s="54"/>
      <c r="EMT76" s="54"/>
      <c r="EMU76" s="54"/>
      <c r="EMV76" s="54"/>
      <c r="EMW76" s="54"/>
      <c r="EMX76" s="54"/>
      <c r="EMY76" s="54"/>
      <c r="EMZ76" s="54"/>
      <c r="ENA76" s="54"/>
      <c r="ENB76" s="54"/>
      <c r="ENC76" s="54"/>
      <c r="END76" s="54"/>
      <c r="ENE76" s="54"/>
      <c r="ENF76" s="54"/>
      <c r="ENG76" s="54"/>
      <c r="ENH76" s="54"/>
      <c r="ENI76" s="54"/>
      <c r="ENJ76" s="54"/>
      <c r="ENK76" s="54"/>
      <c r="ENL76" s="54"/>
      <c r="ENM76" s="54"/>
      <c r="ENN76" s="54"/>
      <c r="ENO76" s="54"/>
      <c r="ENP76" s="54"/>
      <c r="ENQ76" s="54"/>
      <c r="ENR76" s="54"/>
      <c r="ENS76" s="54"/>
      <c r="ENT76" s="54"/>
      <c r="ENU76" s="54"/>
      <c r="ENV76" s="54"/>
      <c r="ENW76" s="54"/>
      <c r="ENX76" s="54"/>
      <c r="ENY76" s="54"/>
      <c r="ENZ76" s="54"/>
      <c r="EOA76" s="54"/>
      <c r="EOB76" s="54"/>
      <c r="EOC76" s="54"/>
      <c r="EOD76" s="54"/>
      <c r="EOE76" s="54"/>
      <c r="EOF76" s="54"/>
      <c r="EOG76" s="54"/>
      <c r="EOH76" s="54"/>
      <c r="EOI76" s="54"/>
      <c r="EOJ76" s="54"/>
      <c r="EOK76" s="54"/>
      <c r="EOL76" s="54"/>
      <c r="EOM76" s="54"/>
      <c r="EON76" s="54"/>
      <c r="EOO76" s="54"/>
      <c r="EOP76" s="54"/>
      <c r="EOQ76" s="54"/>
      <c r="EOR76" s="54"/>
      <c r="EOS76" s="54"/>
      <c r="EOT76" s="54"/>
      <c r="EOU76" s="54"/>
      <c r="EOV76" s="54"/>
      <c r="EOW76" s="54"/>
      <c r="EOX76" s="54"/>
      <c r="EOY76" s="54"/>
      <c r="EOZ76" s="54"/>
      <c r="EPA76" s="54"/>
      <c r="EPB76" s="54"/>
      <c r="EPC76" s="54"/>
      <c r="EPD76" s="54"/>
      <c r="EPE76" s="54"/>
      <c r="EPF76" s="54"/>
      <c r="EPG76" s="54"/>
      <c r="EPH76" s="54"/>
      <c r="EPI76" s="54"/>
      <c r="EPJ76" s="54"/>
      <c r="EPK76" s="54"/>
      <c r="EPL76" s="54"/>
      <c r="EPM76" s="54"/>
      <c r="EPN76" s="54"/>
      <c r="EPO76" s="54"/>
      <c r="EPP76" s="54"/>
      <c r="EPQ76" s="54"/>
      <c r="EPR76" s="54"/>
      <c r="EPS76" s="54"/>
      <c r="EPT76" s="54"/>
      <c r="EPU76" s="54"/>
      <c r="EPV76" s="54"/>
      <c r="EPW76" s="54"/>
      <c r="EPX76" s="54"/>
      <c r="EPY76" s="54"/>
      <c r="EPZ76" s="54"/>
      <c r="EQA76" s="54"/>
      <c r="EQB76" s="54"/>
      <c r="EQC76" s="54"/>
      <c r="EQD76" s="54"/>
      <c r="EQE76" s="54"/>
      <c r="EQF76" s="54"/>
      <c r="EQG76" s="54"/>
      <c r="EQH76" s="54"/>
      <c r="EQI76" s="54"/>
      <c r="EQJ76" s="54"/>
      <c r="EQK76" s="54"/>
      <c r="EQL76" s="54"/>
      <c r="EQM76" s="54"/>
      <c r="EQN76" s="54"/>
      <c r="EQO76" s="54"/>
      <c r="EQP76" s="54"/>
      <c r="EQQ76" s="54"/>
      <c r="EQR76" s="54"/>
      <c r="EQS76" s="54"/>
      <c r="EQT76" s="54"/>
      <c r="EQU76" s="54"/>
      <c r="EQV76" s="54"/>
      <c r="EQW76" s="54"/>
      <c r="EQX76" s="54"/>
      <c r="EQY76" s="54"/>
      <c r="EQZ76" s="54"/>
      <c r="ERA76" s="54"/>
      <c r="ERB76" s="54"/>
      <c r="ERC76" s="54"/>
      <c r="ERD76" s="54"/>
      <c r="ERE76" s="54"/>
      <c r="ERF76" s="54"/>
      <c r="ERG76" s="54"/>
      <c r="ERH76" s="54"/>
      <c r="ERI76" s="54"/>
      <c r="ERJ76" s="54"/>
      <c r="ERK76" s="54"/>
      <c r="ERL76" s="54"/>
      <c r="ERM76" s="54"/>
      <c r="ERN76" s="54"/>
      <c r="ERO76" s="54"/>
      <c r="ERP76" s="54"/>
      <c r="ERQ76" s="54"/>
      <c r="ERR76" s="54"/>
      <c r="ERS76" s="54"/>
      <c r="ERT76" s="54"/>
      <c r="ERU76" s="54"/>
      <c r="ERV76" s="54"/>
      <c r="ERW76" s="54"/>
      <c r="ERX76" s="54"/>
      <c r="ERY76" s="54"/>
      <c r="ERZ76" s="54"/>
      <c r="ESA76" s="54"/>
      <c r="ESB76" s="54"/>
      <c r="ESC76" s="54"/>
      <c r="ESD76" s="54"/>
      <c r="ESE76" s="54"/>
      <c r="ESF76" s="54"/>
      <c r="ESG76" s="54"/>
      <c r="ESH76" s="54"/>
      <c r="ESI76" s="54"/>
      <c r="ESJ76" s="54"/>
      <c r="ESK76" s="54"/>
      <c r="ESL76" s="54"/>
      <c r="ESM76" s="54"/>
      <c r="ESN76" s="54"/>
      <c r="ESO76" s="54"/>
      <c r="ESP76" s="54"/>
      <c r="ESQ76" s="54"/>
      <c r="ESR76" s="54"/>
      <c r="ESS76" s="54"/>
      <c r="EST76" s="54"/>
      <c r="ESU76" s="54"/>
      <c r="ESV76" s="54"/>
      <c r="ESW76" s="54"/>
      <c r="ESX76" s="54"/>
      <c r="ESY76" s="54"/>
      <c r="ESZ76" s="54"/>
      <c r="ETA76" s="54"/>
      <c r="ETB76" s="54"/>
      <c r="ETC76" s="54"/>
      <c r="ETD76" s="54"/>
      <c r="ETE76" s="54"/>
      <c r="ETF76" s="54"/>
      <c r="ETG76" s="54"/>
      <c r="ETH76" s="54"/>
      <c r="ETI76" s="54"/>
      <c r="ETJ76" s="54"/>
      <c r="ETK76" s="54"/>
      <c r="ETL76" s="54"/>
      <c r="ETM76" s="54"/>
      <c r="ETN76" s="54"/>
      <c r="ETO76" s="54"/>
      <c r="ETP76" s="54"/>
      <c r="ETQ76" s="54"/>
      <c r="ETR76" s="54"/>
      <c r="ETS76" s="54"/>
      <c r="ETT76" s="54"/>
      <c r="ETU76" s="54"/>
      <c r="ETV76" s="54"/>
      <c r="ETW76" s="54"/>
      <c r="ETX76" s="54"/>
      <c r="ETY76" s="54"/>
      <c r="ETZ76" s="54"/>
      <c r="EUA76" s="54"/>
      <c r="EUB76" s="54"/>
      <c r="EUC76" s="54"/>
      <c r="EUD76" s="54"/>
      <c r="EUE76" s="54"/>
      <c r="EUF76" s="54"/>
      <c r="EUG76" s="54"/>
      <c r="EUH76" s="54"/>
      <c r="EUI76" s="54"/>
      <c r="EUJ76" s="54"/>
      <c r="EUK76" s="54"/>
      <c r="EUL76" s="54"/>
      <c r="EUM76" s="54"/>
      <c r="EUN76" s="54"/>
      <c r="EUO76" s="54"/>
      <c r="EUP76" s="54"/>
      <c r="EUQ76" s="54"/>
      <c r="EUR76" s="54"/>
      <c r="EUS76" s="54"/>
      <c r="EUT76" s="54"/>
      <c r="EUU76" s="54"/>
      <c r="EUV76" s="54"/>
      <c r="EUW76" s="54"/>
      <c r="EUX76" s="54"/>
      <c r="EUY76" s="54"/>
      <c r="EUZ76" s="54"/>
      <c r="EVA76" s="54"/>
      <c r="EVB76" s="54"/>
      <c r="EVC76" s="54"/>
      <c r="EVD76" s="54"/>
      <c r="EVE76" s="54"/>
      <c r="EVF76" s="54"/>
      <c r="EVG76" s="54"/>
      <c r="EVH76" s="54"/>
      <c r="EVI76" s="54"/>
      <c r="EVJ76" s="54"/>
      <c r="EVK76" s="54"/>
      <c r="EVL76" s="54"/>
      <c r="EVM76" s="54"/>
      <c r="EVN76" s="54"/>
      <c r="EVO76" s="54"/>
      <c r="EVP76" s="54"/>
      <c r="EVQ76" s="54"/>
      <c r="EVR76" s="54"/>
      <c r="EVS76" s="54"/>
      <c r="EVT76" s="54"/>
      <c r="EVU76" s="54"/>
      <c r="EVV76" s="54"/>
      <c r="EVW76" s="54"/>
      <c r="EVX76" s="54"/>
      <c r="EVY76" s="54"/>
      <c r="EVZ76" s="54"/>
      <c r="EWA76" s="54"/>
      <c r="EWB76" s="54"/>
      <c r="EWC76" s="54"/>
      <c r="EWD76" s="54"/>
      <c r="EWE76" s="54"/>
      <c r="EWF76" s="54"/>
      <c r="EWG76" s="54"/>
      <c r="EWH76" s="54"/>
      <c r="EWI76" s="54"/>
      <c r="EWJ76" s="54"/>
      <c r="EWK76" s="54"/>
      <c r="EWL76" s="54"/>
      <c r="EWM76" s="54"/>
      <c r="EWN76" s="54"/>
      <c r="EWO76" s="54"/>
      <c r="EWP76" s="54"/>
      <c r="EWQ76" s="54"/>
      <c r="EWR76" s="54"/>
      <c r="EWS76" s="54"/>
      <c r="EWT76" s="54"/>
      <c r="EWU76" s="54"/>
      <c r="EWV76" s="54"/>
      <c r="EWW76" s="54"/>
      <c r="EWX76" s="54"/>
      <c r="EWY76" s="54"/>
      <c r="EWZ76" s="54"/>
      <c r="EXA76" s="54"/>
      <c r="EXB76" s="54"/>
      <c r="EXC76" s="54"/>
      <c r="EXD76" s="54"/>
      <c r="EXE76" s="54"/>
      <c r="EXF76" s="54"/>
      <c r="EXG76" s="54"/>
      <c r="EXH76" s="54"/>
      <c r="EXI76" s="54"/>
      <c r="EXJ76" s="54"/>
      <c r="EXK76" s="54"/>
      <c r="EXL76" s="54"/>
      <c r="EXM76" s="54"/>
      <c r="EXN76" s="54"/>
      <c r="EXO76" s="54"/>
      <c r="EXP76" s="54"/>
      <c r="EXQ76" s="54"/>
      <c r="EXR76" s="54"/>
      <c r="EXS76" s="54"/>
      <c r="EXT76" s="54"/>
      <c r="EXU76" s="54"/>
      <c r="EXV76" s="54"/>
      <c r="EXW76" s="54"/>
      <c r="EXX76" s="54"/>
      <c r="EXY76" s="54"/>
      <c r="EXZ76" s="54"/>
      <c r="EYA76" s="54"/>
      <c r="EYB76" s="54"/>
      <c r="EYC76" s="54"/>
      <c r="EYD76" s="54"/>
      <c r="EYE76" s="54"/>
      <c r="EYF76" s="54"/>
      <c r="EYG76" s="54"/>
      <c r="EYH76" s="54"/>
      <c r="EYI76" s="54"/>
      <c r="EYJ76" s="54"/>
      <c r="EYK76" s="54"/>
      <c r="EYL76" s="54"/>
      <c r="EYM76" s="54"/>
      <c r="EYN76" s="54"/>
      <c r="EYO76" s="54"/>
      <c r="EYP76" s="54"/>
      <c r="EYQ76" s="54"/>
      <c r="EYR76" s="54"/>
      <c r="EYS76" s="54"/>
      <c r="EYT76" s="54"/>
      <c r="EYU76" s="54"/>
      <c r="EYV76" s="54"/>
      <c r="EYW76" s="54"/>
      <c r="EYX76" s="54"/>
      <c r="EYY76" s="54"/>
      <c r="EYZ76" s="54"/>
      <c r="EZA76" s="54"/>
      <c r="EZB76" s="54"/>
      <c r="EZC76" s="54"/>
      <c r="EZD76" s="54"/>
      <c r="EZE76" s="54"/>
      <c r="EZF76" s="54"/>
      <c r="EZG76" s="54"/>
      <c r="EZH76" s="54"/>
      <c r="EZI76" s="54"/>
      <c r="EZJ76" s="54"/>
      <c r="EZK76" s="54"/>
      <c r="EZL76" s="54"/>
      <c r="EZM76" s="54"/>
      <c r="EZN76" s="54"/>
      <c r="EZO76" s="54"/>
      <c r="EZP76" s="54"/>
      <c r="EZQ76" s="54"/>
      <c r="EZR76" s="54"/>
      <c r="EZS76" s="54"/>
      <c r="EZT76" s="54"/>
      <c r="EZU76" s="54"/>
      <c r="EZV76" s="54"/>
      <c r="EZW76" s="54"/>
      <c r="EZX76" s="54"/>
      <c r="EZY76" s="54"/>
      <c r="EZZ76" s="54"/>
      <c r="FAA76" s="54"/>
      <c r="FAB76" s="54"/>
      <c r="FAC76" s="54"/>
      <c r="FAD76" s="54"/>
      <c r="FAE76" s="54"/>
      <c r="FAF76" s="54"/>
      <c r="FAG76" s="54"/>
      <c r="FAH76" s="54"/>
      <c r="FAI76" s="54"/>
      <c r="FAJ76" s="54"/>
      <c r="FAK76" s="54"/>
      <c r="FAL76" s="54"/>
      <c r="FAM76" s="54"/>
      <c r="FAN76" s="54"/>
      <c r="FAO76" s="54"/>
      <c r="FAP76" s="54"/>
      <c r="FAQ76" s="54"/>
      <c r="FAR76" s="54"/>
      <c r="FAS76" s="54"/>
      <c r="FAT76" s="54"/>
      <c r="FAU76" s="54"/>
      <c r="FAV76" s="54"/>
      <c r="FAW76" s="54"/>
      <c r="FAX76" s="54"/>
      <c r="FAY76" s="54"/>
      <c r="FAZ76" s="54"/>
      <c r="FBA76" s="54"/>
      <c r="FBB76" s="54"/>
      <c r="FBC76" s="54"/>
      <c r="FBD76" s="54"/>
      <c r="FBE76" s="54"/>
      <c r="FBF76" s="54"/>
      <c r="FBG76" s="54"/>
      <c r="FBH76" s="54"/>
      <c r="FBI76" s="54"/>
      <c r="FBJ76" s="54"/>
      <c r="FBK76" s="54"/>
      <c r="FBL76" s="54"/>
      <c r="FBM76" s="54"/>
      <c r="FBN76" s="54"/>
      <c r="FBO76" s="54"/>
      <c r="FBP76" s="54"/>
      <c r="FBQ76" s="54"/>
      <c r="FBR76" s="54"/>
      <c r="FBS76" s="54"/>
      <c r="FBT76" s="54"/>
      <c r="FBU76" s="54"/>
      <c r="FBV76" s="54"/>
      <c r="FBW76" s="54"/>
      <c r="FBX76" s="54"/>
      <c r="FBY76" s="54"/>
      <c r="FBZ76" s="54"/>
      <c r="FCA76" s="54"/>
      <c r="FCB76" s="54"/>
      <c r="FCC76" s="54"/>
      <c r="FCD76" s="54"/>
      <c r="FCE76" s="54"/>
      <c r="FCF76" s="54"/>
      <c r="FCG76" s="54"/>
      <c r="FCH76" s="54"/>
      <c r="FCI76" s="54"/>
      <c r="FCJ76" s="54"/>
      <c r="FCK76" s="54"/>
      <c r="FCL76" s="54"/>
      <c r="FCM76" s="54"/>
      <c r="FCN76" s="54"/>
      <c r="FCO76" s="54"/>
      <c r="FCP76" s="54"/>
      <c r="FCQ76" s="54"/>
      <c r="FCR76" s="54"/>
      <c r="FCS76" s="54"/>
      <c r="FCT76" s="54"/>
      <c r="FCU76" s="54"/>
      <c r="FCV76" s="54"/>
      <c r="FCW76" s="54"/>
      <c r="FCX76" s="54"/>
      <c r="FCY76" s="54"/>
      <c r="FCZ76" s="54"/>
      <c r="FDA76" s="54"/>
      <c r="FDB76" s="54"/>
      <c r="FDC76" s="54"/>
      <c r="FDD76" s="54"/>
      <c r="FDE76" s="54"/>
      <c r="FDF76" s="54"/>
      <c r="FDG76" s="54"/>
      <c r="FDH76" s="54"/>
      <c r="FDI76" s="54"/>
      <c r="FDJ76" s="54"/>
      <c r="FDK76" s="54"/>
      <c r="FDL76" s="54"/>
      <c r="FDM76" s="54"/>
      <c r="FDN76" s="54"/>
      <c r="FDO76" s="54"/>
      <c r="FDP76" s="54"/>
      <c r="FDQ76" s="54"/>
      <c r="FDR76" s="54"/>
      <c r="FDS76" s="54"/>
      <c r="FDT76" s="54"/>
      <c r="FDU76" s="54"/>
      <c r="FDV76" s="54"/>
      <c r="FDW76" s="54"/>
      <c r="FDX76" s="54"/>
      <c r="FDY76" s="54"/>
      <c r="FDZ76" s="54"/>
      <c r="FEA76" s="54"/>
      <c r="FEB76" s="54"/>
      <c r="FEC76" s="54"/>
      <c r="FED76" s="54"/>
      <c r="FEE76" s="54"/>
      <c r="FEF76" s="54"/>
      <c r="FEG76" s="54"/>
      <c r="FEH76" s="54"/>
      <c r="FEI76" s="54"/>
      <c r="FEJ76" s="54"/>
      <c r="FEK76" s="54"/>
      <c r="FEL76" s="54"/>
      <c r="FEM76" s="54"/>
      <c r="FEN76" s="54"/>
      <c r="FEO76" s="54"/>
      <c r="FEP76" s="54"/>
      <c r="FEQ76" s="54"/>
      <c r="FER76" s="54"/>
      <c r="FES76" s="54"/>
      <c r="FET76" s="54"/>
      <c r="FEU76" s="54"/>
      <c r="FEV76" s="54"/>
      <c r="FEW76" s="54"/>
      <c r="FEX76" s="54"/>
      <c r="FEY76" s="54"/>
      <c r="FEZ76" s="54"/>
      <c r="FFA76" s="54"/>
      <c r="FFB76" s="54"/>
      <c r="FFC76" s="54"/>
      <c r="FFD76" s="54"/>
      <c r="FFE76" s="54"/>
      <c r="FFF76" s="54"/>
      <c r="FFG76" s="54"/>
      <c r="FFH76" s="54"/>
      <c r="FFI76" s="54"/>
      <c r="FFJ76" s="54"/>
      <c r="FFK76" s="54"/>
      <c r="FFL76" s="54"/>
      <c r="FFM76" s="54"/>
      <c r="FFN76" s="54"/>
      <c r="FFO76" s="54"/>
      <c r="FFP76" s="54"/>
      <c r="FFQ76" s="54"/>
      <c r="FFR76" s="54"/>
      <c r="FFS76" s="54"/>
      <c r="FFT76" s="54"/>
      <c r="FFU76" s="54"/>
      <c r="FFV76" s="54"/>
      <c r="FFW76" s="54"/>
      <c r="FFX76" s="54"/>
      <c r="FFY76" s="54"/>
      <c r="FFZ76" s="54"/>
      <c r="FGA76" s="54"/>
      <c r="FGB76" s="54"/>
      <c r="FGC76" s="54"/>
      <c r="FGD76" s="54"/>
      <c r="FGE76" s="54"/>
      <c r="FGF76" s="54"/>
      <c r="FGG76" s="54"/>
      <c r="FGH76" s="54"/>
      <c r="FGI76" s="54"/>
      <c r="FGJ76" s="54"/>
      <c r="FGK76" s="54"/>
      <c r="FGL76" s="54"/>
      <c r="FGM76" s="54"/>
      <c r="FGN76" s="54"/>
      <c r="FGO76" s="54"/>
      <c r="FGP76" s="54"/>
      <c r="FGQ76" s="54"/>
      <c r="FGR76" s="54"/>
      <c r="FGS76" s="54"/>
      <c r="FGT76" s="54"/>
      <c r="FGU76" s="54"/>
      <c r="FGV76" s="54"/>
      <c r="FGW76" s="54"/>
      <c r="FGX76" s="54"/>
      <c r="FGY76" s="54"/>
      <c r="FGZ76" s="54"/>
      <c r="FHA76" s="54"/>
      <c r="FHB76" s="54"/>
      <c r="FHC76" s="54"/>
      <c r="FHD76" s="54"/>
      <c r="FHE76" s="54"/>
      <c r="FHF76" s="54"/>
      <c r="FHG76" s="54"/>
      <c r="FHH76" s="54"/>
      <c r="FHI76" s="54"/>
      <c r="FHJ76" s="54"/>
      <c r="FHK76" s="54"/>
      <c r="FHL76" s="54"/>
      <c r="FHM76" s="54"/>
      <c r="FHN76" s="54"/>
      <c r="FHO76" s="54"/>
      <c r="FHP76" s="54"/>
      <c r="FHQ76" s="54"/>
      <c r="FHR76" s="54"/>
      <c r="FHS76" s="54"/>
      <c r="FHT76" s="54"/>
      <c r="FHU76" s="54"/>
      <c r="FHV76" s="54"/>
      <c r="FHW76" s="54"/>
      <c r="FHX76" s="54"/>
      <c r="FHY76" s="54"/>
      <c r="FHZ76" s="54"/>
      <c r="FIA76" s="54"/>
      <c r="FIB76" s="54"/>
      <c r="FIC76" s="54"/>
      <c r="FID76" s="54"/>
      <c r="FIE76" s="54"/>
      <c r="FIF76" s="54"/>
      <c r="FIG76" s="54"/>
      <c r="FIH76" s="54"/>
      <c r="FII76" s="54"/>
      <c r="FIJ76" s="54"/>
      <c r="FIK76" s="54"/>
      <c r="FIL76" s="54"/>
      <c r="FIM76" s="54"/>
      <c r="FIN76" s="54"/>
      <c r="FIO76" s="54"/>
      <c r="FIP76" s="54"/>
      <c r="FIQ76" s="54"/>
      <c r="FIR76" s="54"/>
      <c r="FIS76" s="54"/>
      <c r="FIT76" s="54"/>
      <c r="FIU76" s="54"/>
      <c r="FIV76" s="54"/>
      <c r="FIW76" s="54"/>
      <c r="FIX76" s="54"/>
      <c r="FIY76" s="54"/>
      <c r="FIZ76" s="54"/>
      <c r="FJA76" s="54"/>
      <c r="FJB76" s="54"/>
      <c r="FJC76" s="54"/>
      <c r="FJD76" s="54"/>
      <c r="FJE76" s="54"/>
      <c r="FJF76" s="54"/>
      <c r="FJG76" s="54"/>
      <c r="FJH76" s="54"/>
      <c r="FJI76" s="54"/>
      <c r="FJJ76" s="54"/>
      <c r="FJK76" s="54"/>
      <c r="FJL76" s="54"/>
      <c r="FJM76" s="54"/>
      <c r="FJN76" s="54"/>
      <c r="FJO76" s="54"/>
      <c r="FJP76" s="54"/>
      <c r="FJQ76" s="54"/>
      <c r="FJR76" s="54"/>
      <c r="FJS76" s="54"/>
      <c r="FJT76" s="54"/>
      <c r="FJU76" s="54"/>
      <c r="FJV76" s="54"/>
      <c r="FJW76" s="54"/>
      <c r="FJX76" s="54"/>
      <c r="FJY76" s="54"/>
      <c r="FJZ76" s="54"/>
      <c r="FKA76" s="54"/>
      <c r="FKB76" s="54"/>
      <c r="FKC76" s="54"/>
      <c r="FKD76" s="54"/>
      <c r="FKE76" s="54"/>
      <c r="FKF76" s="54"/>
      <c r="FKG76" s="54"/>
      <c r="FKH76" s="54"/>
      <c r="FKI76" s="54"/>
      <c r="FKJ76" s="54"/>
      <c r="FKK76" s="54"/>
      <c r="FKL76" s="54"/>
      <c r="FKM76" s="54"/>
      <c r="FKN76" s="54"/>
      <c r="FKO76" s="54"/>
      <c r="FKP76" s="54"/>
      <c r="FKQ76" s="54"/>
      <c r="FKR76" s="54"/>
      <c r="FKS76" s="54"/>
      <c r="FKT76" s="54"/>
      <c r="FKU76" s="54"/>
      <c r="FKV76" s="54"/>
      <c r="FKW76" s="54"/>
      <c r="FKX76" s="54"/>
      <c r="FKY76" s="54"/>
      <c r="FKZ76" s="54"/>
      <c r="FLA76" s="54"/>
      <c r="FLB76" s="54"/>
      <c r="FLC76" s="54"/>
      <c r="FLD76" s="54"/>
      <c r="FLE76" s="54"/>
      <c r="FLF76" s="54"/>
      <c r="FLG76" s="54"/>
      <c r="FLH76" s="54"/>
      <c r="FLI76" s="54"/>
      <c r="FLJ76" s="54"/>
      <c r="FLK76" s="54"/>
      <c r="FLL76" s="54"/>
      <c r="FLM76" s="54"/>
      <c r="FLN76" s="54"/>
      <c r="FLO76" s="54"/>
      <c r="FLP76" s="54"/>
      <c r="FLQ76" s="54"/>
      <c r="FLR76" s="54"/>
      <c r="FLS76" s="54"/>
      <c r="FLT76" s="54"/>
      <c r="FLU76" s="54"/>
      <c r="FLV76" s="54"/>
      <c r="FLW76" s="54"/>
      <c r="FLX76" s="54"/>
      <c r="FLY76" s="54"/>
      <c r="FLZ76" s="54"/>
      <c r="FMA76" s="54"/>
      <c r="FMB76" s="54"/>
      <c r="FMC76" s="54"/>
      <c r="FMD76" s="54"/>
      <c r="FME76" s="54"/>
      <c r="FMF76" s="54"/>
      <c r="FMG76" s="54"/>
      <c r="FMH76" s="54"/>
      <c r="FMI76" s="54"/>
      <c r="FMJ76" s="54"/>
      <c r="FMK76" s="54"/>
      <c r="FML76" s="54"/>
      <c r="FMM76" s="54"/>
      <c r="FMN76" s="54"/>
      <c r="FMO76" s="54"/>
      <c r="FMP76" s="54"/>
      <c r="FMQ76" s="54"/>
      <c r="FMR76" s="54"/>
      <c r="FMS76" s="54"/>
      <c r="FMT76" s="54"/>
      <c r="FMU76" s="54"/>
      <c r="FMV76" s="54"/>
      <c r="FMW76" s="54"/>
      <c r="FMX76" s="54"/>
      <c r="FMY76" s="54"/>
      <c r="FMZ76" s="54"/>
      <c r="FNA76" s="54"/>
      <c r="FNB76" s="54"/>
      <c r="FNC76" s="54"/>
      <c r="FND76" s="54"/>
      <c r="FNE76" s="54"/>
      <c r="FNF76" s="54"/>
      <c r="FNG76" s="54"/>
      <c r="FNH76" s="54"/>
      <c r="FNI76" s="54"/>
      <c r="FNJ76" s="54"/>
      <c r="FNK76" s="54"/>
      <c r="FNL76" s="54"/>
      <c r="FNM76" s="54"/>
      <c r="FNN76" s="54"/>
      <c r="FNO76" s="54"/>
      <c r="FNP76" s="54"/>
      <c r="FNQ76" s="54"/>
      <c r="FNR76" s="54"/>
      <c r="FNS76" s="54"/>
      <c r="FNT76" s="54"/>
      <c r="FNU76" s="54"/>
      <c r="FNV76" s="54"/>
      <c r="FNW76" s="54"/>
      <c r="FNX76" s="54"/>
      <c r="FNY76" s="54"/>
      <c r="FNZ76" s="54"/>
      <c r="FOA76" s="54"/>
      <c r="FOB76" s="54"/>
      <c r="FOC76" s="54"/>
      <c r="FOD76" s="54"/>
      <c r="FOE76" s="54"/>
      <c r="FOF76" s="54"/>
      <c r="FOG76" s="54"/>
      <c r="FOH76" s="54"/>
      <c r="FOI76" s="54"/>
      <c r="FOJ76" s="54"/>
      <c r="FOK76" s="54"/>
      <c r="FOL76" s="54"/>
      <c r="FOM76" s="54"/>
      <c r="FON76" s="54"/>
      <c r="FOO76" s="54"/>
      <c r="FOP76" s="54"/>
      <c r="FOQ76" s="54"/>
      <c r="FOR76" s="54"/>
      <c r="FOS76" s="54"/>
      <c r="FOT76" s="54"/>
      <c r="FOU76" s="54"/>
      <c r="FOV76" s="54"/>
      <c r="FOW76" s="54"/>
      <c r="FOX76" s="54"/>
      <c r="FOY76" s="54"/>
      <c r="FOZ76" s="54"/>
      <c r="FPA76" s="54"/>
      <c r="FPB76" s="54"/>
      <c r="FPC76" s="54"/>
      <c r="FPD76" s="54"/>
      <c r="FPE76" s="54"/>
      <c r="FPF76" s="54"/>
      <c r="FPG76" s="54"/>
      <c r="FPH76" s="54"/>
      <c r="FPI76" s="54"/>
      <c r="FPJ76" s="54"/>
      <c r="FPK76" s="54"/>
      <c r="FPL76" s="54"/>
      <c r="FPM76" s="54"/>
      <c r="FPN76" s="54"/>
      <c r="FPO76" s="54"/>
      <c r="FPP76" s="54"/>
      <c r="FPQ76" s="54"/>
      <c r="FPR76" s="54"/>
      <c r="FPS76" s="54"/>
      <c r="FPT76" s="54"/>
      <c r="FPU76" s="54"/>
      <c r="FPV76" s="54"/>
      <c r="FPW76" s="54"/>
      <c r="FPX76" s="54"/>
      <c r="FPY76" s="54"/>
      <c r="FPZ76" s="54"/>
      <c r="FQA76" s="54"/>
      <c r="FQB76" s="54"/>
      <c r="FQC76" s="54"/>
      <c r="FQD76" s="54"/>
      <c r="FQE76" s="54"/>
      <c r="FQF76" s="54"/>
      <c r="FQG76" s="54"/>
      <c r="FQH76" s="54"/>
      <c r="FQI76" s="54"/>
      <c r="FQJ76" s="54"/>
      <c r="FQK76" s="54"/>
      <c r="FQL76" s="54"/>
      <c r="FQM76" s="54"/>
      <c r="FQN76" s="54"/>
      <c r="FQO76" s="54"/>
      <c r="FQP76" s="54"/>
      <c r="FQQ76" s="54"/>
      <c r="FQR76" s="54"/>
      <c r="FQS76" s="54"/>
      <c r="FQT76" s="54"/>
      <c r="FQU76" s="54"/>
      <c r="FQV76" s="54"/>
      <c r="FQW76" s="54"/>
      <c r="FQX76" s="54"/>
      <c r="FQY76" s="54"/>
      <c r="FQZ76" s="54"/>
      <c r="FRA76" s="54"/>
      <c r="FRB76" s="54"/>
      <c r="FRC76" s="54"/>
      <c r="FRD76" s="54"/>
      <c r="FRE76" s="54"/>
      <c r="FRF76" s="54"/>
      <c r="FRG76" s="54"/>
      <c r="FRH76" s="54"/>
      <c r="FRI76" s="54"/>
      <c r="FRJ76" s="54"/>
      <c r="FRK76" s="54"/>
      <c r="FRL76" s="54"/>
      <c r="FRM76" s="54"/>
      <c r="FRN76" s="54"/>
      <c r="FRO76" s="54"/>
      <c r="FRP76" s="54"/>
      <c r="FRQ76" s="54"/>
      <c r="FRR76" s="54"/>
      <c r="FRS76" s="54"/>
      <c r="FRT76" s="54"/>
      <c r="FRU76" s="54"/>
      <c r="FRV76" s="54"/>
      <c r="FRW76" s="54"/>
      <c r="FRX76" s="54"/>
      <c r="FRY76" s="54"/>
      <c r="FRZ76" s="54"/>
      <c r="FSA76" s="54"/>
      <c r="FSB76" s="54"/>
      <c r="FSC76" s="54"/>
      <c r="FSD76" s="54"/>
      <c r="FSE76" s="54"/>
      <c r="FSF76" s="54"/>
      <c r="FSG76" s="54"/>
      <c r="FSH76" s="54"/>
      <c r="FSI76" s="54"/>
      <c r="FSJ76" s="54"/>
      <c r="FSK76" s="54"/>
      <c r="FSL76" s="54"/>
      <c r="FSM76" s="54"/>
      <c r="FSN76" s="54"/>
      <c r="FSO76" s="54"/>
      <c r="FSP76" s="54"/>
      <c r="FSQ76" s="54"/>
      <c r="FSR76" s="54"/>
      <c r="FSS76" s="54"/>
      <c r="FST76" s="54"/>
      <c r="FSU76" s="54"/>
      <c r="FSV76" s="54"/>
      <c r="FSW76" s="54"/>
      <c r="FSX76" s="54"/>
      <c r="FSY76" s="54"/>
      <c r="FSZ76" s="54"/>
      <c r="FTA76" s="54"/>
      <c r="FTB76" s="54"/>
      <c r="FTC76" s="54"/>
      <c r="FTD76" s="54"/>
      <c r="FTE76" s="54"/>
      <c r="FTF76" s="54"/>
      <c r="FTG76" s="54"/>
      <c r="FTH76" s="54"/>
      <c r="FTI76" s="54"/>
      <c r="FTJ76" s="54"/>
      <c r="FTK76" s="54"/>
      <c r="FTL76" s="54"/>
      <c r="FTM76" s="54"/>
      <c r="FTN76" s="54"/>
      <c r="FTO76" s="54"/>
      <c r="FTP76" s="54"/>
      <c r="FTQ76" s="54"/>
      <c r="FTR76" s="54"/>
      <c r="FTS76" s="54"/>
      <c r="FTT76" s="54"/>
      <c r="FTU76" s="54"/>
      <c r="FTV76" s="54"/>
      <c r="FTW76" s="54"/>
      <c r="FTX76" s="54"/>
      <c r="FTY76" s="54"/>
      <c r="FTZ76" s="54"/>
      <c r="FUA76" s="54"/>
      <c r="FUB76" s="54"/>
      <c r="FUC76" s="54"/>
      <c r="FUD76" s="54"/>
      <c r="FUE76" s="54"/>
      <c r="FUF76" s="54"/>
      <c r="FUG76" s="54"/>
      <c r="FUH76" s="54"/>
      <c r="FUI76" s="54"/>
      <c r="FUJ76" s="54"/>
      <c r="FUK76" s="54"/>
      <c r="FUL76" s="54"/>
      <c r="FUM76" s="54"/>
      <c r="FUN76" s="54"/>
      <c r="FUO76" s="54"/>
      <c r="FUP76" s="54"/>
      <c r="FUQ76" s="54"/>
      <c r="FUR76" s="54"/>
      <c r="FUS76" s="54"/>
      <c r="FUT76" s="54"/>
      <c r="FUU76" s="54"/>
      <c r="FUV76" s="54"/>
      <c r="FUW76" s="54"/>
      <c r="FUX76" s="54"/>
      <c r="FUY76" s="54"/>
      <c r="FUZ76" s="54"/>
      <c r="FVA76" s="54"/>
      <c r="FVB76" s="54"/>
      <c r="FVC76" s="54"/>
      <c r="FVD76" s="54"/>
      <c r="FVE76" s="54"/>
      <c r="FVF76" s="54"/>
      <c r="FVG76" s="54"/>
      <c r="FVH76" s="54"/>
      <c r="FVI76" s="54"/>
      <c r="FVJ76" s="54"/>
      <c r="FVK76" s="54"/>
      <c r="FVL76" s="54"/>
      <c r="FVM76" s="54"/>
      <c r="FVN76" s="54"/>
      <c r="FVO76" s="54"/>
      <c r="FVP76" s="54"/>
      <c r="FVQ76" s="54"/>
      <c r="FVR76" s="54"/>
      <c r="FVS76" s="54"/>
      <c r="FVT76" s="54"/>
      <c r="FVU76" s="54"/>
      <c r="FVV76" s="54"/>
      <c r="FVW76" s="54"/>
      <c r="FVX76" s="54"/>
      <c r="FVY76" s="54"/>
      <c r="FVZ76" s="54"/>
      <c r="FWA76" s="54"/>
      <c r="FWB76" s="54"/>
      <c r="FWC76" s="54"/>
      <c r="FWD76" s="54"/>
      <c r="FWE76" s="54"/>
      <c r="FWF76" s="54"/>
      <c r="FWG76" s="54"/>
      <c r="FWH76" s="54"/>
      <c r="FWI76" s="54"/>
      <c r="FWJ76" s="54"/>
      <c r="FWK76" s="54"/>
      <c r="FWL76" s="54"/>
      <c r="FWM76" s="54"/>
      <c r="FWN76" s="54"/>
      <c r="FWO76" s="54"/>
      <c r="FWP76" s="54"/>
      <c r="FWQ76" s="54"/>
      <c r="FWR76" s="54"/>
      <c r="FWS76" s="54"/>
      <c r="FWT76" s="54"/>
      <c r="FWU76" s="54"/>
      <c r="FWV76" s="54"/>
      <c r="FWW76" s="54"/>
      <c r="FWX76" s="54"/>
      <c r="FWY76" s="54"/>
      <c r="FWZ76" s="54"/>
      <c r="FXA76" s="54"/>
      <c r="FXB76" s="54"/>
      <c r="FXC76" s="54"/>
      <c r="FXD76" s="54"/>
      <c r="FXE76" s="54"/>
      <c r="FXF76" s="54"/>
      <c r="FXG76" s="54"/>
      <c r="FXH76" s="54"/>
      <c r="FXI76" s="54"/>
      <c r="FXJ76" s="54"/>
      <c r="FXK76" s="54"/>
      <c r="FXL76" s="54"/>
      <c r="FXM76" s="54"/>
      <c r="FXN76" s="54"/>
      <c r="FXO76" s="54"/>
      <c r="FXP76" s="54"/>
      <c r="FXQ76" s="54"/>
      <c r="FXR76" s="54"/>
      <c r="FXS76" s="54"/>
      <c r="FXT76" s="54"/>
      <c r="FXU76" s="54"/>
      <c r="FXV76" s="54"/>
      <c r="FXW76" s="54"/>
      <c r="FXX76" s="54"/>
      <c r="FXY76" s="54"/>
      <c r="FXZ76" s="54"/>
      <c r="FYA76" s="54"/>
      <c r="FYB76" s="54"/>
      <c r="FYC76" s="54"/>
      <c r="FYD76" s="54"/>
      <c r="FYE76" s="54"/>
      <c r="FYF76" s="54"/>
      <c r="FYG76" s="54"/>
      <c r="FYH76" s="54"/>
      <c r="FYI76" s="54"/>
      <c r="FYJ76" s="54"/>
      <c r="FYK76" s="54"/>
      <c r="FYL76" s="54"/>
      <c r="FYM76" s="54"/>
      <c r="FYN76" s="54"/>
      <c r="FYO76" s="54"/>
      <c r="FYP76" s="54"/>
      <c r="FYQ76" s="54"/>
      <c r="FYR76" s="54"/>
      <c r="FYS76" s="54"/>
      <c r="FYT76" s="54"/>
      <c r="FYU76" s="54"/>
      <c r="FYV76" s="54"/>
      <c r="FYW76" s="54"/>
      <c r="FYX76" s="54"/>
      <c r="FYY76" s="54"/>
      <c r="FYZ76" s="54"/>
      <c r="FZA76" s="54"/>
      <c r="FZB76" s="54"/>
      <c r="FZC76" s="54"/>
      <c r="FZD76" s="54"/>
      <c r="FZE76" s="54"/>
      <c r="FZF76" s="54"/>
      <c r="FZG76" s="54"/>
      <c r="FZH76" s="54"/>
      <c r="FZI76" s="54"/>
      <c r="FZJ76" s="54"/>
      <c r="FZK76" s="54"/>
      <c r="FZL76" s="54"/>
      <c r="FZM76" s="54"/>
      <c r="FZN76" s="54"/>
      <c r="FZO76" s="54"/>
      <c r="FZP76" s="54"/>
      <c r="FZQ76" s="54"/>
      <c r="FZR76" s="54"/>
      <c r="FZS76" s="54"/>
      <c r="FZT76" s="54"/>
      <c r="FZU76" s="54"/>
      <c r="FZV76" s="54"/>
      <c r="FZW76" s="54"/>
      <c r="FZX76" s="54"/>
      <c r="FZY76" s="54"/>
      <c r="FZZ76" s="54"/>
      <c r="GAA76" s="54"/>
      <c r="GAB76" s="54"/>
      <c r="GAC76" s="54"/>
      <c r="GAD76" s="54"/>
      <c r="GAE76" s="54"/>
      <c r="GAF76" s="54"/>
      <c r="GAG76" s="54"/>
      <c r="GAH76" s="54"/>
      <c r="GAI76" s="54"/>
      <c r="GAJ76" s="54"/>
      <c r="GAK76" s="54"/>
      <c r="GAL76" s="54"/>
      <c r="GAM76" s="54"/>
      <c r="GAN76" s="54"/>
      <c r="GAO76" s="54"/>
      <c r="GAP76" s="54"/>
      <c r="GAQ76" s="54"/>
      <c r="GAR76" s="54"/>
      <c r="GAS76" s="54"/>
      <c r="GAT76" s="54"/>
      <c r="GAU76" s="54"/>
      <c r="GAV76" s="54"/>
      <c r="GAW76" s="54"/>
      <c r="GAX76" s="54"/>
      <c r="GAY76" s="54"/>
      <c r="GAZ76" s="54"/>
      <c r="GBA76" s="54"/>
      <c r="GBB76" s="54"/>
      <c r="GBC76" s="54"/>
      <c r="GBD76" s="54"/>
      <c r="GBE76" s="54"/>
      <c r="GBF76" s="54"/>
      <c r="GBG76" s="54"/>
      <c r="GBH76" s="54"/>
      <c r="GBI76" s="54"/>
      <c r="GBJ76" s="54"/>
      <c r="GBK76" s="54"/>
      <c r="GBL76" s="54"/>
      <c r="GBM76" s="54"/>
      <c r="GBN76" s="54"/>
      <c r="GBO76" s="54"/>
      <c r="GBP76" s="54"/>
      <c r="GBQ76" s="54"/>
      <c r="GBR76" s="54"/>
      <c r="GBS76" s="54"/>
      <c r="GBT76" s="54"/>
      <c r="GBU76" s="54"/>
      <c r="GBV76" s="54"/>
      <c r="GBW76" s="54"/>
      <c r="GBX76" s="54"/>
      <c r="GBY76" s="54"/>
      <c r="GBZ76" s="54"/>
      <c r="GCA76" s="54"/>
      <c r="GCB76" s="54"/>
      <c r="GCC76" s="54"/>
      <c r="GCD76" s="54"/>
      <c r="GCE76" s="54"/>
      <c r="GCF76" s="54"/>
      <c r="GCG76" s="54"/>
      <c r="GCH76" s="54"/>
      <c r="GCI76" s="54"/>
      <c r="GCJ76" s="54"/>
      <c r="GCK76" s="54"/>
      <c r="GCL76" s="54"/>
      <c r="GCM76" s="54"/>
      <c r="GCN76" s="54"/>
      <c r="GCO76" s="54"/>
      <c r="GCP76" s="54"/>
      <c r="GCQ76" s="54"/>
      <c r="GCR76" s="54"/>
      <c r="GCS76" s="54"/>
      <c r="GCT76" s="54"/>
      <c r="GCU76" s="54"/>
      <c r="GCV76" s="54"/>
      <c r="GCW76" s="54"/>
      <c r="GCX76" s="54"/>
      <c r="GCY76" s="54"/>
      <c r="GCZ76" s="54"/>
      <c r="GDA76" s="54"/>
      <c r="GDB76" s="54"/>
      <c r="GDC76" s="54"/>
      <c r="GDD76" s="54"/>
      <c r="GDE76" s="54"/>
      <c r="GDF76" s="54"/>
      <c r="GDG76" s="54"/>
      <c r="GDH76" s="54"/>
      <c r="GDI76" s="54"/>
      <c r="GDJ76" s="54"/>
      <c r="GDK76" s="54"/>
      <c r="GDL76" s="54"/>
      <c r="GDM76" s="54"/>
      <c r="GDN76" s="54"/>
      <c r="GDO76" s="54"/>
      <c r="GDP76" s="54"/>
      <c r="GDQ76" s="54"/>
      <c r="GDR76" s="54"/>
      <c r="GDS76" s="54"/>
      <c r="GDT76" s="54"/>
      <c r="GDU76" s="54"/>
      <c r="GDV76" s="54"/>
      <c r="GDW76" s="54"/>
      <c r="GDX76" s="54"/>
      <c r="GDY76" s="54"/>
      <c r="GDZ76" s="54"/>
      <c r="GEA76" s="54"/>
      <c r="GEB76" s="54"/>
      <c r="GEC76" s="54"/>
      <c r="GED76" s="54"/>
      <c r="GEE76" s="54"/>
      <c r="GEF76" s="54"/>
      <c r="GEG76" s="54"/>
      <c r="GEH76" s="54"/>
      <c r="GEI76" s="54"/>
      <c r="GEJ76" s="54"/>
      <c r="GEK76" s="54"/>
      <c r="GEL76" s="54"/>
      <c r="GEM76" s="54"/>
      <c r="GEN76" s="54"/>
      <c r="GEO76" s="54"/>
      <c r="GEP76" s="54"/>
      <c r="GEQ76" s="54"/>
      <c r="GER76" s="54"/>
      <c r="GES76" s="54"/>
      <c r="GET76" s="54"/>
      <c r="GEU76" s="54"/>
      <c r="GEV76" s="54"/>
      <c r="GEW76" s="54"/>
      <c r="GEX76" s="54"/>
      <c r="GEY76" s="54"/>
      <c r="GEZ76" s="54"/>
      <c r="GFA76" s="54"/>
      <c r="GFB76" s="54"/>
      <c r="GFC76" s="54"/>
      <c r="GFD76" s="54"/>
      <c r="GFE76" s="54"/>
      <c r="GFF76" s="54"/>
      <c r="GFG76" s="54"/>
      <c r="GFH76" s="54"/>
      <c r="GFI76" s="54"/>
      <c r="GFJ76" s="54"/>
      <c r="GFK76" s="54"/>
      <c r="GFL76" s="54"/>
      <c r="GFM76" s="54"/>
      <c r="GFN76" s="54"/>
      <c r="GFO76" s="54"/>
      <c r="GFP76" s="54"/>
      <c r="GFQ76" s="54"/>
      <c r="GFR76" s="54"/>
      <c r="GFS76" s="54"/>
      <c r="GFT76" s="54"/>
      <c r="GFU76" s="54"/>
      <c r="GFV76" s="54"/>
      <c r="GFW76" s="54"/>
      <c r="GFX76" s="54"/>
      <c r="GFY76" s="54"/>
      <c r="GFZ76" s="54"/>
      <c r="GGA76" s="54"/>
      <c r="GGB76" s="54"/>
      <c r="GGC76" s="54"/>
      <c r="GGD76" s="54"/>
      <c r="GGE76" s="54"/>
      <c r="GGF76" s="54"/>
      <c r="GGG76" s="54"/>
      <c r="GGH76" s="54"/>
      <c r="GGI76" s="54"/>
      <c r="GGJ76" s="54"/>
      <c r="GGK76" s="54"/>
      <c r="GGL76" s="54"/>
      <c r="GGM76" s="54"/>
      <c r="GGN76" s="54"/>
      <c r="GGO76" s="54"/>
      <c r="GGP76" s="54"/>
      <c r="GGQ76" s="54"/>
      <c r="GGR76" s="54"/>
      <c r="GGS76" s="54"/>
      <c r="GGT76" s="54"/>
      <c r="GGU76" s="54"/>
      <c r="GGV76" s="54"/>
      <c r="GGW76" s="54"/>
      <c r="GGX76" s="54"/>
      <c r="GGY76" s="54"/>
      <c r="GGZ76" s="54"/>
      <c r="GHA76" s="54"/>
      <c r="GHB76" s="54"/>
      <c r="GHC76" s="54"/>
      <c r="GHD76" s="54"/>
      <c r="GHE76" s="54"/>
      <c r="GHF76" s="54"/>
      <c r="GHG76" s="54"/>
      <c r="GHH76" s="54"/>
      <c r="GHI76" s="54"/>
      <c r="GHJ76" s="54"/>
      <c r="GHK76" s="54"/>
      <c r="GHL76" s="54"/>
      <c r="GHM76" s="54"/>
      <c r="GHN76" s="54"/>
      <c r="GHO76" s="54"/>
      <c r="GHP76" s="54"/>
      <c r="GHQ76" s="54"/>
      <c r="GHR76" s="54"/>
      <c r="GHS76" s="54"/>
      <c r="GHT76" s="54"/>
      <c r="GHU76" s="54"/>
      <c r="GHV76" s="54"/>
      <c r="GHW76" s="54"/>
      <c r="GHX76" s="54"/>
      <c r="GHY76" s="54"/>
      <c r="GHZ76" s="54"/>
      <c r="GIA76" s="54"/>
      <c r="GIB76" s="54"/>
      <c r="GIC76" s="54"/>
      <c r="GID76" s="54"/>
      <c r="GIE76" s="54"/>
      <c r="GIF76" s="54"/>
      <c r="GIG76" s="54"/>
      <c r="GIH76" s="54"/>
      <c r="GII76" s="54"/>
      <c r="GIJ76" s="54"/>
      <c r="GIK76" s="54"/>
      <c r="GIL76" s="54"/>
      <c r="GIM76" s="54"/>
      <c r="GIN76" s="54"/>
      <c r="GIO76" s="54"/>
      <c r="GIP76" s="54"/>
      <c r="GIQ76" s="54"/>
      <c r="GIR76" s="54"/>
      <c r="GIS76" s="54"/>
      <c r="GIT76" s="54"/>
      <c r="GIU76" s="54"/>
      <c r="GIV76" s="54"/>
      <c r="GIW76" s="54"/>
      <c r="GIX76" s="54"/>
      <c r="GIY76" s="54"/>
      <c r="GIZ76" s="54"/>
      <c r="GJA76" s="54"/>
      <c r="GJB76" s="54"/>
      <c r="GJC76" s="54"/>
      <c r="GJD76" s="54"/>
      <c r="GJE76" s="54"/>
      <c r="GJF76" s="54"/>
      <c r="GJG76" s="54"/>
      <c r="GJH76" s="54"/>
      <c r="GJI76" s="54"/>
      <c r="GJJ76" s="54"/>
      <c r="GJK76" s="54"/>
      <c r="GJL76" s="54"/>
      <c r="GJM76" s="54"/>
      <c r="GJN76" s="54"/>
      <c r="GJO76" s="54"/>
      <c r="GJP76" s="54"/>
      <c r="GJQ76" s="54"/>
      <c r="GJR76" s="54"/>
      <c r="GJS76" s="54"/>
      <c r="GJT76" s="54"/>
      <c r="GJU76" s="54"/>
      <c r="GJV76" s="54"/>
      <c r="GJW76" s="54"/>
      <c r="GJX76" s="54"/>
      <c r="GJY76" s="54"/>
      <c r="GJZ76" s="54"/>
      <c r="GKA76" s="54"/>
      <c r="GKB76" s="54"/>
      <c r="GKC76" s="54"/>
      <c r="GKD76" s="54"/>
      <c r="GKE76" s="54"/>
      <c r="GKF76" s="54"/>
      <c r="GKG76" s="54"/>
      <c r="GKH76" s="54"/>
      <c r="GKI76" s="54"/>
      <c r="GKJ76" s="54"/>
      <c r="GKK76" s="54"/>
      <c r="GKL76" s="54"/>
      <c r="GKM76" s="54"/>
      <c r="GKN76" s="54"/>
      <c r="GKO76" s="54"/>
      <c r="GKP76" s="54"/>
      <c r="GKQ76" s="54"/>
      <c r="GKR76" s="54"/>
      <c r="GKS76" s="54"/>
      <c r="GKT76" s="54"/>
      <c r="GKU76" s="54"/>
      <c r="GKV76" s="54"/>
      <c r="GKW76" s="54"/>
      <c r="GKX76" s="54"/>
      <c r="GKY76" s="54"/>
      <c r="GKZ76" s="54"/>
      <c r="GLA76" s="54"/>
      <c r="GLB76" s="54"/>
      <c r="GLC76" s="54"/>
      <c r="GLD76" s="54"/>
      <c r="GLE76" s="54"/>
      <c r="GLF76" s="54"/>
      <c r="GLG76" s="54"/>
      <c r="GLH76" s="54"/>
      <c r="GLI76" s="54"/>
      <c r="GLJ76" s="54"/>
      <c r="GLK76" s="54"/>
      <c r="GLL76" s="54"/>
      <c r="GLM76" s="54"/>
      <c r="GLN76" s="54"/>
      <c r="GLO76" s="54"/>
      <c r="GLP76" s="54"/>
      <c r="GLQ76" s="54"/>
      <c r="GLR76" s="54"/>
      <c r="GLS76" s="54"/>
      <c r="GLT76" s="54"/>
      <c r="GLU76" s="54"/>
      <c r="GLV76" s="54"/>
      <c r="GLW76" s="54"/>
      <c r="GLX76" s="54"/>
      <c r="GLY76" s="54"/>
      <c r="GLZ76" s="54"/>
      <c r="GMA76" s="54"/>
      <c r="GMB76" s="54"/>
      <c r="GMC76" s="54"/>
      <c r="GMD76" s="54"/>
      <c r="GME76" s="54"/>
      <c r="GMF76" s="54"/>
      <c r="GMG76" s="54"/>
      <c r="GMH76" s="54"/>
      <c r="GMI76" s="54"/>
      <c r="GMJ76" s="54"/>
      <c r="GMK76" s="54"/>
      <c r="GML76" s="54"/>
      <c r="GMM76" s="54"/>
      <c r="GMN76" s="54"/>
      <c r="GMO76" s="54"/>
      <c r="GMP76" s="54"/>
      <c r="GMQ76" s="54"/>
      <c r="GMR76" s="54"/>
      <c r="GMS76" s="54"/>
      <c r="GMT76" s="54"/>
      <c r="GMU76" s="54"/>
      <c r="GMV76" s="54"/>
      <c r="GMW76" s="54"/>
      <c r="GMX76" s="54"/>
      <c r="GMY76" s="54"/>
      <c r="GMZ76" s="54"/>
      <c r="GNA76" s="54"/>
      <c r="GNB76" s="54"/>
      <c r="GNC76" s="54"/>
      <c r="GND76" s="54"/>
      <c r="GNE76" s="54"/>
      <c r="GNF76" s="54"/>
      <c r="GNG76" s="54"/>
      <c r="GNH76" s="54"/>
      <c r="GNI76" s="54"/>
      <c r="GNJ76" s="54"/>
      <c r="GNK76" s="54"/>
      <c r="GNL76" s="54"/>
      <c r="GNM76" s="54"/>
      <c r="GNN76" s="54"/>
      <c r="GNO76" s="54"/>
      <c r="GNP76" s="54"/>
      <c r="GNQ76" s="54"/>
      <c r="GNR76" s="54"/>
      <c r="GNS76" s="54"/>
      <c r="GNT76" s="54"/>
      <c r="GNU76" s="54"/>
      <c r="GNV76" s="54"/>
      <c r="GNW76" s="54"/>
      <c r="GNX76" s="54"/>
      <c r="GNY76" s="54"/>
      <c r="GNZ76" s="54"/>
      <c r="GOA76" s="54"/>
      <c r="GOB76" s="54"/>
      <c r="GOC76" s="54"/>
      <c r="GOD76" s="54"/>
      <c r="GOE76" s="54"/>
      <c r="GOF76" s="54"/>
      <c r="GOG76" s="54"/>
      <c r="GOH76" s="54"/>
      <c r="GOI76" s="54"/>
      <c r="GOJ76" s="54"/>
      <c r="GOK76" s="54"/>
      <c r="GOL76" s="54"/>
      <c r="GOM76" s="54"/>
      <c r="GON76" s="54"/>
      <c r="GOO76" s="54"/>
      <c r="GOP76" s="54"/>
      <c r="GOQ76" s="54"/>
      <c r="GOR76" s="54"/>
      <c r="GOS76" s="54"/>
      <c r="GOT76" s="54"/>
      <c r="GOU76" s="54"/>
      <c r="GOV76" s="54"/>
      <c r="GOW76" s="54"/>
      <c r="GOX76" s="54"/>
      <c r="GOY76" s="54"/>
      <c r="GOZ76" s="54"/>
      <c r="GPA76" s="54"/>
      <c r="GPB76" s="54"/>
      <c r="GPC76" s="54"/>
      <c r="GPD76" s="54"/>
      <c r="GPE76" s="54"/>
      <c r="GPF76" s="54"/>
      <c r="GPG76" s="54"/>
      <c r="GPH76" s="54"/>
      <c r="GPI76" s="54"/>
      <c r="GPJ76" s="54"/>
      <c r="GPK76" s="54"/>
      <c r="GPL76" s="54"/>
      <c r="GPM76" s="54"/>
      <c r="GPN76" s="54"/>
      <c r="GPO76" s="54"/>
      <c r="GPP76" s="54"/>
      <c r="GPQ76" s="54"/>
      <c r="GPR76" s="54"/>
      <c r="GPS76" s="54"/>
      <c r="GPT76" s="54"/>
      <c r="GPU76" s="54"/>
      <c r="GPV76" s="54"/>
      <c r="GPW76" s="54"/>
      <c r="GPX76" s="54"/>
      <c r="GPY76" s="54"/>
      <c r="GPZ76" s="54"/>
      <c r="GQA76" s="54"/>
      <c r="GQB76" s="54"/>
      <c r="GQC76" s="54"/>
      <c r="GQD76" s="54"/>
      <c r="GQE76" s="54"/>
      <c r="GQF76" s="54"/>
      <c r="GQG76" s="54"/>
      <c r="GQH76" s="54"/>
      <c r="GQI76" s="54"/>
      <c r="GQJ76" s="54"/>
      <c r="GQK76" s="54"/>
      <c r="GQL76" s="54"/>
      <c r="GQM76" s="54"/>
      <c r="GQN76" s="54"/>
      <c r="GQO76" s="54"/>
      <c r="GQP76" s="54"/>
      <c r="GQQ76" s="54"/>
      <c r="GQR76" s="54"/>
      <c r="GQS76" s="54"/>
      <c r="GQT76" s="54"/>
      <c r="GQU76" s="54"/>
      <c r="GQV76" s="54"/>
      <c r="GQW76" s="54"/>
      <c r="GQX76" s="54"/>
      <c r="GQY76" s="54"/>
      <c r="GQZ76" s="54"/>
      <c r="GRA76" s="54"/>
      <c r="GRB76" s="54"/>
      <c r="GRC76" s="54"/>
      <c r="GRD76" s="54"/>
      <c r="GRE76" s="54"/>
      <c r="GRF76" s="54"/>
      <c r="GRG76" s="54"/>
      <c r="GRH76" s="54"/>
      <c r="GRI76" s="54"/>
      <c r="GRJ76" s="54"/>
      <c r="GRK76" s="54"/>
      <c r="GRL76" s="54"/>
      <c r="GRM76" s="54"/>
      <c r="GRN76" s="54"/>
      <c r="GRO76" s="54"/>
      <c r="GRP76" s="54"/>
      <c r="GRQ76" s="54"/>
      <c r="GRR76" s="54"/>
      <c r="GRS76" s="54"/>
      <c r="GRT76" s="54"/>
      <c r="GRU76" s="54"/>
      <c r="GRV76" s="54"/>
      <c r="GRW76" s="54"/>
      <c r="GRX76" s="54"/>
      <c r="GRY76" s="54"/>
      <c r="GRZ76" s="54"/>
      <c r="GSA76" s="54"/>
      <c r="GSB76" s="54"/>
      <c r="GSC76" s="54"/>
      <c r="GSD76" s="54"/>
      <c r="GSE76" s="54"/>
      <c r="GSF76" s="54"/>
      <c r="GSG76" s="54"/>
      <c r="GSH76" s="54"/>
      <c r="GSI76" s="54"/>
      <c r="GSJ76" s="54"/>
      <c r="GSK76" s="54"/>
      <c r="GSL76" s="54"/>
      <c r="GSM76" s="54"/>
      <c r="GSN76" s="54"/>
      <c r="GSO76" s="54"/>
      <c r="GSP76" s="54"/>
      <c r="GSQ76" s="54"/>
      <c r="GSR76" s="54"/>
      <c r="GSS76" s="54"/>
      <c r="GST76" s="54"/>
      <c r="GSU76" s="54"/>
      <c r="GSV76" s="54"/>
      <c r="GSW76" s="54"/>
      <c r="GSX76" s="54"/>
      <c r="GSY76" s="54"/>
      <c r="GSZ76" s="54"/>
      <c r="GTA76" s="54"/>
      <c r="GTB76" s="54"/>
      <c r="GTC76" s="54"/>
      <c r="GTD76" s="54"/>
      <c r="GTE76" s="54"/>
      <c r="GTF76" s="54"/>
      <c r="GTG76" s="54"/>
      <c r="GTH76" s="54"/>
      <c r="GTI76" s="54"/>
      <c r="GTJ76" s="54"/>
      <c r="GTK76" s="54"/>
      <c r="GTL76" s="54"/>
      <c r="GTM76" s="54"/>
      <c r="GTN76" s="54"/>
      <c r="GTO76" s="54"/>
      <c r="GTP76" s="54"/>
      <c r="GTQ76" s="54"/>
      <c r="GTR76" s="54"/>
      <c r="GTS76" s="54"/>
      <c r="GTT76" s="54"/>
      <c r="GTU76" s="54"/>
      <c r="GTV76" s="54"/>
      <c r="GTW76" s="54"/>
      <c r="GTX76" s="54"/>
      <c r="GTY76" s="54"/>
      <c r="GTZ76" s="54"/>
      <c r="GUA76" s="54"/>
      <c r="GUB76" s="54"/>
      <c r="GUC76" s="54"/>
      <c r="GUD76" s="54"/>
      <c r="GUE76" s="54"/>
      <c r="GUF76" s="54"/>
      <c r="GUG76" s="54"/>
      <c r="GUH76" s="54"/>
      <c r="GUI76" s="54"/>
      <c r="GUJ76" s="54"/>
      <c r="GUK76" s="54"/>
      <c r="GUL76" s="54"/>
      <c r="GUM76" s="54"/>
      <c r="GUN76" s="54"/>
      <c r="GUO76" s="54"/>
      <c r="GUP76" s="54"/>
      <c r="GUQ76" s="54"/>
      <c r="GUR76" s="54"/>
      <c r="GUS76" s="54"/>
      <c r="GUT76" s="54"/>
      <c r="GUU76" s="54"/>
      <c r="GUV76" s="54"/>
      <c r="GUW76" s="54"/>
      <c r="GUX76" s="54"/>
      <c r="GUY76" s="54"/>
      <c r="GUZ76" s="54"/>
      <c r="GVA76" s="54"/>
      <c r="GVB76" s="54"/>
      <c r="GVC76" s="54"/>
      <c r="GVD76" s="54"/>
      <c r="GVE76" s="54"/>
      <c r="GVF76" s="54"/>
      <c r="GVG76" s="54"/>
      <c r="GVH76" s="54"/>
      <c r="GVI76" s="54"/>
      <c r="GVJ76" s="54"/>
      <c r="GVK76" s="54"/>
      <c r="GVL76" s="54"/>
      <c r="GVM76" s="54"/>
      <c r="GVN76" s="54"/>
      <c r="GVO76" s="54"/>
      <c r="GVP76" s="54"/>
      <c r="GVQ76" s="54"/>
      <c r="GVR76" s="54"/>
      <c r="GVS76" s="54"/>
      <c r="GVT76" s="54"/>
      <c r="GVU76" s="54"/>
      <c r="GVV76" s="54"/>
      <c r="GVW76" s="54"/>
      <c r="GVX76" s="54"/>
      <c r="GVY76" s="54"/>
      <c r="GVZ76" s="54"/>
      <c r="GWA76" s="54"/>
      <c r="GWB76" s="54"/>
      <c r="GWC76" s="54"/>
      <c r="GWD76" s="54"/>
      <c r="GWE76" s="54"/>
      <c r="GWF76" s="54"/>
      <c r="GWG76" s="54"/>
      <c r="GWH76" s="54"/>
      <c r="GWI76" s="54"/>
      <c r="GWJ76" s="54"/>
      <c r="GWK76" s="54"/>
      <c r="GWL76" s="54"/>
      <c r="GWM76" s="54"/>
      <c r="GWN76" s="54"/>
      <c r="GWO76" s="54"/>
      <c r="GWP76" s="54"/>
      <c r="GWQ76" s="54"/>
      <c r="GWR76" s="54"/>
      <c r="GWS76" s="54"/>
      <c r="GWT76" s="54"/>
      <c r="GWU76" s="54"/>
      <c r="GWV76" s="54"/>
      <c r="GWW76" s="54"/>
      <c r="GWX76" s="54"/>
      <c r="GWY76" s="54"/>
      <c r="GWZ76" s="54"/>
      <c r="GXA76" s="54"/>
      <c r="GXB76" s="54"/>
      <c r="GXC76" s="54"/>
      <c r="GXD76" s="54"/>
      <c r="GXE76" s="54"/>
      <c r="GXF76" s="54"/>
      <c r="GXG76" s="54"/>
      <c r="GXH76" s="54"/>
      <c r="GXI76" s="54"/>
      <c r="GXJ76" s="54"/>
      <c r="GXK76" s="54"/>
      <c r="GXL76" s="54"/>
      <c r="GXM76" s="54"/>
      <c r="GXN76" s="54"/>
      <c r="GXO76" s="54"/>
      <c r="GXP76" s="54"/>
      <c r="GXQ76" s="54"/>
      <c r="GXR76" s="54"/>
      <c r="GXS76" s="54"/>
      <c r="GXT76" s="54"/>
      <c r="GXU76" s="54"/>
      <c r="GXV76" s="54"/>
      <c r="GXW76" s="54"/>
      <c r="GXX76" s="54"/>
      <c r="GXY76" s="54"/>
      <c r="GXZ76" s="54"/>
      <c r="GYA76" s="54"/>
      <c r="GYB76" s="54"/>
      <c r="GYC76" s="54"/>
      <c r="GYD76" s="54"/>
      <c r="GYE76" s="54"/>
      <c r="GYF76" s="54"/>
      <c r="GYG76" s="54"/>
      <c r="GYH76" s="54"/>
      <c r="GYI76" s="54"/>
      <c r="GYJ76" s="54"/>
      <c r="GYK76" s="54"/>
      <c r="GYL76" s="54"/>
      <c r="GYM76" s="54"/>
      <c r="GYN76" s="54"/>
      <c r="GYO76" s="54"/>
      <c r="GYP76" s="54"/>
      <c r="GYQ76" s="54"/>
      <c r="GYR76" s="54"/>
      <c r="GYS76" s="54"/>
      <c r="GYT76" s="54"/>
      <c r="GYU76" s="54"/>
      <c r="GYV76" s="54"/>
      <c r="GYW76" s="54"/>
      <c r="GYX76" s="54"/>
      <c r="GYY76" s="54"/>
      <c r="GYZ76" s="54"/>
      <c r="GZA76" s="54"/>
      <c r="GZB76" s="54"/>
      <c r="GZC76" s="54"/>
      <c r="GZD76" s="54"/>
      <c r="GZE76" s="54"/>
      <c r="GZF76" s="54"/>
      <c r="GZG76" s="54"/>
      <c r="GZH76" s="54"/>
      <c r="GZI76" s="54"/>
      <c r="GZJ76" s="54"/>
      <c r="GZK76" s="54"/>
      <c r="GZL76" s="54"/>
      <c r="GZM76" s="54"/>
      <c r="GZN76" s="54"/>
      <c r="GZO76" s="54"/>
      <c r="GZP76" s="54"/>
      <c r="GZQ76" s="54"/>
      <c r="GZR76" s="54"/>
      <c r="GZS76" s="54"/>
      <c r="GZT76" s="54"/>
      <c r="GZU76" s="54"/>
      <c r="GZV76" s="54"/>
      <c r="GZW76" s="54"/>
      <c r="GZX76" s="54"/>
      <c r="GZY76" s="54"/>
      <c r="GZZ76" s="54"/>
      <c r="HAA76" s="54"/>
      <c r="HAB76" s="54"/>
      <c r="HAC76" s="54"/>
      <c r="HAD76" s="54"/>
      <c r="HAE76" s="54"/>
      <c r="HAF76" s="54"/>
      <c r="HAG76" s="54"/>
      <c r="HAH76" s="54"/>
      <c r="HAI76" s="54"/>
      <c r="HAJ76" s="54"/>
      <c r="HAK76" s="54"/>
      <c r="HAL76" s="54"/>
      <c r="HAM76" s="54"/>
      <c r="HAN76" s="54"/>
      <c r="HAO76" s="54"/>
      <c r="HAP76" s="54"/>
      <c r="HAQ76" s="54"/>
      <c r="HAR76" s="54"/>
      <c r="HAS76" s="54"/>
      <c r="HAT76" s="54"/>
      <c r="HAU76" s="54"/>
      <c r="HAV76" s="54"/>
      <c r="HAW76" s="54"/>
      <c r="HAX76" s="54"/>
      <c r="HAY76" s="54"/>
      <c r="HAZ76" s="54"/>
      <c r="HBA76" s="54"/>
      <c r="HBB76" s="54"/>
      <c r="HBC76" s="54"/>
      <c r="HBD76" s="54"/>
      <c r="HBE76" s="54"/>
      <c r="HBF76" s="54"/>
      <c r="HBG76" s="54"/>
      <c r="HBH76" s="54"/>
      <c r="HBI76" s="54"/>
      <c r="HBJ76" s="54"/>
      <c r="HBK76" s="54"/>
      <c r="HBL76" s="54"/>
      <c r="HBM76" s="54"/>
      <c r="HBN76" s="54"/>
      <c r="HBO76" s="54"/>
      <c r="HBP76" s="54"/>
      <c r="HBQ76" s="54"/>
      <c r="HBR76" s="54"/>
      <c r="HBS76" s="54"/>
      <c r="HBT76" s="54"/>
      <c r="HBU76" s="54"/>
      <c r="HBV76" s="54"/>
      <c r="HBW76" s="54"/>
      <c r="HBX76" s="54"/>
      <c r="HBY76" s="54"/>
      <c r="HBZ76" s="54"/>
      <c r="HCA76" s="54"/>
      <c r="HCB76" s="54"/>
      <c r="HCC76" s="54"/>
      <c r="HCD76" s="54"/>
      <c r="HCE76" s="54"/>
      <c r="HCF76" s="54"/>
      <c r="HCG76" s="54"/>
      <c r="HCH76" s="54"/>
      <c r="HCI76" s="54"/>
      <c r="HCJ76" s="54"/>
      <c r="HCK76" s="54"/>
      <c r="HCL76" s="54"/>
      <c r="HCM76" s="54"/>
      <c r="HCN76" s="54"/>
      <c r="HCO76" s="54"/>
      <c r="HCP76" s="54"/>
      <c r="HCQ76" s="54"/>
      <c r="HCR76" s="54"/>
      <c r="HCS76" s="54"/>
      <c r="HCT76" s="54"/>
      <c r="HCU76" s="54"/>
      <c r="HCV76" s="54"/>
      <c r="HCW76" s="54"/>
      <c r="HCX76" s="54"/>
      <c r="HCY76" s="54"/>
      <c r="HCZ76" s="54"/>
      <c r="HDA76" s="54"/>
      <c r="HDB76" s="54"/>
      <c r="HDC76" s="54"/>
      <c r="HDD76" s="54"/>
      <c r="HDE76" s="54"/>
      <c r="HDF76" s="54"/>
      <c r="HDG76" s="54"/>
      <c r="HDH76" s="54"/>
      <c r="HDI76" s="54"/>
      <c r="HDJ76" s="54"/>
      <c r="HDK76" s="54"/>
      <c r="HDL76" s="54"/>
      <c r="HDM76" s="54"/>
      <c r="HDN76" s="54"/>
      <c r="HDO76" s="54"/>
      <c r="HDP76" s="54"/>
      <c r="HDQ76" s="54"/>
      <c r="HDR76" s="54"/>
      <c r="HDS76" s="54"/>
      <c r="HDT76" s="54"/>
      <c r="HDU76" s="54"/>
      <c r="HDV76" s="54"/>
      <c r="HDW76" s="54"/>
      <c r="HDX76" s="54"/>
      <c r="HDY76" s="54"/>
      <c r="HDZ76" s="54"/>
      <c r="HEA76" s="54"/>
      <c r="HEB76" s="54"/>
      <c r="HEC76" s="54"/>
      <c r="HED76" s="54"/>
      <c r="HEE76" s="54"/>
      <c r="HEF76" s="54"/>
      <c r="HEG76" s="54"/>
      <c r="HEH76" s="54"/>
      <c r="HEI76" s="54"/>
      <c r="HEJ76" s="54"/>
      <c r="HEK76" s="54"/>
      <c r="HEL76" s="54"/>
      <c r="HEM76" s="54"/>
      <c r="HEN76" s="54"/>
      <c r="HEO76" s="54"/>
      <c r="HEP76" s="54"/>
      <c r="HEQ76" s="54"/>
      <c r="HER76" s="54"/>
      <c r="HES76" s="54"/>
      <c r="HET76" s="54"/>
      <c r="HEU76" s="54"/>
      <c r="HEV76" s="54"/>
      <c r="HEW76" s="54"/>
      <c r="HEX76" s="54"/>
      <c r="HEY76" s="54"/>
      <c r="HEZ76" s="54"/>
      <c r="HFA76" s="54"/>
      <c r="HFB76" s="54"/>
      <c r="HFC76" s="54"/>
      <c r="HFD76" s="54"/>
      <c r="HFE76" s="54"/>
      <c r="HFF76" s="54"/>
      <c r="HFG76" s="54"/>
      <c r="HFH76" s="54"/>
      <c r="HFI76" s="54"/>
      <c r="HFJ76" s="54"/>
      <c r="HFK76" s="54"/>
      <c r="HFL76" s="54"/>
      <c r="HFM76" s="54"/>
      <c r="HFN76" s="54"/>
      <c r="HFO76" s="54"/>
      <c r="HFP76" s="54"/>
      <c r="HFQ76" s="54"/>
      <c r="HFR76" s="54"/>
      <c r="HFS76" s="54"/>
      <c r="HFT76" s="54"/>
      <c r="HFU76" s="54"/>
      <c r="HFV76" s="54"/>
      <c r="HFW76" s="54"/>
      <c r="HFX76" s="54"/>
      <c r="HFY76" s="54"/>
      <c r="HFZ76" s="54"/>
      <c r="HGA76" s="54"/>
      <c r="HGB76" s="54"/>
      <c r="HGC76" s="54"/>
      <c r="HGD76" s="54"/>
      <c r="HGE76" s="54"/>
      <c r="HGF76" s="54"/>
      <c r="HGG76" s="54"/>
      <c r="HGH76" s="54"/>
      <c r="HGI76" s="54"/>
      <c r="HGJ76" s="54"/>
      <c r="HGK76" s="54"/>
      <c r="HGL76" s="54"/>
      <c r="HGM76" s="54"/>
      <c r="HGN76" s="54"/>
      <c r="HGO76" s="54"/>
      <c r="HGP76" s="54"/>
      <c r="HGQ76" s="54"/>
      <c r="HGR76" s="54"/>
      <c r="HGS76" s="54"/>
      <c r="HGT76" s="54"/>
      <c r="HGU76" s="54"/>
      <c r="HGV76" s="54"/>
      <c r="HGW76" s="54"/>
      <c r="HGX76" s="54"/>
      <c r="HGY76" s="54"/>
      <c r="HGZ76" s="54"/>
      <c r="HHA76" s="54"/>
      <c r="HHB76" s="54"/>
      <c r="HHC76" s="54"/>
      <c r="HHD76" s="54"/>
      <c r="HHE76" s="54"/>
      <c r="HHF76" s="54"/>
      <c r="HHG76" s="54"/>
      <c r="HHH76" s="54"/>
      <c r="HHI76" s="54"/>
      <c r="HHJ76" s="54"/>
      <c r="HHK76" s="54"/>
      <c r="HHL76" s="54"/>
      <c r="HHM76" s="54"/>
      <c r="HHN76" s="54"/>
      <c r="HHO76" s="54"/>
      <c r="HHP76" s="54"/>
      <c r="HHQ76" s="54"/>
      <c r="HHR76" s="54"/>
      <c r="HHS76" s="54"/>
      <c r="HHT76" s="54"/>
      <c r="HHU76" s="54"/>
      <c r="HHV76" s="54"/>
      <c r="HHW76" s="54"/>
      <c r="HHX76" s="54"/>
      <c r="HHY76" s="54"/>
      <c r="HHZ76" s="54"/>
      <c r="HIA76" s="54"/>
      <c r="HIB76" s="54"/>
      <c r="HIC76" s="54"/>
      <c r="HID76" s="54"/>
      <c r="HIE76" s="54"/>
      <c r="HIF76" s="54"/>
      <c r="HIG76" s="54"/>
      <c r="HIH76" s="54"/>
      <c r="HII76" s="54"/>
      <c r="HIJ76" s="54"/>
      <c r="HIK76" s="54"/>
      <c r="HIL76" s="54"/>
      <c r="HIM76" s="54"/>
      <c r="HIN76" s="54"/>
      <c r="HIO76" s="54"/>
      <c r="HIP76" s="54"/>
      <c r="HIQ76" s="54"/>
      <c r="HIR76" s="54"/>
      <c r="HIS76" s="54"/>
      <c r="HIT76" s="54"/>
      <c r="HIU76" s="54"/>
      <c r="HIV76" s="54"/>
      <c r="HIW76" s="54"/>
      <c r="HIX76" s="54"/>
      <c r="HIY76" s="54"/>
      <c r="HIZ76" s="54"/>
      <c r="HJA76" s="54"/>
      <c r="HJB76" s="54"/>
      <c r="HJC76" s="54"/>
      <c r="HJD76" s="54"/>
      <c r="HJE76" s="54"/>
      <c r="HJF76" s="54"/>
      <c r="HJG76" s="54"/>
      <c r="HJH76" s="54"/>
      <c r="HJI76" s="54"/>
      <c r="HJJ76" s="54"/>
      <c r="HJK76" s="54"/>
      <c r="HJL76" s="54"/>
      <c r="HJM76" s="54"/>
      <c r="HJN76" s="54"/>
      <c r="HJO76" s="54"/>
      <c r="HJP76" s="54"/>
      <c r="HJQ76" s="54"/>
      <c r="HJR76" s="54"/>
      <c r="HJS76" s="54"/>
      <c r="HJT76" s="54"/>
      <c r="HJU76" s="54"/>
      <c r="HJV76" s="54"/>
      <c r="HJW76" s="54"/>
      <c r="HJX76" s="54"/>
      <c r="HJY76" s="54"/>
      <c r="HJZ76" s="54"/>
      <c r="HKA76" s="54"/>
      <c r="HKB76" s="54"/>
      <c r="HKC76" s="54"/>
      <c r="HKD76" s="54"/>
      <c r="HKE76" s="54"/>
      <c r="HKF76" s="54"/>
      <c r="HKG76" s="54"/>
      <c r="HKH76" s="54"/>
      <c r="HKI76" s="54"/>
      <c r="HKJ76" s="54"/>
      <c r="HKK76" s="54"/>
      <c r="HKL76" s="54"/>
      <c r="HKM76" s="54"/>
      <c r="HKN76" s="54"/>
      <c r="HKO76" s="54"/>
      <c r="HKP76" s="54"/>
      <c r="HKQ76" s="54"/>
      <c r="HKR76" s="54"/>
      <c r="HKS76" s="54"/>
      <c r="HKT76" s="54"/>
      <c r="HKU76" s="54"/>
      <c r="HKV76" s="54"/>
      <c r="HKW76" s="54"/>
      <c r="HKX76" s="54"/>
      <c r="HKY76" s="54"/>
      <c r="HKZ76" s="54"/>
      <c r="HLA76" s="54"/>
      <c r="HLB76" s="54"/>
      <c r="HLC76" s="54"/>
      <c r="HLD76" s="54"/>
      <c r="HLE76" s="54"/>
      <c r="HLF76" s="54"/>
      <c r="HLG76" s="54"/>
      <c r="HLH76" s="54"/>
      <c r="HLI76" s="54"/>
      <c r="HLJ76" s="54"/>
      <c r="HLK76" s="54"/>
      <c r="HLL76" s="54"/>
      <c r="HLM76" s="54"/>
      <c r="HLN76" s="54"/>
      <c r="HLO76" s="54"/>
      <c r="HLP76" s="54"/>
      <c r="HLQ76" s="54"/>
      <c r="HLR76" s="54"/>
      <c r="HLS76" s="54"/>
      <c r="HLT76" s="54"/>
      <c r="HLU76" s="54"/>
      <c r="HLV76" s="54"/>
      <c r="HLW76" s="54"/>
      <c r="HLX76" s="54"/>
      <c r="HLY76" s="54"/>
      <c r="HLZ76" s="54"/>
      <c r="HMA76" s="54"/>
      <c r="HMB76" s="54"/>
      <c r="HMC76" s="54"/>
      <c r="HMD76" s="54"/>
      <c r="HME76" s="54"/>
      <c r="HMF76" s="54"/>
      <c r="HMG76" s="54"/>
      <c r="HMH76" s="54"/>
      <c r="HMI76" s="54"/>
      <c r="HMJ76" s="54"/>
      <c r="HMK76" s="54"/>
      <c r="HML76" s="54"/>
      <c r="HMM76" s="54"/>
      <c r="HMN76" s="54"/>
      <c r="HMO76" s="54"/>
      <c r="HMP76" s="54"/>
      <c r="HMQ76" s="54"/>
      <c r="HMR76" s="54"/>
      <c r="HMS76" s="54"/>
      <c r="HMT76" s="54"/>
      <c r="HMU76" s="54"/>
      <c r="HMV76" s="54"/>
      <c r="HMW76" s="54"/>
      <c r="HMX76" s="54"/>
      <c r="HMY76" s="54"/>
      <c r="HMZ76" s="54"/>
      <c r="HNA76" s="54"/>
      <c r="HNB76" s="54"/>
      <c r="HNC76" s="54"/>
      <c r="HND76" s="54"/>
      <c r="HNE76" s="54"/>
      <c r="HNF76" s="54"/>
      <c r="HNG76" s="54"/>
      <c r="HNH76" s="54"/>
      <c r="HNI76" s="54"/>
      <c r="HNJ76" s="54"/>
      <c r="HNK76" s="54"/>
      <c r="HNL76" s="54"/>
      <c r="HNM76" s="54"/>
      <c r="HNN76" s="54"/>
      <c r="HNO76" s="54"/>
      <c r="HNP76" s="54"/>
      <c r="HNQ76" s="54"/>
      <c r="HNR76" s="54"/>
      <c r="HNS76" s="54"/>
      <c r="HNT76" s="54"/>
      <c r="HNU76" s="54"/>
      <c r="HNV76" s="54"/>
      <c r="HNW76" s="54"/>
      <c r="HNX76" s="54"/>
      <c r="HNY76" s="54"/>
      <c r="HNZ76" s="54"/>
      <c r="HOA76" s="54"/>
      <c r="HOB76" s="54"/>
      <c r="HOC76" s="54"/>
      <c r="HOD76" s="54"/>
      <c r="HOE76" s="54"/>
      <c r="HOF76" s="54"/>
      <c r="HOG76" s="54"/>
      <c r="HOH76" s="54"/>
      <c r="HOI76" s="54"/>
      <c r="HOJ76" s="54"/>
      <c r="HOK76" s="54"/>
      <c r="HOL76" s="54"/>
      <c r="HOM76" s="54"/>
      <c r="HON76" s="54"/>
      <c r="HOO76" s="54"/>
      <c r="HOP76" s="54"/>
      <c r="HOQ76" s="54"/>
      <c r="HOR76" s="54"/>
      <c r="HOS76" s="54"/>
      <c r="HOT76" s="54"/>
      <c r="HOU76" s="54"/>
      <c r="HOV76" s="54"/>
      <c r="HOW76" s="54"/>
      <c r="HOX76" s="54"/>
      <c r="HOY76" s="54"/>
      <c r="HOZ76" s="54"/>
      <c r="HPA76" s="54"/>
      <c r="HPB76" s="54"/>
      <c r="HPC76" s="54"/>
      <c r="HPD76" s="54"/>
      <c r="HPE76" s="54"/>
      <c r="HPF76" s="54"/>
      <c r="HPG76" s="54"/>
      <c r="HPH76" s="54"/>
      <c r="HPI76" s="54"/>
      <c r="HPJ76" s="54"/>
      <c r="HPK76" s="54"/>
      <c r="HPL76" s="54"/>
      <c r="HPM76" s="54"/>
      <c r="HPN76" s="54"/>
      <c r="HPO76" s="54"/>
      <c r="HPP76" s="54"/>
      <c r="HPQ76" s="54"/>
      <c r="HPR76" s="54"/>
      <c r="HPS76" s="54"/>
      <c r="HPT76" s="54"/>
      <c r="HPU76" s="54"/>
      <c r="HPV76" s="54"/>
      <c r="HPW76" s="54"/>
      <c r="HPX76" s="54"/>
      <c r="HPY76" s="54"/>
      <c r="HPZ76" s="54"/>
      <c r="HQA76" s="54"/>
      <c r="HQB76" s="54"/>
      <c r="HQC76" s="54"/>
      <c r="HQD76" s="54"/>
      <c r="HQE76" s="54"/>
      <c r="HQF76" s="54"/>
      <c r="HQG76" s="54"/>
      <c r="HQH76" s="54"/>
      <c r="HQI76" s="54"/>
      <c r="HQJ76" s="54"/>
      <c r="HQK76" s="54"/>
      <c r="HQL76" s="54"/>
      <c r="HQM76" s="54"/>
      <c r="HQN76" s="54"/>
      <c r="HQO76" s="54"/>
      <c r="HQP76" s="54"/>
      <c r="HQQ76" s="54"/>
      <c r="HQR76" s="54"/>
      <c r="HQS76" s="54"/>
      <c r="HQT76" s="54"/>
      <c r="HQU76" s="54"/>
      <c r="HQV76" s="54"/>
      <c r="HQW76" s="54"/>
      <c r="HQX76" s="54"/>
      <c r="HQY76" s="54"/>
      <c r="HQZ76" s="54"/>
      <c r="HRA76" s="54"/>
      <c r="HRB76" s="54"/>
      <c r="HRC76" s="54"/>
      <c r="HRD76" s="54"/>
      <c r="HRE76" s="54"/>
      <c r="HRF76" s="54"/>
      <c r="HRG76" s="54"/>
      <c r="HRH76" s="54"/>
      <c r="HRI76" s="54"/>
      <c r="HRJ76" s="54"/>
      <c r="HRK76" s="54"/>
      <c r="HRL76" s="54"/>
      <c r="HRM76" s="54"/>
      <c r="HRN76" s="54"/>
      <c r="HRO76" s="54"/>
      <c r="HRP76" s="54"/>
      <c r="HRQ76" s="54"/>
      <c r="HRR76" s="54"/>
      <c r="HRS76" s="54"/>
      <c r="HRT76" s="54"/>
      <c r="HRU76" s="54"/>
      <c r="HRV76" s="54"/>
      <c r="HRW76" s="54"/>
      <c r="HRX76" s="54"/>
      <c r="HRY76" s="54"/>
      <c r="HRZ76" s="54"/>
      <c r="HSA76" s="54"/>
      <c r="HSB76" s="54"/>
      <c r="HSC76" s="54"/>
      <c r="HSD76" s="54"/>
      <c r="HSE76" s="54"/>
      <c r="HSF76" s="54"/>
      <c r="HSG76" s="54"/>
      <c r="HSH76" s="54"/>
      <c r="HSI76" s="54"/>
      <c r="HSJ76" s="54"/>
      <c r="HSK76" s="54"/>
      <c r="HSL76" s="54"/>
      <c r="HSM76" s="54"/>
      <c r="HSN76" s="54"/>
      <c r="HSO76" s="54"/>
      <c r="HSP76" s="54"/>
      <c r="HSQ76" s="54"/>
      <c r="HSR76" s="54"/>
      <c r="HSS76" s="54"/>
      <c r="HST76" s="54"/>
      <c r="HSU76" s="54"/>
      <c r="HSV76" s="54"/>
      <c r="HSW76" s="54"/>
      <c r="HSX76" s="54"/>
      <c r="HSY76" s="54"/>
      <c r="HSZ76" s="54"/>
      <c r="HTA76" s="54"/>
      <c r="HTB76" s="54"/>
      <c r="HTC76" s="54"/>
      <c r="HTD76" s="54"/>
      <c r="HTE76" s="54"/>
      <c r="HTF76" s="54"/>
      <c r="HTG76" s="54"/>
      <c r="HTH76" s="54"/>
      <c r="HTI76" s="54"/>
      <c r="HTJ76" s="54"/>
      <c r="HTK76" s="54"/>
      <c r="HTL76" s="54"/>
      <c r="HTM76" s="54"/>
      <c r="HTN76" s="54"/>
      <c r="HTO76" s="54"/>
      <c r="HTP76" s="54"/>
      <c r="HTQ76" s="54"/>
      <c r="HTR76" s="54"/>
      <c r="HTS76" s="54"/>
      <c r="HTT76" s="54"/>
      <c r="HTU76" s="54"/>
      <c r="HTV76" s="54"/>
      <c r="HTW76" s="54"/>
      <c r="HTX76" s="54"/>
      <c r="HTY76" s="54"/>
      <c r="HTZ76" s="54"/>
      <c r="HUA76" s="54"/>
      <c r="HUB76" s="54"/>
      <c r="HUC76" s="54"/>
      <c r="HUD76" s="54"/>
      <c r="HUE76" s="54"/>
      <c r="HUF76" s="54"/>
      <c r="HUG76" s="54"/>
      <c r="HUH76" s="54"/>
      <c r="HUI76" s="54"/>
      <c r="HUJ76" s="54"/>
      <c r="HUK76" s="54"/>
      <c r="HUL76" s="54"/>
      <c r="HUM76" s="54"/>
      <c r="HUN76" s="54"/>
      <c r="HUO76" s="54"/>
      <c r="HUP76" s="54"/>
      <c r="HUQ76" s="54"/>
      <c r="HUR76" s="54"/>
      <c r="HUS76" s="54"/>
      <c r="HUT76" s="54"/>
      <c r="HUU76" s="54"/>
      <c r="HUV76" s="54"/>
      <c r="HUW76" s="54"/>
      <c r="HUX76" s="54"/>
      <c r="HUY76" s="54"/>
      <c r="HUZ76" s="54"/>
      <c r="HVA76" s="54"/>
      <c r="HVB76" s="54"/>
      <c r="HVC76" s="54"/>
      <c r="HVD76" s="54"/>
      <c r="HVE76" s="54"/>
      <c r="HVF76" s="54"/>
      <c r="HVG76" s="54"/>
      <c r="HVH76" s="54"/>
      <c r="HVI76" s="54"/>
      <c r="HVJ76" s="54"/>
      <c r="HVK76" s="54"/>
      <c r="HVL76" s="54"/>
      <c r="HVM76" s="54"/>
      <c r="HVN76" s="54"/>
      <c r="HVO76" s="54"/>
      <c r="HVP76" s="54"/>
      <c r="HVQ76" s="54"/>
      <c r="HVR76" s="54"/>
      <c r="HVS76" s="54"/>
      <c r="HVT76" s="54"/>
      <c r="HVU76" s="54"/>
      <c r="HVV76" s="54"/>
      <c r="HVW76" s="54"/>
      <c r="HVX76" s="54"/>
      <c r="HVY76" s="54"/>
      <c r="HVZ76" s="54"/>
      <c r="HWA76" s="54"/>
      <c r="HWB76" s="54"/>
      <c r="HWC76" s="54"/>
      <c r="HWD76" s="54"/>
      <c r="HWE76" s="54"/>
      <c r="HWF76" s="54"/>
      <c r="HWG76" s="54"/>
      <c r="HWH76" s="54"/>
      <c r="HWI76" s="54"/>
      <c r="HWJ76" s="54"/>
      <c r="HWK76" s="54"/>
      <c r="HWL76" s="54"/>
      <c r="HWM76" s="54"/>
      <c r="HWN76" s="54"/>
      <c r="HWO76" s="54"/>
      <c r="HWP76" s="54"/>
      <c r="HWQ76" s="54"/>
      <c r="HWR76" s="54"/>
      <c r="HWS76" s="54"/>
      <c r="HWT76" s="54"/>
      <c r="HWU76" s="54"/>
      <c r="HWV76" s="54"/>
      <c r="HWW76" s="54"/>
      <c r="HWX76" s="54"/>
      <c r="HWY76" s="54"/>
      <c r="HWZ76" s="54"/>
      <c r="HXA76" s="54"/>
      <c r="HXB76" s="54"/>
      <c r="HXC76" s="54"/>
      <c r="HXD76" s="54"/>
      <c r="HXE76" s="54"/>
      <c r="HXF76" s="54"/>
      <c r="HXG76" s="54"/>
      <c r="HXH76" s="54"/>
      <c r="HXI76" s="54"/>
      <c r="HXJ76" s="54"/>
      <c r="HXK76" s="54"/>
      <c r="HXL76" s="54"/>
      <c r="HXM76" s="54"/>
      <c r="HXN76" s="54"/>
      <c r="HXO76" s="54"/>
      <c r="HXP76" s="54"/>
      <c r="HXQ76" s="54"/>
      <c r="HXR76" s="54"/>
      <c r="HXS76" s="54"/>
      <c r="HXT76" s="54"/>
      <c r="HXU76" s="54"/>
      <c r="HXV76" s="54"/>
      <c r="HXW76" s="54"/>
      <c r="HXX76" s="54"/>
      <c r="HXY76" s="54"/>
      <c r="HXZ76" s="54"/>
      <c r="HYA76" s="54"/>
      <c r="HYB76" s="54"/>
      <c r="HYC76" s="54"/>
      <c r="HYD76" s="54"/>
      <c r="HYE76" s="54"/>
      <c r="HYF76" s="54"/>
      <c r="HYG76" s="54"/>
      <c r="HYH76" s="54"/>
      <c r="HYI76" s="54"/>
      <c r="HYJ76" s="54"/>
      <c r="HYK76" s="54"/>
      <c r="HYL76" s="54"/>
      <c r="HYM76" s="54"/>
      <c r="HYN76" s="54"/>
      <c r="HYO76" s="54"/>
      <c r="HYP76" s="54"/>
      <c r="HYQ76" s="54"/>
      <c r="HYR76" s="54"/>
      <c r="HYS76" s="54"/>
      <c r="HYT76" s="54"/>
      <c r="HYU76" s="54"/>
      <c r="HYV76" s="54"/>
      <c r="HYW76" s="54"/>
      <c r="HYX76" s="54"/>
      <c r="HYY76" s="54"/>
      <c r="HYZ76" s="54"/>
      <c r="HZA76" s="54"/>
      <c r="HZB76" s="54"/>
      <c r="HZC76" s="54"/>
      <c r="HZD76" s="54"/>
      <c r="HZE76" s="54"/>
      <c r="HZF76" s="54"/>
      <c r="HZG76" s="54"/>
      <c r="HZH76" s="54"/>
      <c r="HZI76" s="54"/>
      <c r="HZJ76" s="54"/>
      <c r="HZK76" s="54"/>
      <c r="HZL76" s="54"/>
      <c r="HZM76" s="54"/>
      <c r="HZN76" s="54"/>
      <c r="HZO76" s="54"/>
      <c r="HZP76" s="54"/>
      <c r="HZQ76" s="54"/>
      <c r="HZR76" s="54"/>
      <c r="HZS76" s="54"/>
      <c r="HZT76" s="54"/>
      <c r="HZU76" s="54"/>
      <c r="HZV76" s="54"/>
      <c r="HZW76" s="54"/>
      <c r="HZX76" s="54"/>
      <c r="HZY76" s="54"/>
      <c r="HZZ76" s="54"/>
      <c r="IAA76" s="54"/>
      <c r="IAB76" s="54"/>
      <c r="IAC76" s="54"/>
      <c r="IAD76" s="54"/>
      <c r="IAE76" s="54"/>
      <c r="IAF76" s="54"/>
      <c r="IAG76" s="54"/>
      <c r="IAH76" s="54"/>
      <c r="IAI76" s="54"/>
      <c r="IAJ76" s="54"/>
      <c r="IAK76" s="54"/>
      <c r="IAL76" s="54"/>
      <c r="IAM76" s="54"/>
      <c r="IAN76" s="54"/>
      <c r="IAO76" s="54"/>
      <c r="IAP76" s="54"/>
      <c r="IAQ76" s="54"/>
      <c r="IAR76" s="54"/>
      <c r="IAS76" s="54"/>
      <c r="IAT76" s="54"/>
      <c r="IAU76" s="54"/>
      <c r="IAV76" s="54"/>
      <c r="IAW76" s="54"/>
      <c r="IAX76" s="54"/>
      <c r="IAY76" s="54"/>
      <c r="IAZ76" s="54"/>
      <c r="IBA76" s="54"/>
      <c r="IBB76" s="54"/>
      <c r="IBC76" s="54"/>
      <c r="IBD76" s="54"/>
      <c r="IBE76" s="54"/>
      <c r="IBF76" s="54"/>
      <c r="IBG76" s="54"/>
      <c r="IBH76" s="54"/>
      <c r="IBI76" s="54"/>
      <c r="IBJ76" s="54"/>
      <c r="IBK76" s="54"/>
      <c r="IBL76" s="54"/>
      <c r="IBM76" s="54"/>
      <c r="IBN76" s="54"/>
      <c r="IBO76" s="54"/>
      <c r="IBP76" s="54"/>
      <c r="IBQ76" s="54"/>
      <c r="IBR76" s="54"/>
      <c r="IBS76" s="54"/>
      <c r="IBT76" s="54"/>
      <c r="IBU76" s="54"/>
      <c r="IBV76" s="54"/>
      <c r="IBW76" s="54"/>
      <c r="IBX76" s="54"/>
      <c r="IBY76" s="54"/>
      <c r="IBZ76" s="54"/>
      <c r="ICA76" s="54"/>
      <c r="ICB76" s="54"/>
      <c r="ICC76" s="54"/>
      <c r="ICD76" s="54"/>
      <c r="ICE76" s="54"/>
      <c r="ICF76" s="54"/>
      <c r="ICG76" s="54"/>
      <c r="ICH76" s="54"/>
      <c r="ICI76" s="54"/>
      <c r="ICJ76" s="54"/>
      <c r="ICK76" s="54"/>
      <c r="ICL76" s="54"/>
      <c r="ICM76" s="54"/>
      <c r="ICN76" s="54"/>
      <c r="ICO76" s="54"/>
      <c r="ICP76" s="54"/>
      <c r="ICQ76" s="54"/>
      <c r="ICR76" s="54"/>
      <c r="ICS76" s="54"/>
      <c r="ICT76" s="54"/>
      <c r="ICU76" s="54"/>
      <c r="ICV76" s="54"/>
      <c r="ICW76" s="54"/>
      <c r="ICX76" s="54"/>
      <c r="ICY76" s="54"/>
      <c r="ICZ76" s="54"/>
      <c r="IDA76" s="54"/>
      <c r="IDB76" s="54"/>
      <c r="IDC76" s="54"/>
      <c r="IDD76" s="54"/>
      <c r="IDE76" s="54"/>
      <c r="IDF76" s="54"/>
      <c r="IDG76" s="54"/>
      <c r="IDH76" s="54"/>
      <c r="IDI76" s="54"/>
      <c r="IDJ76" s="54"/>
      <c r="IDK76" s="54"/>
      <c r="IDL76" s="54"/>
      <c r="IDM76" s="54"/>
      <c r="IDN76" s="54"/>
      <c r="IDO76" s="54"/>
      <c r="IDP76" s="54"/>
      <c r="IDQ76" s="54"/>
      <c r="IDR76" s="54"/>
      <c r="IDS76" s="54"/>
      <c r="IDT76" s="54"/>
      <c r="IDU76" s="54"/>
      <c r="IDV76" s="54"/>
      <c r="IDW76" s="54"/>
      <c r="IDX76" s="54"/>
      <c r="IDY76" s="54"/>
      <c r="IDZ76" s="54"/>
      <c r="IEA76" s="54"/>
      <c r="IEB76" s="54"/>
      <c r="IEC76" s="54"/>
      <c r="IED76" s="54"/>
      <c r="IEE76" s="54"/>
      <c r="IEF76" s="54"/>
      <c r="IEG76" s="54"/>
      <c r="IEH76" s="54"/>
      <c r="IEI76" s="54"/>
      <c r="IEJ76" s="54"/>
      <c r="IEK76" s="54"/>
      <c r="IEL76" s="54"/>
      <c r="IEM76" s="54"/>
      <c r="IEN76" s="54"/>
      <c r="IEO76" s="54"/>
      <c r="IEP76" s="54"/>
      <c r="IEQ76" s="54"/>
      <c r="IER76" s="54"/>
      <c r="IES76" s="54"/>
      <c r="IET76" s="54"/>
      <c r="IEU76" s="54"/>
      <c r="IEV76" s="54"/>
      <c r="IEW76" s="54"/>
      <c r="IEX76" s="54"/>
      <c r="IEY76" s="54"/>
      <c r="IEZ76" s="54"/>
      <c r="IFA76" s="54"/>
      <c r="IFB76" s="54"/>
      <c r="IFC76" s="54"/>
      <c r="IFD76" s="54"/>
      <c r="IFE76" s="54"/>
      <c r="IFF76" s="54"/>
      <c r="IFG76" s="54"/>
      <c r="IFH76" s="54"/>
      <c r="IFI76" s="54"/>
      <c r="IFJ76" s="54"/>
      <c r="IFK76" s="54"/>
      <c r="IFL76" s="54"/>
      <c r="IFM76" s="54"/>
      <c r="IFN76" s="54"/>
      <c r="IFO76" s="54"/>
      <c r="IFP76" s="54"/>
      <c r="IFQ76" s="54"/>
      <c r="IFR76" s="54"/>
      <c r="IFS76" s="54"/>
      <c r="IFT76" s="54"/>
      <c r="IFU76" s="54"/>
      <c r="IFV76" s="54"/>
      <c r="IFW76" s="54"/>
      <c r="IFX76" s="54"/>
      <c r="IFY76" s="54"/>
      <c r="IFZ76" s="54"/>
      <c r="IGA76" s="54"/>
      <c r="IGB76" s="54"/>
      <c r="IGC76" s="54"/>
      <c r="IGD76" s="54"/>
      <c r="IGE76" s="54"/>
      <c r="IGF76" s="54"/>
      <c r="IGG76" s="54"/>
      <c r="IGH76" s="54"/>
      <c r="IGI76" s="54"/>
      <c r="IGJ76" s="54"/>
      <c r="IGK76" s="54"/>
      <c r="IGL76" s="54"/>
      <c r="IGM76" s="54"/>
      <c r="IGN76" s="54"/>
      <c r="IGO76" s="54"/>
      <c r="IGP76" s="54"/>
      <c r="IGQ76" s="54"/>
      <c r="IGR76" s="54"/>
      <c r="IGS76" s="54"/>
      <c r="IGT76" s="54"/>
      <c r="IGU76" s="54"/>
      <c r="IGV76" s="54"/>
      <c r="IGW76" s="54"/>
      <c r="IGX76" s="54"/>
      <c r="IGY76" s="54"/>
      <c r="IGZ76" s="54"/>
      <c r="IHA76" s="54"/>
      <c r="IHB76" s="54"/>
      <c r="IHC76" s="54"/>
      <c r="IHD76" s="54"/>
      <c r="IHE76" s="54"/>
      <c r="IHF76" s="54"/>
      <c r="IHG76" s="54"/>
      <c r="IHH76" s="54"/>
      <c r="IHI76" s="54"/>
      <c r="IHJ76" s="54"/>
      <c r="IHK76" s="54"/>
      <c r="IHL76" s="54"/>
      <c r="IHM76" s="54"/>
      <c r="IHN76" s="54"/>
      <c r="IHO76" s="54"/>
      <c r="IHP76" s="54"/>
      <c r="IHQ76" s="54"/>
      <c r="IHR76" s="54"/>
      <c r="IHS76" s="54"/>
      <c r="IHT76" s="54"/>
      <c r="IHU76" s="54"/>
      <c r="IHV76" s="54"/>
      <c r="IHW76" s="54"/>
      <c r="IHX76" s="54"/>
      <c r="IHY76" s="54"/>
      <c r="IHZ76" s="54"/>
      <c r="IIA76" s="54"/>
      <c r="IIB76" s="54"/>
      <c r="IIC76" s="54"/>
      <c r="IID76" s="54"/>
      <c r="IIE76" s="54"/>
      <c r="IIF76" s="54"/>
      <c r="IIG76" s="54"/>
      <c r="IIH76" s="54"/>
      <c r="III76" s="54"/>
      <c r="IIJ76" s="54"/>
      <c r="IIK76" s="54"/>
      <c r="IIL76" s="54"/>
      <c r="IIM76" s="54"/>
      <c r="IIN76" s="54"/>
      <c r="IIO76" s="54"/>
      <c r="IIP76" s="54"/>
      <c r="IIQ76" s="54"/>
      <c r="IIR76" s="54"/>
      <c r="IIS76" s="54"/>
      <c r="IIT76" s="54"/>
      <c r="IIU76" s="54"/>
      <c r="IIV76" s="54"/>
      <c r="IIW76" s="54"/>
      <c r="IIX76" s="54"/>
      <c r="IIY76" s="54"/>
      <c r="IIZ76" s="54"/>
      <c r="IJA76" s="54"/>
      <c r="IJB76" s="54"/>
      <c r="IJC76" s="54"/>
      <c r="IJD76" s="54"/>
      <c r="IJE76" s="54"/>
      <c r="IJF76" s="54"/>
      <c r="IJG76" s="54"/>
      <c r="IJH76" s="54"/>
      <c r="IJI76" s="54"/>
      <c r="IJJ76" s="54"/>
      <c r="IJK76" s="54"/>
      <c r="IJL76" s="54"/>
      <c r="IJM76" s="54"/>
      <c r="IJN76" s="54"/>
      <c r="IJO76" s="54"/>
      <c r="IJP76" s="54"/>
      <c r="IJQ76" s="54"/>
      <c r="IJR76" s="54"/>
      <c r="IJS76" s="54"/>
      <c r="IJT76" s="54"/>
      <c r="IJU76" s="54"/>
      <c r="IJV76" s="54"/>
      <c r="IJW76" s="54"/>
      <c r="IJX76" s="54"/>
      <c r="IJY76" s="54"/>
      <c r="IJZ76" s="54"/>
      <c r="IKA76" s="54"/>
      <c r="IKB76" s="54"/>
      <c r="IKC76" s="54"/>
      <c r="IKD76" s="54"/>
      <c r="IKE76" s="54"/>
      <c r="IKF76" s="54"/>
      <c r="IKG76" s="54"/>
      <c r="IKH76" s="54"/>
      <c r="IKI76" s="54"/>
      <c r="IKJ76" s="54"/>
      <c r="IKK76" s="54"/>
      <c r="IKL76" s="54"/>
      <c r="IKM76" s="54"/>
      <c r="IKN76" s="54"/>
      <c r="IKO76" s="54"/>
      <c r="IKP76" s="54"/>
      <c r="IKQ76" s="54"/>
      <c r="IKR76" s="54"/>
      <c r="IKS76" s="54"/>
      <c r="IKT76" s="54"/>
      <c r="IKU76" s="54"/>
      <c r="IKV76" s="54"/>
      <c r="IKW76" s="54"/>
      <c r="IKX76" s="54"/>
      <c r="IKY76" s="54"/>
      <c r="IKZ76" s="54"/>
      <c r="ILA76" s="54"/>
      <c r="ILB76" s="54"/>
      <c r="ILC76" s="54"/>
      <c r="ILD76" s="54"/>
      <c r="ILE76" s="54"/>
      <c r="ILF76" s="54"/>
      <c r="ILG76" s="54"/>
      <c r="ILH76" s="54"/>
      <c r="ILI76" s="54"/>
      <c r="ILJ76" s="54"/>
      <c r="ILK76" s="54"/>
      <c r="ILL76" s="54"/>
      <c r="ILM76" s="54"/>
      <c r="ILN76" s="54"/>
      <c r="ILO76" s="54"/>
      <c r="ILP76" s="54"/>
      <c r="ILQ76" s="54"/>
      <c r="ILR76" s="54"/>
      <c r="ILS76" s="54"/>
      <c r="ILT76" s="54"/>
      <c r="ILU76" s="54"/>
      <c r="ILV76" s="54"/>
      <c r="ILW76" s="54"/>
      <c r="ILX76" s="54"/>
      <c r="ILY76" s="54"/>
      <c r="ILZ76" s="54"/>
      <c r="IMA76" s="54"/>
      <c r="IMB76" s="54"/>
      <c r="IMC76" s="54"/>
      <c r="IMD76" s="54"/>
      <c r="IME76" s="54"/>
      <c r="IMF76" s="54"/>
      <c r="IMG76" s="54"/>
      <c r="IMH76" s="54"/>
      <c r="IMI76" s="54"/>
      <c r="IMJ76" s="54"/>
      <c r="IMK76" s="54"/>
      <c r="IML76" s="54"/>
      <c r="IMM76" s="54"/>
      <c r="IMN76" s="54"/>
      <c r="IMO76" s="54"/>
      <c r="IMP76" s="54"/>
      <c r="IMQ76" s="54"/>
      <c r="IMR76" s="54"/>
      <c r="IMS76" s="54"/>
      <c r="IMT76" s="54"/>
      <c r="IMU76" s="54"/>
      <c r="IMV76" s="54"/>
      <c r="IMW76" s="54"/>
      <c r="IMX76" s="54"/>
      <c r="IMY76" s="54"/>
      <c r="IMZ76" s="54"/>
      <c r="INA76" s="54"/>
      <c r="INB76" s="54"/>
      <c r="INC76" s="54"/>
      <c r="IND76" s="54"/>
      <c r="INE76" s="54"/>
      <c r="INF76" s="54"/>
      <c r="ING76" s="54"/>
      <c r="INH76" s="54"/>
      <c r="INI76" s="54"/>
      <c r="INJ76" s="54"/>
      <c r="INK76" s="54"/>
      <c r="INL76" s="54"/>
      <c r="INM76" s="54"/>
      <c r="INN76" s="54"/>
      <c r="INO76" s="54"/>
      <c r="INP76" s="54"/>
      <c r="INQ76" s="54"/>
      <c r="INR76" s="54"/>
      <c r="INS76" s="54"/>
      <c r="INT76" s="54"/>
      <c r="INU76" s="54"/>
      <c r="INV76" s="54"/>
      <c r="INW76" s="54"/>
      <c r="INX76" s="54"/>
      <c r="INY76" s="54"/>
      <c r="INZ76" s="54"/>
      <c r="IOA76" s="54"/>
      <c r="IOB76" s="54"/>
      <c r="IOC76" s="54"/>
      <c r="IOD76" s="54"/>
      <c r="IOE76" s="54"/>
      <c r="IOF76" s="54"/>
      <c r="IOG76" s="54"/>
      <c r="IOH76" s="54"/>
      <c r="IOI76" s="54"/>
      <c r="IOJ76" s="54"/>
      <c r="IOK76" s="54"/>
      <c r="IOL76" s="54"/>
      <c r="IOM76" s="54"/>
      <c r="ION76" s="54"/>
      <c r="IOO76" s="54"/>
      <c r="IOP76" s="54"/>
      <c r="IOQ76" s="54"/>
      <c r="IOR76" s="54"/>
      <c r="IOS76" s="54"/>
      <c r="IOT76" s="54"/>
      <c r="IOU76" s="54"/>
      <c r="IOV76" s="54"/>
      <c r="IOW76" s="54"/>
      <c r="IOX76" s="54"/>
      <c r="IOY76" s="54"/>
      <c r="IOZ76" s="54"/>
      <c r="IPA76" s="54"/>
      <c r="IPB76" s="54"/>
      <c r="IPC76" s="54"/>
      <c r="IPD76" s="54"/>
      <c r="IPE76" s="54"/>
      <c r="IPF76" s="54"/>
      <c r="IPG76" s="54"/>
      <c r="IPH76" s="54"/>
      <c r="IPI76" s="54"/>
      <c r="IPJ76" s="54"/>
      <c r="IPK76" s="54"/>
      <c r="IPL76" s="54"/>
      <c r="IPM76" s="54"/>
      <c r="IPN76" s="54"/>
      <c r="IPO76" s="54"/>
      <c r="IPP76" s="54"/>
      <c r="IPQ76" s="54"/>
      <c r="IPR76" s="54"/>
      <c r="IPS76" s="54"/>
      <c r="IPT76" s="54"/>
      <c r="IPU76" s="54"/>
      <c r="IPV76" s="54"/>
      <c r="IPW76" s="54"/>
      <c r="IPX76" s="54"/>
      <c r="IPY76" s="54"/>
      <c r="IPZ76" s="54"/>
      <c r="IQA76" s="54"/>
      <c r="IQB76" s="54"/>
      <c r="IQC76" s="54"/>
      <c r="IQD76" s="54"/>
      <c r="IQE76" s="54"/>
      <c r="IQF76" s="54"/>
      <c r="IQG76" s="54"/>
      <c r="IQH76" s="54"/>
      <c r="IQI76" s="54"/>
      <c r="IQJ76" s="54"/>
      <c r="IQK76" s="54"/>
      <c r="IQL76" s="54"/>
      <c r="IQM76" s="54"/>
      <c r="IQN76" s="54"/>
      <c r="IQO76" s="54"/>
      <c r="IQP76" s="54"/>
      <c r="IQQ76" s="54"/>
      <c r="IQR76" s="54"/>
      <c r="IQS76" s="54"/>
      <c r="IQT76" s="54"/>
      <c r="IQU76" s="54"/>
      <c r="IQV76" s="54"/>
      <c r="IQW76" s="54"/>
      <c r="IQX76" s="54"/>
      <c r="IQY76" s="54"/>
      <c r="IQZ76" s="54"/>
      <c r="IRA76" s="54"/>
      <c r="IRB76" s="54"/>
      <c r="IRC76" s="54"/>
      <c r="IRD76" s="54"/>
      <c r="IRE76" s="54"/>
      <c r="IRF76" s="54"/>
      <c r="IRG76" s="54"/>
      <c r="IRH76" s="54"/>
      <c r="IRI76" s="54"/>
      <c r="IRJ76" s="54"/>
      <c r="IRK76" s="54"/>
      <c r="IRL76" s="54"/>
      <c r="IRM76" s="54"/>
      <c r="IRN76" s="54"/>
      <c r="IRO76" s="54"/>
      <c r="IRP76" s="54"/>
      <c r="IRQ76" s="54"/>
      <c r="IRR76" s="54"/>
      <c r="IRS76" s="54"/>
      <c r="IRT76" s="54"/>
      <c r="IRU76" s="54"/>
      <c r="IRV76" s="54"/>
      <c r="IRW76" s="54"/>
      <c r="IRX76" s="54"/>
      <c r="IRY76" s="54"/>
      <c r="IRZ76" s="54"/>
      <c r="ISA76" s="54"/>
      <c r="ISB76" s="54"/>
      <c r="ISC76" s="54"/>
      <c r="ISD76" s="54"/>
      <c r="ISE76" s="54"/>
      <c r="ISF76" s="54"/>
      <c r="ISG76" s="54"/>
      <c r="ISH76" s="54"/>
      <c r="ISI76" s="54"/>
      <c r="ISJ76" s="54"/>
      <c r="ISK76" s="54"/>
      <c r="ISL76" s="54"/>
      <c r="ISM76" s="54"/>
      <c r="ISN76" s="54"/>
      <c r="ISO76" s="54"/>
      <c r="ISP76" s="54"/>
      <c r="ISQ76" s="54"/>
      <c r="ISR76" s="54"/>
      <c r="ISS76" s="54"/>
      <c r="IST76" s="54"/>
      <c r="ISU76" s="54"/>
      <c r="ISV76" s="54"/>
      <c r="ISW76" s="54"/>
      <c r="ISX76" s="54"/>
      <c r="ISY76" s="54"/>
      <c r="ISZ76" s="54"/>
      <c r="ITA76" s="54"/>
      <c r="ITB76" s="54"/>
      <c r="ITC76" s="54"/>
      <c r="ITD76" s="54"/>
      <c r="ITE76" s="54"/>
      <c r="ITF76" s="54"/>
      <c r="ITG76" s="54"/>
      <c r="ITH76" s="54"/>
      <c r="ITI76" s="54"/>
      <c r="ITJ76" s="54"/>
      <c r="ITK76" s="54"/>
      <c r="ITL76" s="54"/>
      <c r="ITM76" s="54"/>
      <c r="ITN76" s="54"/>
      <c r="ITO76" s="54"/>
      <c r="ITP76" s="54"/>
      <c r="ITQ76" s="54"/>
      <c r="ITR76" s="54"/>
      <c r="ITS76" s="54"/>
      <c r="ITT76" s="54"/>
      <c r="ITU76" s="54"/>
      <c r="ITV76" s="54"/>
      <c r="ITW76" s="54"/>
      <c r="ITX76" s="54"/>
      <c r="ITY76" s="54"/>
      <c r="ITZ76" s="54"/>
      <c r="IUA76" s="54"/>
      <c r="IUB76" s="54"/>
      <c r="IUC76" s="54"/>
      <c r="IUD76" s="54"/>
      <c r="IUE76" s="54"/>
      <c r="IUF76" s="54"/>
      <c r="IUG76" s="54"/>
      <c r="IUH76" s="54"/>
      <c r="IUI76" s="54"/>
      <c r="IUJ76" s="54"/>
      <c r="IUK76" s="54"/>
      <c r="IUL76" s="54"/>
      <c r="IUM76" s="54"/>
      <c r="IUN76" s="54"/>
      <c r="IUO76" s="54"/>
      <c r="IUP76" s="54"/>
      <c r="IUQ76" s="54"/>
      <c r="IUR76" s="54"/>
      <c r="IUS76" s="54"/>
      <c r="IUT76" s="54"/>
      <c r="IUU76" s="54"/>
      <c r="IUV76" s="54"/>
      <c r="IUW76" s="54"/>
      <c r="IUX76" s="54"/>
      <c r="IUY76" s="54"/>
      <c r="IUZ76" s="54"/>
      <c r="IVA76" s="54"/>
      <c r="IVB76" s="54"/>
      <c r="IVC76" s="54"/>
      <c r="IVD76" s="54"/>
      <c r="IVE76" s="54"/>
      <c r="IVF76" s="54"/>
      <c r="IVG76" s="54"/>
      <c r="IVH76" s="54"/>
      <c r="IVI76" s="54"/>
      <c r="IVJ76" s="54"/>
      <c r="IVK76" s="54"/>
      <c r="IVL76" s="54"/>
      <c r="IVM76" s="54"/>
      <c r="IVN76" s="54"/>
      <c r="IVO76" s="54"/>
      <c r="IVP76" s="54"/>
      <c r="IVQ76" s="54"/>
      <c r="IVR76" s="54"/>
      <c r="IVS76" s="54"/>
      <c r="IVT76" s="54"/>
      <c r="IVU76" s="54"/>
      <c r="IVV76" s="54"/>
      <c r="IVW76" s="54"/>
      <c r="IVX76" s="54"/>
      <c r="IVY76" s="54"/>
      <c r="IVZ76" s="54"/>
      <c r="IWA76" s="54"/>
      <c r="IWB76" s="54"/>
      <c r="IWC76" s="54"/>
      <c r="IWD76" s="54"/>
      <c r="IWE76" s="54"/>
      <c r="IWF76" s="54"/>
      <c r="IWG76" s="54"/>
      <c r="IWH76" s="54"/>
      <c r="IWI76" s="54"/>
      <c r="IWJ76" s="54"/>
      <c r="IWK76" s="54"/>
      <c r="IWL76" s="54"/>
      <c r="IWM76" s="54"/>
      <c r="IWN76" s="54"/>
      <c r="IWO76" s="54"/>
      <c r="IWP76" s="54"/>
      <c r="IWQ76" s="54"/>
      <c r="IWR76" s="54"/>
      <c r="IWS76" s="54"/>
      <c r="IWT76" s="54"/>
      <c r="IWU76" s="54"/>
      <c r="IWV76" s="54"/>
      <c r="IWW76" s="54"/>
      <c r="IWX76" s="54"/>
      <c r="IWY76" s="54"/>
      <c r="IWZ76" s="54"/>
      <c r="IXA76" s="54"/>
      <c r="IXB76" s="54"/>
      <c r="IXC76" s="54"/>
      <c r="IXD76" s="54"/>
      <c r="IXE76" s="54"/>
      <c r="IXF76" s="54"/>
      <c r="IXG76" s="54"/>
      <c r="IXH76" s="54"/>
      <c r="IXI76" s="54"/>
      <c r="IXJ76" s="54"/>
      <c r="IXK76" s="54"/>
      <c r="IXL76" s="54"/>
      <c r="IXM76" s="54"/>
      <c r="IXN76" s="54"/>
      <c r="IXO76" s="54"/>
      <c r="IXP76" s="54"/>
      <c r="IXQ76" s="54"/>
      <c r="IXR76" s="54"/>
      <c r="IXS76" s="54"/>
      <c r="IXT76" s="54"/>
      <c r="IXU76" s="54"/>
      <c r="IXV76" s="54"/>
      <c r="IXW76" s="54"/>
      <c r="IXX76" s="54"/>
      <c r="IXY76" s="54"/>
      <c r="IXZ76" s="54"/>
      <c r="IYA76" s="54"/>
      <c r="IYB76" s="54"/>
      <c r="IYC76" s="54"/>
      <c r="IYD76" s="54"/>
      <c r="IYE76" s="54"/>
      <c r="IYF76" s="54"/>
      <c r="IYG76" s="54"/>
      <c r="IYH76" s="54"/>
      <c r="IYI76" s="54"/>
      <c r="IYJ76" s="54"/>
      <c r="IYK76" s="54"/>
      <c r="IYL76" s="54"/>
      <c r="IYM76" s="54"/>
      <c r="IYN76" s="54"/>
      <c r="IYO76" s="54"/>
      <c r="IYP76" s="54"/>
      <c r="IYQ76" s="54"/>
      <c r="IYR76" s="54"/>
      <c r="IYS76" s="54"/>
      <c r="IYT76" s="54"/>
      <c r="IYU76" s="54"/>
      <c r="IYV76" s="54"/>
      <c r="IYW76" s="54"/>
      <c r="IYX76" s="54"/>
      <c r="IYY76" s="54"/>
      <c r="IYZ76" s="54"/>
      <c r="IZA76" s="54"/>
      <c r="IZB76" s="54"/>
      <c r="IZC76" s="54"/>
      <c r="IZD76" s="54"/>
      <c r="IZE76" s="54"/>
      <c r="IZF76" s="54"/>
      <c r="IZG76" s="54"/>
      <c r="IZH76" s="54"/>
      <c r="IZI76" s="54"/>
      <c r="IZJ76" s="54"/>
      <c r="IZK76" s="54"/>
      <c r="IZL76" s="54"/>
      <c r="IZM76" s="54"/>
      <c r="IZN76" s="54"/>
      <c r="IZO76" s="54"/>
      <c r="IZP76" s="54"/>
      <c r="IZQ76" s="54"/>
      <c r="IZR76" s="54"/>
      <c r="IZS76" s="54"/>
      <c r="IZT76" s="54"/>
      <c r="IZU76" s="54"/>
      <c r="IZV76" s="54"/>
      <c r="IZW76" s="54"/>
      <c r="IZX76" s="54"/>
      <c r="IZY76" s="54"/>
      <c r="IZZ76" s="54"/>
      <c r="JAA76" s="54"/>
      <c r="JAB76" s="54"/>
      <c r="JAC76" s="54"/>
      <c r="JAD76" s="54"/>
      <c r="JAE76" s="54"/>
      <c r="JAF76" s="54"/>
      <c r="JAG76" s="54"/>
      <c r="JAH76" s="54"/>
      <c r="JAI76" s="54"/>
      <c r="JAJ76" s="54"/>
      <c r="JAK76" s="54"/>
      <c r="JAL76" s="54"/>
      <c r="JAM76" s="54"/>
      <c r="JAN76" s="54"/>
      <c r="JAO76" s="54"/>
      <c r="JAP76" s="54"/>
      <c r="JAQ76" s="54"/>
      <c r="JAR76" s="54"/>
      <c r="JAS76" s="54"/>
      <c r="JAT76" s="54"/>
      <c r="JAU76" s="54"/>
      <c r="JAV76" s="54"/>
      <c r="JAW76" s="54"/>
      <c r="JAX76" s="54"/>
      <c r="JAY76" s="54"/>
      <c r="JAZ76" s="54"/>
      <c r="JBA76" s="54"/>
      <c r="JBB76" s="54"/>
      <c r="JBC76" s="54"/>
      <c r="JBD76" s="54"/>
      <c r="JBE76" s="54"/>
      <c r="JBF76" s="54"/>
      <c r="JBG76" s="54"/>
      <c r="JBH76" s="54"/>
      <c r="JBI76" s="54"/>
      <c r="JBJ76" s="54"/>
      <c r="JBK76" s="54"/>
      <c r="JBL76" s="54"/>
      <c r="JBM76" s="54"/>
      <c r="JBN76" s="54"/>
      <c r="JBO76" s="54"/>
      <c r="JBP76" s="54"/>
      <c r="JBQ76" s="54"/>
      <c r="JBR76" s="54"/>
      <c r="JBS76" s="54"/>
      <c r="JBT76" s="54"/>
      <c r="JBU76" s="54"/>
      <c r="JBV76" s="54"/>
      <c r="JBW76" s="54"/>
      <c r="JBX76" s="54"/>
      <c r="JBY76" s="54"/>
      <c r="JBZ76" s="54"/>
      <c r="JCA76" s="54"/>
      <c r="JCB76" s="54"/>
      <c r="JCC76" s="54"/>
      <c r="JCD76" s="54"/>
      <c r="JCE76" s="54"/>
      <c r="JCF76" s="54"/>
      <c r="JCG76" s="54"/>
      <c r="JCH76" s="54"/>
      <c r="JCI76" s="54"/>
      <c r="JCJ76" s="54"/>
      <c r="JCK76" s="54"/>
      <c r="JCL76" s="54"/>
      <c r="JCM76" s="54"/>
      <c r="JCN76" s="54"/>
      <c r="JCO76" s="54"/>
      <c r="JCP76" s="54"/>
      <c r="JCQ76" s="54"/>
      <c r="JCR76" s="54"/>
      <c r="JCS76" s="54"/>
      <c r="JCT76" s="54"/>
      <c r="JCU76" s="54"/>
      <c r="JCV76" s="54"/>
      <c r="JCW76" s="54"/>
      <c r="JCX76" s="54"/>
      <c r="JCY76" s="54"/>
      <c r="JCZ76" s="54"/>
      <c r="JDA76" s="54"/>
      <c r="JDB76" s="54"/>
      <c r="JDC76" s="54"/>
      <c r="JDD76" s="54"/>
      <c r="JDE76" s="54"/>
      <c r="JDF76" s="54"/>
      <c r="JDG76" s="54"/>
      <c r="JDH76" s="54"/>
      <c r="JDI76" s="54"/>
      <c r="JDJ76" s="54"/>
      <c r="JDK76" s="54"/>
      <c r="JDL76" s="54"/>
      <c r="JDM76" s="54"/>
      <c r="JDN76" s="54"/>
      <c r="JDO76" s="54"/>
      <c r="JDP76" s="54"/>
      <c r="JDQ76" s="54"/>
      <c r="JDR76" s="54"/>
      <c r="JDS76" s="54"/>
      <c r="JDT76" s="54"/>
      <c r="JDU76" s="54"/>
      <c r="JDV76" s="54"/>
      <c r="JDW76" s="54"/>
      <c r="JDX76" s="54"/>
      <c r="JDY76" s="54"/>
      <c r="JDZ76" s="54"/>
      <c r="JEA76" s="54"/>
      <c r="JEB76" s="54"/>
      <c r="JEC76" s="54"/>
      <c r="JED76" s="54"/>
      <c r="JEE76" s="54"/>
      <c r="JEF76" s="54"/>
      <c r="JEG76" s="54"/>
      <c r="JEH76" s="54"/>
      <c r="JEI76" s="54"/>
      <c r="JEJ76" s="54"/>
      <c r="JEK76" s="54"/>
      <c r="JEL76" s="54"/>
      <c r="JEM76" s="54"/>
      <c r="JEN76" s="54"/>
      <c r="JEO76" s="54"/>
      <c r="JEP76" s="54"/>
      <c r="JEQ76" s="54"/>
      <c r="JER76" s="54"/>
      <c r="JES76" s="54"/>
      <c r="JET76" s="54"/>
      <c r="JEU76" s="54"/>
      <c r="JEV76" s="54"/>
      <c r="JEW76" s="54"/>
      <c r="JEX76" s="54"/>
      <c r="JEY76" s="54"/>
      <c r="JEZ76" s="54"/>
      <c r="JFA76" s="54"/>
      <c r="JFB76" s="54"/>
      <c r="JFC76" s="54"/>
      <c r="JFD76" s="54"/>
      <c r="JFE76" s="54"/>
      <c r="JFF76" s="54"/>
      <c r="JFG76" s="54"/>
      <c r="JFH76" s="54"/>
      <c r="JFI76" s="54"/>
      <c r="JFJ76" s="54"/>
      <c r="JFK76" s="54"/>
      <c r="JFL76" s="54"/>
      <c r="JFM76" s="54"/>
      <c r="JFN76" s="54"/>
      <c r="JFO76" s="54"/>
      <c r="JFP76" s="54"/>
      <c r="JFQ76" s="54"/>
      <c r="JFR76" s="54"/>
      <c r="JFS76" s="54"/>
      <c r="JFT76" s="54"/>
      <c r="JFU76" s="54"/>
      <c r="JFV76" s="54"/>
      <c r="JFW76" s="54"/>
      <c r="JFX76" s="54"/>
      <c r="JFY76" s="54"/>
      <c r="JFZ76" s="54"/>
      <c r="JGA76" s="54"/>
      <c r="JGB76" s="54"/>
      <c r="JGC76" s="54"/>
      <c r="JGD76" s="54"/>
      <c r="JGE76" s="54"/>
      <c r="JGF76" s="54"/>
      <c r="JGG76" s="54"/>
      <c r="JGH76" s="54"/>
      <c r="JGI76" s="54"/>
      <c r="JGJ76" s="54"/>
      <c r="JGK76" s="54"/>
      <c r="JGL76" s="54"/>
      <c r="JGM76" s="54"/>
      <c r="JGN76" s="54"/>
      <c r="JGO76" s="54"/>
      <c r="JGP76" s="54"/>
      <c r="JGQ76" s="54"/>
      <c r="JGR76" s="54"/>
      <c r="JGS76" s="54"/>
      <c r="JGT76" s="54"/>
      <c r="JGU76" s="54"/>
      <c r="JGV76" s="54"/>
      <c r="JGW76" s="54"/>
      <c r="JGX76" s="54"/>
      <c r="JGY76" s="54"/>
      <c r="JGZ76" s="54"/>
      <c r="JHA76" s="54"/>
      <c r="JHB76" s="54"/>
      <c r="JHC76" s="54"/>
      <c r="JHD76" s="54"/>
      <c r="JHE76" s="54"/>
      <c r="JHF76" s="54"/>
      <c r="JHG76" s="54"/>
      <c r="JHH76" s="54"/>
      <c r="JHI76" s="54"/>
      <c r="JHJ76" s="54"/>
      <c r="JHK76" s="54"/>
      <c r="JHL76" s="54"/>
      <c r="JHM76" s="54"/>
      <c r="JHN76" s="54"/>
      <c r="JHO76" s="54"/>
      <c r="JHP76" s="54"/>
      <c r="JHQ76" s="54"/>
      <c r="JHR76" s="54"/>
      <c r="JHS76" s="54"/>
      <c r="JHT76" s="54"/>
      <c r="JHU76" s="54"/>
      <c r="JHV76" s="54"/>
      <c r="JHW76" s="54"/>
      <c r="JHX76" s="54"/>
      <c r="JHY76" s="54"/>
      <c r="JHZ76" s="54"/>
      <c r="JIA76" s="54"/>
      <c r="JIB76" s="54"/>
      <c r="JIC76" s="54"/>
      <c r="JID76" s="54"/>
      <c r="JIE76" s="54"/>
      <c r="JIF76" s="54"/>
      <c r="JIG76" s="54"/>
      <c r="JIH76" s="54"/>
      <c r="JII76" s="54"/>
      <c r="JIJ76" s="54"/>
      <c r="JIK76" s="54"/>
      <c r="JIL76" s="54"/>
      <c r="JIM76" s="54"/>
      <c r="JIN76" s="54"/>
      <c r="JIO76" s="54"/>
      <c r="JIP76" s="54"/>
      <c r="JIQ76" s="54"/>
      <c r="JIR76" s="54"/>
      <c r="JIS76" s="54"/>
      <c r="JIT76" s="54"/>
      <c r="JIU76" s="54"/>
      <c r="JIV76" s="54"/>
      <c r="JIW76" s="54"/>
      <c r="JIX76" s="54"/>
      <c r="JIY76" s="54"/>
      <c r="JIZ76" s="54"/>
      <c r="JJA76" s="54"/>
      <c r="JJB76" s="54"/>
      <c r="JJC76" s="54"/>
      <c r="JJD76" s="54"/>
      <c r="JJE76" s="54"/>
      <c r="JJF76" s="54"/>
      <c r="JJG76" s="54"/>
      <c r="JJH76" s="54"/>
      <c r="JJI76" s="54"/>
      <c r="JJJ76" s="54"/>
      <c r="JJK76" s="54"/>
      <c r="JJL76" s="54"/>
      <c r="JJM76" s="54"/>
      <c r="JJN76" s="54"/>
      <c r="JJO76" s="54"/>
      <c r="JJP76" s="54"/>
      <c r="JJQ76" s="54"/>
      <c r="JJR76" s="54"/>
      <c r="JJS76" s="54"/>
      <c r="JJT76" s="54"/>
      <c r="JJU76" s="54"/>
      <c r="JJV76" s="54"/>
      <c r="JJW76" s="54"/>
      <c r="JJX76" s="54"/>
      <c r="JJY76" s="54"/>
      <c r="JJZ76" s="54"/>
      <c r="JKA76" s="54"/>
      <c r="JKB76" s="54"/>
      <c r="JKC76" s="54"/>
      <c r="JKD76" s="54"/>
      <c r="JKE76" s="54"/>
      <c r="JKF76" s="54"/>
      <c r="JKG76" s="54"/>
      <c r="JKH76" s="54"/>
      <c r="JKI76" s="54"/>
      <c r="JKJ76" s="54"/>
      <c r="JKK76" s="54"/>
      <c r="JKL76" s="54"/>
      <c r="JKM76" s="54"/>
      <c r="JKN76" s="54"/>
      <c r="JKO76" s="54"/>
      <c r="JKP76" s="54"/>
      <c r="JKQ76" s="54"/>
      <c r="JKR76" s="54"/>
      <c r="JKS76" s="54"/>
      <c r="JKT76" s="54"/>
      <c r="JKU76" s="54"/>
      <c r="JKV76" s="54"/>
      <c r="JKW76" s="54"/>
      <c r="JKX76" s="54"/>
      <c r="JKY76" s="54"/>
      <c r="JKZ76" s="54"/>
      <c r="JLA76" s="54"/>
      <c r="JLB76" s="54"/>
      <c r="JLC76" s="54"/>
      <c r="JLD76" s="54"/>
      <c r="JLE76" s="54"/>
      <c r="JLF76" s="54"/>
      <c r="JLG76" s="54"/>
      <c r="JLH76" s="54"/>
      <c r="JLI76" s="54"/>
      <c r="JLJ76" s="54"/>
      <c r="JLK76" s="54"/>
      <c r="JLL76" s="54"/>
      <c r="JLM76" s="54"/>
      <c r="JLN76" s="54"/>
      <c r="JLO76" s="54"/>
      <c r="JLP76" s="54"/>
      <c r="JLQ76" s="54"/>
      <c r="JLR76" s="54"/>
      <c r="JLS76" s="54"/>
      <c r="JLT76" s="54"/>
      <c r="JLU76" s="54"/>
      <c r="JLV76" s="54"/>
      <c r="JLW76" s="54"/>
      <c r="JLX76" s="54"/>
      <c r="JLY76" s="54"/>
      <c r="JLZ76" s="54"/>
      <c r="JMA76" s="54"/>
      <c r="JMB76" s="54"/>
      <c r="JMC76" s="54"/>
      <c r="JMD76" s="54"/>
      <c r="JME76" s="54"/>
      <c r="JMF76" s="54"/>
      <c r="JMG76" s="54"/>
      <c r="JMH76" s="54"/>
      <c r="JMI76" s="54"/>
      <c r="JMJ76" s="54"/>
      <c r="JMK76" s="54"/>
      <c r="JML76" s="54"/>
      <c r="JMM76" s="54"/>
      <c r="JMN76" s="54"/>
      <c r="JMO76" s="54"/>
      <c r="JMP76" s="54"/>
      <c r="JMQ76" s="54"/>
      <c r="JMR76" s="54"/>
      <c r="JMS76" s="54"/>
      <c r="JMT76" s="54"/>
      <c r="JMU76" s="54"/>
      <c r="JMV76" s="54"/>
      <c r="JMW76" s="54"/>
      <c r="JMX76" s="54"/>
      <c r="JMY76" s="54"/>
      <c r="JMZ76" s="54"/>
      <c r="JNA76" s="54"/>
      <c r="JNB76" s="54"/>
      <c r="JNC76" s="54"/>
      <c r="JND76" s="54"/>
      <c r="JNE76" s="54"/>
      <c r="JNF76" s="54"/>
      <c r="JNG76" s="54"/>
      <c r="JNH76" s="54"/>
      <c r="JNI76" s="54"/>
      <c r="JNJ76" s="54"/>
      <c r="JNK76" s="54"/>
      <c r="JNL76" s="54"/>
      <c r="JNM76" s="54"/>
      <c r="JNN76" s="54"/>
      <c r="JNO76" s="54"/>
      <c r="JNP76" s="54"/>
      <c r="JNQ76" s="54"/>
      <c r="JNR76" s="54"/>
      <c r="JNS76" s="54"/>
      <c r="JNT76" s="54"/>
      <c r="JNU76" s="54"/>
      <c r="JNV76" s="54"/>
      <c r="JNW76" s="54"/>
      <c r="JNX76" s="54"/>
      <c r="JNY76" s="54"/>
      <c r="JNZ76" s="54"/>
      <c r="JOA76" s="54"/>
      <c r="JOB76" s="54"/>
      <c r="JOC76" s="54"/>
      <c r="JOD76" s="54"/>
      <c r="JOE76" s="54"/>
      <c r="JOF76" s="54"/>
      <c r="JOG76" s="54"/>
      <c r="JOH76" s="54"/>
      <c r="JOI76" s="54"/>
      <c r="JOJ76" s="54"/>
      <c r="JOK76" s="54"/>
      <c r="JOL76" s="54"/>
      <c r="JOM76" s="54"/>
      <c r="JON76" s="54"/>
      <c r="JOO76" s="54"/>
      <c r="JOP76" s="54"/>
      <c r="JOQ76" s="54"/>
      <c r="JOR76" s="54"/>
      <c r="JOS76" s="54"/>
      <c r="JOT76" s="54"/>
      <c r="JOU76" s="54"/>
      <c r="JOV76" s="54"/>
      <c r="JOW76" s="54"/>
      <c r="JOX76" s="54"/>
      <c r="JOY76" s="54"/>
      <c r="JOZ76" s="54"/>
      <c r="JPA76" s="54"/>
      <c r="JPB76" s="54"/>
      <c r="JPC76" s="54"/>
      <c r="JPD76" s="54"/>
      <c r="JPE76" s="54"/>
      <c r="JPF76" s="54"/>
      <c r="JPG76" s="54"/>
      <c r="JPH76" s="54"/>
      <c r="JPI76" s="54"/>
      <c r="JPJ76" s="54"/>
      <c r="JPK76" s="54"/>
      <c r="JPL76" s="54"/>
      <c r="JPM76" s="54"/>
      <c r="JPN76" s="54"/>
      <c r="JPO76" s="54"/>
      <c r="JPP76" s="54"/>
      <c r="JPQ76" s="54"/>
      <c r="JPR76" s="54"/>
      <c r="JPS76" s="54"/>
      <c r="JPT76" s="54"/>
      <c r="JPU76" s="54"/>
      <c r="JPV76" s="54"/>
      <c r="JPW76" s="54"/>
      <c r="JPX76" s="54"/>
      <c r="JPY76" s="54"/>
      <c r="JPZ76" s="54"/>
      <c r="JQA76" s="54"/>
      <c r="JQB76" s="54"/>
      <c r="JQC76" s="54"/>
      <c r="JQD76" s="54"/>
      <c r="JQE76" s="54"/>
      <c r="JQF76" s="54"/>
      <c r="JQG76" s="54"/>
      <c r="JQH76" s="54"/>
      <c r="JQI76" s="54"/>
      <c r="JQJ76" s="54"/>
      <c r="JQK76" s="54"/>
      <c r="JQL76" s="54"/>
      <c r="JQM76" s="54"/>
      <c r="JQN76" s="54"/>
      <c r="JQO76" s="54"/>
      <c r="JQP76" s="54"/>
      <c r="JQQ76" s="54"/>
      <c r="JQR76" s="54"/>
      <c r="JQS76" s="54"/>
      <c r="JQT76" s="54"/>
      <c r="JQU76" s="54"/>
      <c r="JQV76" s="54"/>
      <c r="JQW76" s="54"/>
      <c r="JQX76" s="54"/>
      <c r="JQY76" s="54"/>
      <c r="JQZ76" s="54"/>
      <c r="JRA76" s="54"/>
      <c r="JRB76" s="54"/>
      <c r="JRC76" s="54"/>
      <c r="JRD76" s="54"/>
      <c r="JRE76" s="54"/>
      <c r="JRF76" s="54"/>
      <c r="JRG76" s="54"/>
      <c r="JRH76" s="54"/>
      <c r="JRI76" s="54"/>
      <c r="JRJ76" s="54"/>
      <c r="JRK76" s="54"/>
      <c r="JRL76" s="54"/>
      <c r="JRM76" s="54"/>
      <c r="JRN76" s="54"/>
      <c r="JRO76" s="54"/>
      <c r="JRP76" s="54"/>
      <c r="JRQ76" s="54"/>
      <c r="JRR76" s="54"/>
      <c r="JRS76" s="54"/>
      <c r="JRT76" s="54"/>
      <c r="JRU76" s="54"/>
      <c r="JRV76" s="54"/>
      <c r="JRW76" s="54"/>
      <c r="JRX76" s="54"/>
      <c r="JRY76" s="54"/>
      <c r="JRZ76" s="54"/>
      <c r="JSA76" s="54"/>
      <c r="JSB76" s="54"/>
      <c r="JSC76" s="54"/>
      <c r="JSD76" s="54"/>
      <c r="JSE76" s="54"/>
      <c r="JSF76" s="54"/>
      <c r="JSG76" s="54"/>
      <c r="JSH76" s="54"/>
      <c r="JSI76" s="54"/>
      <c r="JSJ76" s="54"/>
      <c r="JSK76" s="54"/>
      <c r="JSL76" s="54"/>
      <c r="JSM76" s="54"/>
      <c r="JSN76" s="54"/>
      <c r="JSO76" s="54"/>
      <c r="JSP76" s="54"/>
      <c r="JSQ76" s="54"/>
      <c r="JSR76" s="54"/>
      <c r="JSS76" s="54"/>
      <c r="JST76" s="54"/>
      <c r="JSU76" s="54"/>
      <c r="JSV76" s="54"/>
      <c r="JSW76" s="54"/>
      <c r="JSX76" s="54"/>
      <c r="JSY76" s="54"/>
      <c r="JSZ76" s="54"/>
      <c r="JTA76" s="54"/>
      <c r="JTB76" s="54"/>
      <c r="JTC76" s="54"/>
      <c r="JTD76" s="54"/>
      <c r="JTE76" s="54"/>
      <c r="JTF76" s="54"/>
      <c r="JTG76" s="54"/>
      <c r="JTH76" s="54"/>
      <c r="JTI76" s="54"/>
      <c r="JTJ76" s="54"/>
      <c r="JTK76" s="54"/>
      <c r="JTL76" s="54"/>
      <c r="JTM76" s="54"/>
      <c r="JTN76" s="54"/>
      <c r="JTO76" s="54"/>
      <c r="JTP76" s="54"/>
      <c r="JTQ76" s="54"/>
      <c r="JTR76" s="54"/>
      <c r="JTS76" s="54"/>
      <c r="JTT76" s="54"/>
      <c r="JTU76" s="54"/>
      <c r="JTV76" s="54"/>
      <c r="JTW76" s="54"/>
      <c r="JTX76" s="54"/>
      <c r="JTY76" s="54"/>
      <c r="JTZ76" s="54"/>
      <c r="JUA76" s="54"/>
      <c r="JUB76" s="54"/>
      <c r="JUC76" s="54"/>
      <c r="JUD76" s="54"/>
      <c r="JUE76" s="54"/>
      <c r="JUF76" s="54"/>
      <c r="JUG76" s="54"/>
      <c r="JUH76" s="54"/>
      <c r="JUI76" s="54"/>
      <c r="JUJ76" s="54"/>
      <c r="JUK76" s="54"/>
      <c r="JUL76" s="54"/>
      <c r="JUM76" s="54"/>
      <c r="JUN76" s="54"/>
      <c r="JUO76" s="54"/>
      <c r="JUP76" s="54"/>
      <c r="JUQ76" s="54"/>
      <c r="JUR76" s="54"/>
      <c r="JUS76" s="54"/>
      <c r="JUT76" s="54"/>
      <c r="JUU76" s="54"/>
      <c r="JUV76" s="54"/>
      <c r="JUW76" s="54"/>
      <c r="JUX76" s="54"/>
      <c r="JUY76" s="54"/>
      <c r="JUZ76" s="54"/>
      <c r="JVA76" s="54"/>
      <c r="JVB76" s="54"/>
      <c r="JVC76" s="54"/>
      <c r="JVD76" s="54"/>
      <c r="JVE76" s="54"/>
      <c r="JVF76" s="54"/>
      <c r="JVG76" s="54"/>
      <c r="JVH76" s="54"/>
      <c r="JVI76" s="54"/>
      <c r="JVJ76" s="54"/>
      <c r="JVK76" s="54"/>
      <c r="JVL76" s="54"/>
      <c r="JVM76" s="54"/>
      <c r="JVN76" s="54"/>
      <c r="JVO76" s="54"/>
      <c r="JVP76" s="54"/>
      <c r="JVQ76" s="54"/>
      <c r="JVR76" s="54"/>
      <c r="JVS76" s="54"/>
      <c r="JVT76" s="54"/>
      <c r="JVU76" s="54"/>
      <c r="JVV76" s="54"/>
      <c r="JVW76" s="54"/>
      <c r="JVX76" s="54"/>
      <c r="JVY76" s="54"/>
      <c r="JVZ76" s="54"/>
      <c r="JWA76" s="54"/>
      <c r="JWB76" s="54"/>
      <c r="JWC76" s="54"/>
      <c r="JWD76" s="54"/>
      <c r="JWE76" s="54"/>
      <c r="JWF76" s="54"/>
      <c r="JWG76" s="54"/>
      <c r="JWH76" s="54"/>
      <c r="JWI76" s="54"/>
      <c r="JWJ76" s="54"/>
      <c r="JWK76" s="54"/>
      <c r="JWL76" s="54"/>
      <c r="JWM76" s="54"/>
      <c r="JWN76" s="54"/>
      <c r="JWO76" s="54"/>
      <c r="JWP76" s="54"/>
      <c r="JWQ76" s="54"/>
      <c r="JWR76" s="54"/>
      <c r="JWS76" s="54"/>
      <c r="JWT76" s="54"/>
      <c r="JWU76" s="54"/>
      <c r="JWV76" s="54"/>
      <c r="JWW76" s="54"/>
      <c r="JWX76" s="54"/>
      <c r="JWY76" s="54"/>
      <c r="JWZ76" s="54"/>
      <c r="JXA76" s="54"/>
      <c r="JXB76" s="54"/>
      <c r="JXC76" s="54"/>
      <c r="JXD76" s="54"/>
      <c r="JXE76" s="54"/>
      <c r="JXF76" s="54"/>
      <c r="JXG76" s="54"/>
      <c r="JXH76" s="54"/>
      <c r="JXI76" s="54"/>
      <c r="JXJ76" s="54"/>
      <c r="JXK76" s="54"/>
      <c r="JXL76" s="54"/>
      <c r="JXM76" s="54"/>
      <c r="JXN76" s="54"/>
      <c r="JXO76" s="54"/>
      <c r="JXP76" s="54"/>
      <c r="JXQ76" s="54"/>
      <c r="JXR76" s="54"/>
      <c r="JXS76" s="54"/>
      <c r="JXT76" s="54"/>
      <c r="JXU76" s="54"/>
      <c r="JXV76" s="54"/>
      <c r="JXW76" s="54"/>
      <c r="JXX76" s="54"/>
      <c r="JXY76" s="54"/>
      <c r="JXZ76" s="54"/>
      <c r="JYA76" s="54"/>
      <c r="JYB76" s="54"/>
      <c r="JYC76" s="54"/>
      <c r="JYD76" s="54"/>
      <c r="JYE76" s="54"/>
      <c r="JYF76" s="54"/>
      <c r="JYG76" s="54"/>
      <c r="JYH76" s="54"/>
      <c r="JYI76" s="54"/>
      <c r="JYJ76" s="54"/>
      <c r="JYK76" s="54"/>
      <c r="JYL76" s="54"/>
      <c r="JYM76" s="54"/>
      <c r="JYN76" s="54"/>
      <c r="JYO76" s="54"/>
      <c r="JYP76" s="54"/>
      <c r="JYQ76" s="54"/>
      <c r="JYR76" s="54"/>
      <c r="JYS76" s="54"/>
      <c r="JYT76" s="54"/>
      <c r="JYU76" s="54"/>
      <c r="JYV76" s="54"/>
      <c r="JYW76" s="54"/>
      <c r="JYX76" s="54"/>
      <c r="JYY76" s="54"/>
      <c r="JYZ76" s="54"/>
      <c r="JZA76" s="54"/>
      <c r="JZB76" s="54"/>
      <c r="JZC76" s="54"/>
      <c r="JZD76" s="54"/>
      <c r="JZE76" s="54"/>
      <c r="JZF76" s="54"/>
      <c r="JZG76" s="54"/>
      <c r="JZH76" s="54"/>
      <c r="JZI76" s="54"/>
      <c r="JZJ76" s="54"/>
      <c r="JZK76" s="54"/>
      <c r="JZL76" s="54"/>
      <c r="JZM76" s="54"/>
      <c r="JZN76" s="54"/>
      <c r="JZO76" s="54"/>
      <c r="JZP76" s="54"/>
      <c r="JZQ76" s="54"/>
      <c r="JZR76" s="54"/>
      <c r="JZS76" s="54"/>
      <c r="JZT76" s="54"/>
      <c r="JZU76" s="54"/>
      <c r="JZV76" s="54"/>
      <c r="JZW76" s="54"/>
      <c r="JZX76" s="54"/>
      <c r="JZY76" s="54"/>
      <c r="JZZ76" s="54"/>
      <c r="KAA76" s="54"/>
      <c r="KAB76" s="54"/>
      <c r="KAC76" s="54"/>
      <c r="KAD76" s="54"/>
      <c r="KAE76" s="54"/>
      <c r="KAF76" s="54"/>
      <c r="KAG76" s="54"/>
      <c r="KAH76" s="54"/>
      <c r="KAI76" s="54"/>
      <c r="KAJ76" s="54"/>
      <c r="KAK76" s="54"/>
      <c r="KAL76" s="54"/>
      <c r="KAM76" s="54"/>
      <c r="KAN76" s="54"/>
      <c r="KAO76" s="54"/>
      <c r="KAP76" s="54"/>
      <c r="KAQ76" s="54"/>
      <c r="KAR76" s="54"/>
      <c r="KAS76" s="54"/>
      <c r="KAT76" s="54"/>
      <c r="KAU76" s="54"/>
      <c r="KAV76" s="54"/>
      <c r="KAW76" s="54"/>
      <c r="KAX76" s="54"/>
      <c r="KAY76" s="54"/>
      <c r="KAZ76" s="54"/>
      <c r="KBA76" s="54"/>
      <c r="KBB76" s="54"/>
      <c r="KBC76" s="54"/>
      <c r="KBD76" s="54"/>
      <c r="KBE76" s="54"/>
      <c r="KBF76" s="54"/>
      <c r="KBG76" s="54"/>
      <c r="KBH76" s="54"/>
      <c r="KBI76" s="54"/>
      <c r="KBJ76" s="54"/>
      <c r="KBK76" s="54"/>
      <c r="KBL76" s="54"/>
      <c r="KBM76" s="54"/>
      <c r="KBN76" s="54"/>
      <c r="KBO76" s="54"/>
      <c r="KBP76" s="54"/>
      <c r="KBQ76" s="54"/>
      <c r="KBR76" s="54"/>
      <c r="KBS76" s="54"/>
      <c r="KBT76" s="54"/>
      <c r="KBU76" s="54"/>
      <c r="KBV76" s="54"/>
      <c r="KBW76" s="54"/>
      <c r="KBX76" s="54"/>
      <c r="KBY76" s="54"/>
      <c r="KBZ76" s="54"/>
      <c r="KCA76" s="54"/>
      <c r="KCB76" s="54"/>
      <c r="KCC76" s="54"/>
      <c r="KCD76" s="54"/>
      <c r="KCE76" s="54"/>
      <c r="KCF76" s="54"/>
      <c r="KCG76" s="54"/>
      <c r="KCH76" s="54"/>
      <c r="KCI76" s="54"/>
      <c r="KCJ76" s="54"/>
      <c r="KCK76" s="54"/>
      <c r="KCL76" s="54"/>
      <c r="KCM76" s="54"/>
      <c r="KCN76" s="54"/>
      <c r="KCO76" s="54"/>
      <c r="KCP76" s="54"/>
      <c r="KCQ76" s="54"/>
      <c r="KCR76" s="54"/>
      <c r="KCS76" s="54"/>
      <c r="KCT76" s="54"/>
      <c r="KCU76" s="54"/>
      <c r="KCV76" s="54"/>
      <c r="KCW76" s="54"/>
      <c r="KCX76" s="54"/>
      <c r="KCY76" s="54"/>
      <c r="KCZ76" s="54"/>
      <c r="KDA76" s="54"/>
      <c r="KDB76" s="54"/>
      <c r="KDC76" s="54"/>
      <c r="KDD76" s="54"/>
      <c r="KDE76" s="54"/>
      <c r="KDF76" s="54"/>
      <c r="KDG76" s="54"/>
      <c r="KDH76" s="54"/>
      <c r="KDI76" s="54"/>
      <c r="KDJ76" s="54"/>
      <c r="KDK76" s="54"/>
      <c r="KDL76" s="54"/>
      <c r="KDM76" s="54"/>
      <c r="KDN76" s="54"/>
      <c r="KDO76" s="54"/>
      <c r="KDP76" s="54"/>
      <c r="KDQ76" s="54"/>
      <c r="KDR76" s="54"/>
      <c r="KDS76" s="54"/>
      <c r="KDT76" s="54"/>
      <c r="KDU76" s="54"/>
      <c r="KDV76" s="54"/>
      <c r="KDW76" s="54"/>
      <c r="KDX76" s="54"/>
      <c r="KDY76" s="54"/>
      <c r="KDZ76" s="54"/>
      <c r="KEA76" s="54"/>
      <c r="KEB76" s="54"/>
      <c r="KEC76" s="54"/>
      <c r="KED76" s="54"/>
      <c r="KEE76" s="54"/>
      <c r="KEF76" s="54"/>
      <c r="KEG76" s="54"/>
      <c r="KEH76" s="54"/>
      <c r="KEI76" s="54"/>
      <c r="KEJ76" s="54"/>
      <c r="KEK76" s="54"/>
      <c r="KEL76" s="54"/>
      <c r="KEM76" s="54"/>
      <c r="KEN76" s="54"/>
      <c r="KEO76" s="54"/>
      <c r="KEP76" s="54"/>
      <c r="KEQ76" s="54"/>
      <c r="KER76" s="54"/>
      <c r="KES76" s="54"/>
      <c r="KET76" s="54"/>
      <c r="KEU76" s="54"/>
      <c r="KEV76" s="54"/>
      <c r="KEW76" s="54"/>
      <c r="KEX76" s="54"/>
      <c r="KEY76" s="54"/>
      <c r="KEZ76" s="54"/>
      <c r="KFA76" s="54"/>
      <c r="KFB76" s="54"/>
      <c r="KFC76" s="54"/>
      <c r="KFD76" s="54"/>
      <c r="KFE76" s="54"/>
      <c r="KFF76" s="54"/>
      <c r="KFG76" s="54"/>
      <c r="KFH76" s="54"/>
      <c r="KFI76" s="54"/>
      <c r="KFJ76" s="54"/>
      <c r="KFK76" s="54"/>
      <c r="KFL76" s="54"/>
      <c r="KFM76" s="54"/>
      <c r="KFN76" s="54"/>
      <c r="KFO76" s="54"/>
      <c r="KFP76" s="54"/>
      <c r="KFQ76" s="54"/>
      <c r="KFR76" s="54"/>
      <c r="KFS76" s="54"/>
      <c r="KFT76" s="54"/>
      <c r="KFU76" s="54"/>
      <c r="KFV76" s="54"/>
      <c r="KFW76" s="54"/>
      <c r="KFX76" s="54"/>
      <c r="KFY76" s="54"/>
      <c r="KFZ76" s="54"/>
      <c r="KGA76" s="54"/>
      <c r="KGB76" s="54"/>
      <c r="KGC76" s="54"/>
      <c r="KGD76" s="54"/>
      <c r="KGE76" s="54"/>
      <c r="KGF76" s="54"/>
      <c r="KGG76" s="54"/>
      <c r="KGH76" s="54"/>
      <c r="KGI76" s="54"/>
      <c r="KGJ76" s="54"/>
      <c r="KGK76" s="54"/>
      <c r="KGL76" s="54"/>
      <c r="KGM76" s="54"/>
      <c r="KGN76" s="54"/>
      <c r="KGO76" s="54"/>
      <c r="KGP76" s="54"/>
      <c r="KGQ76" s="54"/>
      <c r="KGR76" s="54"/>
      <c r="KGS76" s="54"/>
      <c r="KGT76" s="54"/>
      <c r="KGU76" s="54"/>
      <c r="KGV76" s="54"/>
      <c r="KGW76" s="54"/>
      <c r="KGX76" s="54"/>
      <c r="KGY76" s="54"/>
      <c r="KGZ76" s="54"/>
      <c r="KHA76" s="54"/>
      <c r="KHB76" s="54"/>
      <c r="KHC76" s="54"/>
      <c r="KHD76" s="54"/>
      <c r="KHE76" s="54"/>
      <c r="KHF76" s="54"/>
      <c r="KHG76" s="54"/>
      <c r="KHH76" s="54"/>
      <c r="KHI76" s="54"/>
      <c r="KHJ76" s="54"/>
      <c r="KHK76" s="54"/>
      <c r="KHL76" s="54"/>
      <c r="KHM76" s="54"/>
      <c r="KHN76" s="54"/>
      <c r="KHO76" s="54"/>
      <c r="KHP76" s="54"/>
      <c r="KHQ76" s="54"/>
      <c r="KHR76" s="54"/>
      <c r="KHS76" s="54"/>
      <c r="KHT76" s="54"/>
      <c r="KHU76" s="54"/>
      <c r="KHV76" s="54"/>
      <c r="KHW76" s="54"/>
      <c r="KHX76" s="54"/>
      <c r="KHY76" s="54"/>
      <c r="KHZ76" s="54"/>
      <c r="KIA76" s="54"/>
      <c r="KIB76" s="54"/>
      <c r="KIC76" s="54"/>
      <c r="KID76" s="54"/>
      <c r="KIE76" s="54"/>
      <c r="KIF76" s="54"/>
      <c r="KIG76" s="54"/>
      <c r="KIH76" s="54"/>
      <c r="KII76" s="54"/>
      <c r="KIJ76" s="54"/>
      <c r="KIK76" s="54"/>
      <c r="KIL76" s="54"/>
      <c r="KIM76" s="54"/>
      <c r="KIN76" s="54"/>
      <c r="KIO76" s="54"/>
      <c r="KIP76" s="54"/>
      <c r="KIQ76" s="54"/>
      <c r="KIR76" s="54"/>
      <c r="KIS76" s="54"/>
      <c r="KIT76" s="54"/>
      <c r="KIU76" s="54"/>
      <c r="KIV76" s="54"/>
      <c r="KIW76" s="54"/>
      <c r="KIX76" s="54"/>
      <c r="KIY76" s="54"/>
      <c r="KIZ76" s="54"/>
      <c r="KJA76" s="54"/>
      <c r="KJB76" s="54"/>
      <c r="KJC76" s="54"/>
      <c r="KJD76" s="54"/>
      <c r="KJE76" s="54"/>
      <c r="KJF76" s="54"/>
      <c r="KJG76" s="54"/>
      <c r="KJH76" s="54"/>
      <c r="KJI76" s="54"/>
      <c r="KJJ76" s="54"/>
      <c r="KJK76" s="54"/>
      <c r="KJL76" s="54"/>
      <c r="KJM76" s="54"/>
      <c r="KJN76" s="54"/>
      <c r="KJO76" s="54"/>
      <c r="KJP76" s="54"/>
      <c r="KJQ76" s="54"/>
      <c r="KJR76" s="54"/>
      <c r="KJS76" s="54"/>
      <c r="KJT76" s="54"/>
      <c r="KJU76" s="54"/>
      <c r="KJV76" s="54"/>
      <c r="KJW76" s="54"/>
      <c r="KJX76" s="54"/>
      <c r="KJY76" s="54"/>
      <c r="KJZ76" s="54"/>
      <c r="KKA76" s="54"/>
      <c r="KKB76" s="54"/>
      <c r="KKC76" s="54"/>
      <c r="KKD76" s="54"/>
      <c r="KKE76" s="54"/>
      <c r="KKF76" s="54"/>
      <c r="KKG76" s="54"/>
      <c r="KKH76" s="54"/>
      <c r="KKI76" s="54"/>
      <c r="KKJ76" s="54"/>
      <c r="KKK76" s="54"/>
      <c r="KKL76" s="54"/>
      <c r="KKM76" s="54"/>
      <c r="KKN76" s="54"/>
      <c r="KKO76" s="54"/>
      <c r="KKP76" s="54"/>
      <c r="KKQ76" s="54"/>
      <c r="KKR76" s="54"/>
      <c r="KKS76" s="54"/>
      <c r="KKT76" s="54"/>
      <c r="KKU76" s="54"/>
      <c r="KKV76" s="54"/>
      <c r="KKW76" s="54"/>
      <c r="KKX76" s="54"/>
      <c r="KKY76" s="54"/>
      <c r="KKZ76" s="54"/>
      <c r="KLA76" s="54"/>
      <c r="KLB76" s="54"/>
      <c r="KLC76" s="54"/>
      <c r="KLD76" s="54"/>
      <c r="KLE76" s="54"/>
      <c r="KLF76" s="54"/>
      <c r="KLG76" s="54"/>
      <c r="KLH76" s="54"/>
      <c r="KLI76" s="54"/>
      <c r="KLJ76" s="54"/>
      <c r="KLK76" s="54"/>
      <c r="KLL76" s="54"/>
      <c r="KLM76" s="54"/>
      <c r="KLN76" s="54"/>
      <c r="KLO76" s="54"/>
      <c r="KLP76" s="54"/>
      <c r="KLQ76" s="54"/>
      <c r="KLR76" s="54"/>
      <c r="KLS76" s="54"/>
      <c r="KLT76" s="54"/>
      <c r="KLU76" s="54"/>
      <c r="KLV76" s="54"/>
      <c r="KLW76" s="54"/>
      <c r="KLX76" s="54"/>
      <c r="KLY76" s="54"/>
      <c r="KLZ76" s="54"/>
      <c r="KMA76" s="54"/>
      <c r="KMB76" s="54"/>
      <c r="KMC76" s="54"/>
      <c r="KMD76" s="54"/>
      <c r="KME76" s="54"/>
      <c r="KMF76" s="54"/>
      <c r="KMG76" s="54"/>
      <c r="KMH76" s="54"/>
      <c r="KMI76" s="54"/>
      <c r="KMJ76" s="54"/>
      <c r="KMK76" s="54"/>
      <c r="KML76" s="54"/>
      <c r="KMM76" s="54"/>
      <c r="KMN76" s="54"/>
      <c r="KMO76" s="54"/>
      <c r="KMP76" s="54"/>
      <c r="KMQ76" s="54"/>
      <c r="KMR76" s="54"/>
      <c r="KMS76" s="54"/>
      <c r="KMT76" s="54"/>
      <c r="KMU76" s="54"/>
      <c r="KMV76" s="54"/>
      <c r="KMW76" s="54"/>
      <c r="KMX76" s="54"/>
      <c r="KMY76" s="54"/>
      <c r="KMZ76" s="54"/>
      <c r="KNA76" s="54"/>
      <c r="KNB76" s="54"/>
      <c r="KNC76" s="54"/>
      <c r="KND76" s="54"/>
      <c r="KNE76" s="54"/>
      <c r="KNF76" s="54"/>
      <c r="KNG76" s="54"/>
      <c r="KNH76" s="54"/>
      <c r="KNI76" s="54"/>
      <c r="KNJ76" s="54"/>
      <c r="KNK76" s="54"/>
      <c r="KNL76" s="54"/>
      <c r="KNM76" s="54"/>
      <c r="KNN76" s="54"/>
      <c r="KNO76" s="54"/>
      <c r="KNP76" s="54"/>
      <c r="KNQ76" s="54"/>
      <c r="KNR76" s="54"/>
      <c r="KNS76" s="54"/>
      <c r="KNT76" s="54"/>
      <c r="KNU76" s="54"/>
      <c r="KNV76" s="54"/>
      <c r="KNW76" s="54"/>
      <c r="KNX76" s="54"/>
      <c r="KNY76" s="54"/>
      <c r="KNZ76" s="54"/>
      <c r="KOA76" s="54"/>
      <c r="KOB76" s="54"/>
      <c r="KOC76" s="54"/>
      <c r="KOD76" s="54"/>
      <c r="KOE76" s="54"/>
      <c r="KOF76" s="54"/>
      <c r="KOG76" s="54"/>
      <c r="KOH76" s="54"/>
      <c r="KOI76" s="54"/>
      <c r="KOJ76" s="54"/>
      <c r="KOK76" s="54"/>
      <c r="KOL76" s="54"/>
      <c r="KOM76" s="54"/>
      <c r="KON76" s="54"/>
      <c r="KOO76" s="54"/>
      <c r="KOP76" s="54"/>
      <c r="KOQ76" s="54"/>
      <c r="KOR76" s="54"/>
      <c r="KOS76" s="54"/>
      <c r="KOT76" s="54"/>
      <c r="KOU76" s="54"/>
      <c r="KOV76" s="54"/>
      <c r="KOW76" s="54"/>
      <c r="KOX76" s="54"/>
      <c r="KOY76" s="54"/>
      <c r="KOZ76" s="54"/>
      <c r="KPA76" s="54"/>
      <c r="KPB76" s="54"/>
      <c r="KPC76" s="54"/>
      <c r="KPD76" s="54"/>
      <c r="KPE76" s="54"/>
      <c r="KPF76" s="54"/>
      <c r="KPG76" s="54"/>
      <c r="KPH76" s="54"/>
      <c r="KPI76" s="54"/>
      <c r="KPJ76" s="54"/>
      <c r="KPK76" s="54"/>
      <c r="KPL76" s="54"/>
      <c r="KPM76" s="54"/>
      <c r="KPN76" s="54"/>
      <c r="KPO76" s="54"/>
      <c r="KPP76" s="54"/>
      <c r="KPQ76" s="54"/>
      <c r="KPR76" s="54"/>
      <c r="KPS76" s="54"/>
      <c r="KPT76" s="54"/>
      <c r="KPU76" s="54"/>
      <c r="KPV76" s="54"/>
      <c r="KPW76" s="54"/>
      <c r="KPX76" s="54"/>
      <c r="KPY76" s="54"/>
      <c r="KPZ76" s="54"/>
      <c r="KQA76" s="54"/>
      <c r="KQB76" s="54"/>
      <c r="KQC76" s="54"/>
      <c r="KQD76" s="54"/>
      <c r="KQE76" s="54"/>
      <c r="KQF76" s="54"/>
      <c r="KQG76" s="54"/>
      <c r="KQH76" s="54"/>
      <c r="KQI76" s="54"/>
      <c r="KQJ76" s="54"/>
      <c r="KQK76" s="54"/>
      <c r="KQL76" s="54"/>
      <c r="KQM76" s="54"/>
      <c r="KQN76" s="54"/>
      <c r="KQO76" s="54"/>
      <c r="KQP76" s="54"/>
      <c r="KQQ76" s="54"/>
      <c r="KQR76" s="54"/>
      <c r="KQS76" s="54"/>
      <c r="KQT76" s="54"/>
      <c r="KQU76" s="54"/>
      <c r="KQV76" s="54"/>
      <c r="KQW76" s="54"/>
      <c r="KQX76" s="54"/>
      <c r="KQY76" s="54"/>
      <c r="KQZ76" s="54"/>
      <c r="KRA76" s="54"/>
      <c r="KRB76" s="54"/>
      <c r="KRC76" s="54"/>
      <c r="KRD76" s="54"/>
      <c r="KRE76" s="54"/>
      <c r="KRF76" s="54"/>
      <c r="KRG76" s="54"/>
      <c r="KRH76" s="54"/>
      <c r="KRI76" s="54"/>
      <c r="KRJ76" s="54"/>
      <c r="KRK76" s="54"/>
      <c r="KRL76" s="54"/>
      <c r="KRM76" s="54"/>
      <c r="KRN76" s="54"/>
      <c r="KRO76" s="54"/>
      <c r="KRP76" s="54"/>
      <c r="KRQ76" s="54"/>
      <c r="KRR76" s="54"/>
      <c r="KRS76" s="54"/>
      <c r="KRT76" s="54"/>
      <c r="KRU76" s="54"/>
      <c r="KRV76" s="54"/>
      <c r="KRW76" s="54"/>
      <c r="KRX76" s="54"/>
      <c r="KRY76" s="54"/>
      <c r="KRZ76" s="54"/>
      <c r="KSA76" s="54"/>
      <c r="KSB76" s="54"/>
      <c r="KSC76" s="54"/>
      <c r="KSD76" s="54"/>
      <c r="KSE76" s="54"/>
      <c r="KSF76" s="54"/>
      <c r="KSG76" s="54"/>
      <c r="KSH76" s="54"/>
      <c r="KSI76" s="54"/>
      <c r="KSJ76" s="54"/>
      <c r="KSK76" s="54"/>
      <c r="KSL76" s="54"/>
      <c r="KSM76" s="54"/>
      <c r="KSN76" s="54"/>
      <c r="KSO76" s="54"/>
      <c r="KSP76" s="54"/>
      <c r="KSQ76" s="54"/>
      <c r="KSR76" s="54"/>
      <c r="KSS76" s="54"/>
      <c r="KST76" s="54"/>
      <c r="KSU76" s="54"/>
      <c r="KSV76" s="54"/>
      <c r="KSW76" s="54"/>
      <c r="KSX76" s="54"/>
      <c r="KSY76" s="54"/>
      <c r="KSZ76" s="54"/>
      <c r="KTA76" s="54"/>
      <c r="KTB76" s="54"/>
      <c r="KTC76" s="54"/>
      <c r="KTD76" s="54"/>
      <c r="KTE76" s="54"/>
      <c r="KTF76" s="54"/>
      <c r="KTG76" s="54"/>
      <c r="KTH76" s="54"/>
      <c r="KTI76" s="54"/>
      <c r="KTJ76" s="54"/>
      <c r="KTK76" s="54"/>
      <c r="KTL76" s="54"/>
      <c r="KTM76" s="54"/>
      <c r="KTN76" s="54"/>
      <c r="KTO76" s="54"/>
      <c r="KTP76" s="54"/>
      <c r="KTQ76" s="54"/>
      <c r="KTR76" s="54"/>
      <c r="KTS76" s="54"/>
      <c r="KTT76" s="54"/>
      <c r="KTU76" s="54"/>
      <c r="KTV76" s="54"/>
      <c r="KTW76" s="54"/>
      <c r="KTX76" s="54"/>
      <c r="KTY76" s="54"/>
      <c r="KTZ76" s="54"/>
      <c r="KUA76" s="54"/>
      <c r="KUB76" s="54"/>
      <c r="KUC76" s="54"/>
      <c r="KUD76" s="54"/>
      <c r="KUE76" s="54"/>
      <c r="KUF76" s="54"/>
      <c r="KUG76" s="54"/>
      <c r="KUH76" s="54"/>
      <c r="KUI76" s="54"/>
      <c r="KUJ76" s="54"/>
      <c r="KUK76" s="54"/>
      <c r="KUL76" s="54"/>
      <c r="KUM76" s="54"/>
      <c r="KUN76" s="54"/>
      <c r="KUO76" s="54"/>
      <c r="KUP76" s="54"/>
      <c r="KUQ76" s="54"/>
      <c r="KUR76" s="54"/>
      <c r="KUS76" s="54"/>
      <c r="KUT76" s="54"/>
      <c r="KUU76" s="54"/>
      <c r="KUV76" s="54"/>
      <c r="KUW76" s="54"/>
      <c r="KUX76" s="54"/>
      <c r="KUY76" s="54"/>
      <c r="KUZ76" s="54"/>
      <c r="KVA76" s="54"/>
      <c r="KVB76" s="54"/>
      <c r="KVC76" s="54"/>
      <c r="KVD76" s="54"/>
      <c r="KVE76" s="54"/>
      <c r="KVF76" s="54"/>
      <c r="KVG76" s="54"/>
      <c r="KVH76" s="54"/>
      <c r="KVI76" s="54"/>
      <c r="KVJ76" s="54"/>
      <c r="KVK76" s="54"/>
      <c r="KVL76" s="54"/>
      <c r="KVM76" s="54"/>
      <c r="KVN76" s="54"/>
      <c r="KVO76" s="54"/>
      <c r="KVP76" s="54"/>
      <c r="KVQ76" s="54"/>
      <c r="KVR76" s="54"/>
      <c r="KVS76" s="54"/>
      <c r="KVT76" s="54"/>
      <c r="KVU76" s="54"/>
      <c r="KVV76" s="54"/>
      <c r="KVW76" s="54"/>
      <c r="KVX76" s="54"/>
      <c r="KVY76" s="54"/>
      <c r="KVZ76" s="54"/>
      <c r="KWA76" s="54"/>
      <c r="KWB76" s="54"/>
      <c r="KWC76" s="54"/>
      <c r="KWD76" s="54"/>
      <c r="KWE76" s="54"/>
      <c r="KWF76" s="54"/>
      <c r="KWG76" s="54"/>
      <c r="KWH76" s="54"/>
      <c r="KWI76" s="54"/>
      <c r="KWJ76" s="54"/>
      <c r="KWK76" s="54"/>
      <c r="KWL76" s="54"/>
      <c r="KWM76" s="54"/>
      <c r="KWN76" s="54"/>
      <c r="KWO76" s="54"/>
      <c r="KWP76" s="54"/>
      <c r="KWQ76" s="54"/>
      <c r="KWR76" s="54"/>
      <c r="KWS76" s="54"/>
      <c r="KWT76" s="54"/>
      <c r="KWU76" s="54"/>
      <c r="KWV76" s="54"/>
      <c r="KWW76" s="54"/>
      <c r="KWX76" s="54"/>
      <c r="KWY76" s="54"/>
      <c r="KWZ76" s="54"/>
      <c r="KXA76" s="54"/>
      <c r="KXB76" s="54"/>
      <c r="KXC76" s="54"/>
      <c r="KXD76" s="54"/>
      <c r="KXE76" s="54"/>
      <c r="KXF76" s="54"/>
      <c r="KXG76" s="54"/>
      <c r="KXH76" s="54"/>
      <c r="KXI76" s="54"/>
      <c r="KXJ76" s="54"/>
      <c r="KXK76" s="54"/>
      <c r="KXL76" s="54"/>
      <c r="KXM76" s="54"/>
      <c r="KXN76" s="54"/>
      <c r="KXO76" s="54"/>
      <c r="KXP76" s="54"/>
      <c r="KXQ76" s="54"/>
      <c r="KXR76" s="54"/>
      <c r="KXS76" s="54"/>
      <c r="KXT76" s="54"/>
      <c r="KXU76" s="54"/>
      <c r="KXV76" s="54"/>
      <c r="KXW76" s="54"/>
      <c r="KXX76" s="54"/>
      <c r="KXY76" s="54"/>
      <c r="KXZ76" s="54"/>
      <c r="KYA76" s="54"/>
      <c r="KYB76" s="54"/>
      <c r="KYC76" s="54"/>
      <c r="KYD76" s="54"/>
      <c r="KYE76" s="54"/>
      <c r="KYF76" s="54"/>
      <c r="KYG76" s="54"/>
      <c r="KYH76" s="54"/>
      <c r="KYI76" s="54"/>
      <c r="KYJ76" s="54"/>
      <c r="KYK76" s="54"/>
      <c r="KYL76" s="54"/>
      <c r="KYM76" s="54"/>
      <c r="KYN76" s="54"/>
      <c r="KYO76" s="54"/>
      <c r="KYP76" s="54"/>
      <c r="KYQ76" s="54"/>
      <c r="KYR76" s="54"/>
      <c r="KYS76" s="54"/>
      <c r="KYT76" s="54"/>
      <c r="KYU76" s="54"/>
      <c r="KYV76" s="54"/>
      <c r="KYW76" s="54"/>
      <c r="KYX76" s="54"/>
      <c r="KYY76" s="54"/>
      <c r="KYZ76" s="54"/>
      <c r="KZA76" s="54"/>
      <c r="KZB76" s="54"/>
      <c r="KZC76" s="54"/>
      <c r="KZD76" s="54"/>
      <c r="KZE76" s="54"/>
      <c r="KZF76" s="54"/>
      <c r="KZG76" s="54"/>
      <c r="KZH76" s="54"/>
      <c r="KZI76" s="54"/>
      <c r="KZJ76" s="54"/>
      <c r="KZK76" s="54"/>
      <c r="KZL76" s="54"/>
      <c r="KZM76" s="54"/>
      <c r="KZN76" s="54"/>
      <c r="KZO76" s="54"/>
      <c r="KZP76" s="54"/>
      <c r="KZQ76" s="54"/>
      <c r="KZR76" s="54"/>
      <c r="KZS76" s="54"/>
      <c r="KZT76" s="54"/>
      <c r="KZU76" s="54"/>
      <c r="KZV76" s="54"/>
      <c r="KZW76" s="54"/>
      <c r="KZX76" s="54"/>
      <c r="KZY76" s="54"/>
      <c r="KZZ76" s="54"/>
      <c r="LAA76" s="54"/>
      <c r="LAB76" s="54"/>
      <c r="LAC76" s="54"/>
      <c r="LAD76" s="54"/>
      <c r="LAE76" s="54"/>
      <c r="LAF76" s="54"/>
      <c r="LAG76" s="54"/>
      <c r="LAH76" s="54"/>
      <c r="LAI76" s="54"/>
      <c r="LAJ76" s="54"/>
      <c r="LAK76" s="54"/>
      <c r="LAL76" s="54"/>
      <c r="LAM76" s="54"/>
      <c r="LAN76" s="54"/>
      <c r="LAO76" s="54"/>
      <c r="LAP76" s="54"/>
      <c r="LAQ76" s="54"/>
      <c r="LAR76" s="54"/>
      <c r="LAS76" s="54"/>
      <c r="LAT76" s="54"/>
      <c r="LAU76" s="54"/>
      <c r="LAV76" s="54"/>
      <c r="LAW76" s="54"/>
      <c r="LAX76" s="54"/>
      <c r="LAY76" s="54"/>
      <c r="LAZ76" s="54"/>
      <c r="LBA76" s="54"/>
      <c r="LBB76" s="54"/>
      <c r="LBC76" s="54"/>
      <c r="LBD76" s="54"/>
      <c r="LBE76" s="54"/>
      <c r="LBF76" s="54"/>
      <c r="LBG76" s="54"/>
      <c r="LBH76" s="54"/>
      <c r="LBI76" s="54"/>
      <c r="LBJ76" s="54"/>
      <c r="LBK76" s="54"/>
      <c r="LBL76" s="54"/>
      <c r="LBM76" s="54"/>
      <c r="LBN76" s="54"/>
      <c r="LBO76" s="54"/>
      <c r="LBP76" s="54"/>
      <c r="LBQ76" s="54"/>
      <c r="LBR76" s="54"/>
      <c r="LBS76" s="54"/>
      <c r="LBT76" s="54"/>
      <c r="LBU76" s="54"/>
      <c r="LBV76" s="54"/>
      <c r="LBW76" s="54"/>
      <c r="LBX76" s="54"/>
      <c r="LBY76" s="54"/>
      <c r="LBZ76" s="54"/>
      <c r="LCA76" s="54"/>
      <c r="LCB76" s="54"/>
      <c r="LCC76" s="54"/>
      <c r="LCD76" s="54"/>
      <c r="LCE76" s="54"/>
      <c r="LCF76" s="54"/>
      <c r="LCG76" s="54"/>
      <c r="LCH76" s="54"/>
      <c r="LCI76" s="54"/>
      <c r="LCJ76" s="54"/>
      <c r="LCK76" s="54"/>
      <c r="LCL76" s="54"/>
      <c r="LCM76" s="54"/>
      <c r="LCN76" s="54"/>
      <c r="LCO76" s="54"/>
      <c r="LCP76" s="54"/>
      <c r="LCQ76" s="54"/>
      <c r="LCR76" s="54"/>
      <c r="LCS76" s="54"/>
      <c r="LCT76" s="54"/>
      <c r="LCU76" s="54"/>
      <c r="LCV76" s="54"/>
      <c r="LCW76" s="54"/>
      <c r="LCX76" s="54"/>
      <c r="LCY76" s="54"/>
      <c r="LCZ76" s="54"/>
      <c r="LDA76" s="54"/>
      <c r="LDB76" s="54"/>
      <c r="LDC76" s="54"/>
      <c r="LDD76" s="54"/>
      <c r="LDE76" s="54"/>
      <c r="LDF76" s="54"/>
      <c r="LDG76" s="54"/>
      <c r="LDH76" s="54"/>
      <c r="LDI76" s="54"/>
      <c r="LDJ76" s="54"/>
      <c r="LDK76" s="54"/>
      <c r="LDL76" s="54"/>
      <c r="LDM76" s="54"/>
      <c r="LDN76" s="54"/>
      <c r="LDO76" s="54"/>
      <c r="LDP76" s="54"/>
      <c r="LDQ76" s="54"/>
      <c r="LDR76" s="54"/>
      <c r="LDS76" s="54"/>
      <c r="LDT76" s="54"/>
      <c r="LDU76" s="54"/>
      <c r="LDV76" s="54"/>
      <c r="LDW76" s="54"/>
      <c r="LDX76" s="54"/>
      <c r="LDY76" s="54"/>
      <c r="LDZ76" s="54"/>
      <c r="LEA76" s="54"/>
      <c r="LEB76" s="54"/>
      <c r="LEC76" s="54"/>
      <c r="LED76" s="54"/>
      <c r="LEE76" s="54"/>
      <c r="LEF76" s="54"/>
      <c r="LEG76" s="54"/>
      <c r="LEH76" s="54"/>
      <c r="LEI76" s="54"/>
      <c r="LEJ76" s="54"/>
      <c r="LEK76" s="54"/>
      <c r="LEL76" s="54"/>
      <c r="LEM76" s="54"/>
      <c r="LEN76" s="54"/>
      <c r="LEO76" s="54"/>
      <c r="LEP76" s="54"/>
      <c r="LEQ76" s="54"/>
      <c r="LER76" s="54"/>
      <c r="LES76" s="54"/>
      <c r="LET76" s="54"/>
      <c r="LEU76" s="54"/>
      <c r="LEV76" s="54"/>
      <c r="LEW76" s="54"/>
      <c r="LEX76" s="54"/>
      <c r="LEY76" s="54"/>
      <c r="LEZ76" s="54"/>
      <c r="LFA76" s="54"/>
      <c r="LFB76" s="54"/>
      <c r="LFC76" s="54"/>
      <c r="LFD76" s="54"/>
      <c r="LFE76" s="54"/>
      <c r="LFF76" s="54"/>
      <c r="LFG76" s="54"/>
      <c r="LFH76" s="54"/>
      <c r="LFI76" s="54"/>
      <c r="LFJ76" s="54"/>
      <c r="LFK76" s="54"/>
      <c r="LFL76" s="54"/>
      <c r="LFM76" s="54"/>
      <c r="LFN76" s="54"/>
      <c r="LFO76" s="54"/>
      <c r="LFP76" s="54"/>
      <c r="LFQ76" s="54"/>
      <c r="LFR76" s="54"/>
      <c r="LFS76" s="54"/>
      <c r="LFT76" s="54"/>
      <c r="LFU76" s="54"/>
      <c r="LFV76" s="54"/>
      <c r="LFW76" s="54"/>
      <c r="LFX76" s="54"/>
      <c r="LFY76" s="54"/>
      <c r="LFZ76" s="54"/>
      <c r="LGA76" s="54"/>
      <c r="LGB76" s="54"/>
      <c r="LGC76" s="54"/>
      <c r="LGD76" s="54"/>
      <c r="LGE76" s="54"/>
      <c r="LGF76" s="54"/>
      <c r="LGG76" s="54"/>
      <c r="LGH76" s="54"/>
      <c r="LGI76" s="54"/>
      <c r="LGJ76" s="54"/>
      <c r="LGK76" s="54"/>
      <c r="LGL76" s="54"/>
      <c r="LGM76" s="54"/>
      <c r="LGN76" s="54"/>
      <c r="LGO76" s="54"/>
      <c r="LGP76" s="54"/>
      <c r="LGQ76" s="54"/>
      <c r="LGR76" s="54"/>
      <c r="LGS76" s="54"/>
      <c r="LGT76" s="54"/>
      <c r="LGU76" s="54"/>
      <c r="LGV76" s="54"/>
      <c r="LGW76" s="54"/>
      <c r="LGX76" s="54"/>
      <c r="LGY76" s="54"/>
      <c r="LGZ76" s="54"/>
      <c r="LHA76" s="54"/>
      <c r="LHB76" s="54"/>
      <c r="LHC76" s="54"/>
      <c r="LHD76" s="54"/>
      <c r="LHE76" s="54"/>
      <c r="LHF76" s="54"/>
      <c r="LHG76" s="54"/>
      <c r="LHH76" s="54"/>
      <c r="LHI76" s="54"/>
      <c r="LHJ76" s="54"/>
      <c r="LHK76" s="54"/>
      <c r="LHL76" s="54"/>
      <c r="LHM76" s="54"/>
      <c r="LHN76" s="54"/>
      <c r="LHO76" s="54"/>
      <c r="LHP76" s="54"/>
      <c r="LHQ76" s="54"/>
      <c r="LHR76" s="54"/>
      <c r="LHS76" s="54"/>
      <c r="LHT76" s="54"/>
      <c r="LHU76" s="54"/>
      <c r="LHV76" s="54"/>
      <c r="LHW76" s="54"/>
      <c r="LHX76" s="54"/>
      <c r="LHY76" s="54"/>
      <c r="LHZ76" s="54"/>
      <c r="LIA76" s="54"/>
      <c r="LIB76" s="54"/>
      <c r="LIC76" s="54"/>
      <c r="LID76" s="54"/>
      <c r="LIE76" s="54"/>
      <c r="LIF76" s="54"/>
      <c r="LIG76" s="54"/>
      <c r="LIH76" s="54"/>
      <c r="LII76" s="54"/>
      <c r="LIJ76" s="54"/>
      <c r="LIK76" s="54"/>
      <c r="LIL76" s="54"/>
      <c r="LIM76" s="54"/>
      <c r="LIN76" s="54"/>
      <c r="LIO76" s="54"/>
      <c r="LIP76" s="54"/>
      <c r="LIQ76" s="54"/>
      <c r="LIR76" s="54"/>
      <c r="LIS76" s="54"/>
      <c r="LIT76" s="54"/>
      <c r="LIU76" s="54"/>
      <c r="LIV76" s="54"/>
      <c r="LIW76" s="54"/>
      <c r="LIX76" s="54"/>
      <c r="LIY76" s="54"/>
      <c r="LIZ76" s="54"/>
      <c r="LJA76" s="54"/>
      <c r="LJB76" s="54"/>
      <c r="LJC76" s="54"/>
      <c r="LJD76" s="54"/>
      <c r="LJE76" s="54"/>
      <c r="LJF76" s="54"/>
      <c r="LJG76" s="54"/>
      <c r="LJH76" s="54"/>
      <c r="LJI76" s="54"/>
      <c r="LJJ76" s="54"/>
      <c r="LJK76" s="54"/>
      <c r="LJL76" s="54"/>
      <c r="LJM76" s="54"/>
      <c r="LJN76" s="54"/>
      <c r="LJO76" s="54"/>
      <c r="LJP76" s="54"/>
      <c r="LJQ76" s="54"/>
      <c r="LJR76" s="54"/>
      <c r="LJS76" s="54"/>
      <c r="LJT76" s="54"/>
      <c r="LJU76" s="54"/>
      <c r="LJV76" s="54"/>
      <c r="LJW76" s="54"/>
      <c r="LJX76" s="54"/>
      <c r="LJY76" s="54"/>
      <c r="LJZ76" s="54"/>
      <c r="LKA76" s="54"/>
      <c r="LKB76" s="54"/>
      <c r="LKC76" s="54"/>
      <c r="LKD76" s="54"/>
      <c r="LKE76" s="54"/>
      <c r="LKF76" s="54"/>
      <c r="LKG76" s="54"/>
      <c r="LKH76" s="54"/>
      <c r="LKI76" s="54"/>
      <c r="LKJ76" s="54"/>
      <c r="LKK76" s="54"/>
      <c r="LKL76" s="54"/>
      <c r="LKM76" s="54"/>
      <c r="LKN76" s="54"/>
      <c r="LKO76" s="54"/>
      <c r="LKP76" s="54"/>
      <c r="LKQ76" s="54"/>
      <c r="LKR76" s="54"/>
      <c r="LKS76" s="54"/>
      <c r="LKT76" s="54"/>
      <c r="LKU76" s="54"/>
      <c r="LKV76" s="54"/>
      <c r="LKW76" s="54"/>
      <c r="LKX76" s="54"/>
      <c r="LKY76" s="54"/>
      <c r="LKZ76" s="54"/>
      <c r="LLA76" s="54"/>
      <c r="LLB76" s="54"/>
      <c r="LLC76" s="54"/>
      <c r="LLD76" s="54"/>
      <c r="LLE76" s="54"/>
      <c r="LLF76" s="54"/>
      <c r="LLG76" s="54"/>
      <c r="LLH76" s="54"/>
      <c r="LLI76" s="54"/>
      <c r="LLJ76" s="54"/>
      <c r="LLK76" s="54"/>
      <c r="LLL76" s="54"/>
      <c r="LLM76" s="54"/>
      <c r="LLN76" s="54"/>
      <c r="LLO76" s="54"/>
      <c r="LLP76" s="54"/>
      <c r="LLQ76" s="54"/>
      <c r="LLR76" s="54"/>
      <c r="LLS76" s="54"/>
      <c r="LLT76" s="54"/>
      <c r="LLU76" s="54"/>
      <c r="LLV76" s="54"/>
      <c r="LLW76" s="54"/>
      <c r="LLX76" s="54"/>
      <c r="LLY76" s="54"/>
      <c r="LLZ76" s="54"/>
      <c r="LMA76" s="54"/>
      <c r="LMB76" s="54"/>
      <c r="LMC76" s="54"/>
      <c r="LMD76" s="54"/>
      <c r="LME76" s="54"/>
      <c r="LMF76" s="54"/>
      <c r="LMG76" s="54"/>
      <c r="LMH76" s="54"/>
      <c r="LMI76" s="54"/>
      <c r="LMJ76" s="54"/>
      <c r="LMK76" s="54"/>
      <c r="LML76" s="54"/>
      <c r="LMM76" s="54"/>
      <c r="LMN76" s="54"/>
      <c r="LMO76" s="54"/>
      <c r="LMP76" s="54"/>
      <c r="LMQ76" s="54"/>
      <c r="LMR76" s="54"/>
      <c r="LMS76" s="54"/>
      <c r="LMT76" s="54"/>
      <c r="LMU76" s="54"/>
      <c r="LMV76" s="54"/>
      <c r="LMW76" s="54"/>
      <c r="LMX76" s="54"/>
      <c r="LMY76" s="54"/>
      <c r="LMZ76" s="54"/>
      <c r="LNA76" s="54"/>
      <c r="LNB76" s="54"/>
      <c r="LNC76" s="54"/>
      <c r="LND76" s="54"/>
      <c r="LNE76" s="54"/>
      <c r="LNF76" s="54"/>
      <c r="LNG76" s="54"/>
      <c r="LNH76" s="54"/>
      <c r="LNI76" s="54"/>
      <c r="LNJ76" s="54"/>
      <c r="LNK76" s="54"/>
      <c r="LNL76" s="54"/>
      <c r="LNM76" s="54"/>
      <c r="LNN76" s="54"/>
      <c r="LNO76" s="54"/>
      <c r="LNP76" s="54"/>
      <c r="LNQ76" s="54"/>
      <c r="LNR76" s="54"/>
      <c r="LNS76" s="54"/>
      <c r="LNT76" s="54"/>
      <c r="LNU76" s="54"/>
      <c r="LNV76" s="54"/>
      <c r="LNW76" s="54"/>
      <c r="LNX76" s="54"/>
      <c r="LNY76" s="54"/>
      <c r="LNZ76" s="54"/>
      <c r="LOA76" s="54"/>
      <c r="LOB76" s="54"/>
      <c r="LOC76" s="54"/>
      <c r="LOD76" s="54"/>
      <c r="LOE76" s="54"/>
      <c r="LOF76" s="54"/>
      <c r="LOG76" s="54"/>
      <c r="LOH76" s="54"/>
      <c r="LOI76" s="54"/>
      <c r="LOJ76" s="54"/>
      <c r="LOK76" s="54"/>
      <c r="LOL76" s="54"/>
      <c r="LOM76" s="54"/>
      <c r="LON76" s="54"/>
      <c r="LOO76" s="54"/>
      <c r="LOP76" s="54"/>
      <c r="LOQ76" s="54"/>
      <c r="LOR76" s="54"/>
      <c r="LOS76" s="54"/>
      <c r="LOT76" s="54"/>
      <c r="LOU76" s="54"/>
      <c r="LOV76" s="54"/>
      <c r="LOW76" s="54"/>
      <c r="LOX76" s="54"/>
      <c r="LOY76" s="54"/>
      <c r="LOZ76" s="54"/>
      <c r="LPA76" s="54"/>
      <c r="LPB76" s="54"/>
      <c r="LPC76" s="54"/>
      <c r="LPD76" s="54"/>
      <c r="LPE76" s="54"/>
      <c r="LPF76" s="54"/>
      <c r="LPG76" s="54"/>
      <c r="LPH76" s="54"/>
      <c r="LPI76" s="54"/>
      <c r="LPJ76" s="54"/>
      <c r="LPK76" s="54"/>
      <c r="LPL76" s="54"/>
      <c r="LPM76" s="54"/>
      <c r="LPN76" s="54"/>
      <c r="LPO76" s="54"/>
      <c r="LPP76" s="54"/>
      <c r="LPQ76" s="54"/>
      <c r="LPR76" s="54"/>
      <c r="LPS76" s="54"/>
      <c r="LPT76" s="54"/>
      <c r="LPU76" s="54"/>
      <c r="LPV76" s="54"/>
      <c r="LPW76" s="54"/>
      <c r="LPX76" s="54"/>
      <c r="LPY76" s="54"/>
      <c r="LPZ76" s="54"/>
      <c r="LQA76" s="54"/>
      <c r="LQB76" s="54"/>
      <c r="LQC76" s="54"/>
      <c r="LQD76" s="54"/>
      <c r="LQE76" s="54"/>
      <c r="LQF76" s="54"/>
      <c r="LQG76" s="54"/>
      <c r="LQH76" s="54"/>
      <c r="LQI76" s="54"/>
      <c r="LQJ76" s="54"/>
      <c r="LQK76" s="54"/>
      <c r="LQL76" s="54"/>
      <c r="LQM76" s="54"/>
      <c r="LQN76" s="54"/>
      <c r="LQO76" s="54"/>
      <c r="LQP76" s="54"/>
      <c r="LQQ76" s="54"/>
      <c r="LQR76" s="54"/>
      <c r="LQS76" s="54"/>
      <c r="LQT76" s="54"/>
      <c r="LQU76" s="54"/>
      <c r="LQV76" s="54"/>
      <c r="LQW76" s="54"/>
      <c r="LQX76" s="54"/>
      <c r="LQY76" s="54"/>
      <c r="LQZ76" s="54"/>
      <c r="LRA76" s="54"/>
      <c r="LRB76" s="54"/>
      <c r="LRC76" s="54"/>
      <c r="LRD76" s="54"/>
      <c r="LRE76" s="54"/>
      <c r="LRF76" s="54"/>
      <c r="LRG76" s="54"/>
      <c r="LRH76" s="54"/>
      <c r="LRI76" s="54"/>
      <c r="LRJ76" s="54"/>
      <c r="LRK76" s="54"/>
      <c r="LRL76" s="54"/>
      <c r="LRM76" s="54"/>
      <c r="LRN76" s="54"/>
      <c r="LRO76" s="54"/>
      <c r="LRP76" s="54"/>
      <c r="LRQ76" s="54"/>
      <c r="LRR76" s="54"/>
      <c r="LRS76" s="54"/>
      <c r="LRT76" s="54"/>
      <c r="LRU76" s="54"/>
      <c r="LRV76" s="54"/>
      <c r="LRW76" s="54"/>
      <c r="LRX76" s="54"/>
      <c r="LRY76" s="54"/>
      <c r="LRZ76" s="54"/>
      <c r="LSA76" s="54"/>
      <c r="LSB76" s="54"/>
      <c r="LSC76" s="54"/>
      <c r="LSD76" s="54"/>
      <c r="LSE76" s="54"/>
      <c r="LSF76" s="54"/>
      <c r="LSG76" s="54"/>
      <c r="LSH76" s="54"/>
      <c r="LSI76" s="54"/>
      <c r="LSJ76" s="54"/>
      <c r="LSK76" s="54"/>
      <c r="LSL76" s="54"/>
      <c r="LSM76" s="54"/>
      <c r="LSN76" s="54"/>
      <c r="LSO76" s="54"/>
      <c r="LSP76" s="54"/>
      <c r="LSQ76" s="54"/>
      <c r="LSR76" s="54"/>
      <c r="LSS76" s="54"/>
      <c r="LST76" s="54"/>
      <c r="LSU76" s="54"/>
      <c r="LSV76" s="54"/>
      <c r="LSW76" s="54"/>
      <c r="LSX76" s="54"/>
      <c r="LSY76" s="54"/>
      <c r="LSZ76" s="54"/>
      <c r="LTA76" s="54"/>
      <c r="LTB76" s="54"/>
      <c r="LTC76" s="54"/>
      <c r="LTD76" s="54"/>
      <c r="LTE76" s="54"/>
      <c r="LTF76" s="54"/>
      <c r="LTG76" s="54"/>
      <c r="LTH76" s="54"/>
      <c r="LTI76" s="54"/>
      <c r="LTJ76" s="54"/>
      <c r="LTK76" s="54"/>
      <c r="LTL76" s="54"/>
      <c r="LTM76" s="54"/>
      <c r="LTN76" s="54"/>
      <c r="LTO76" s="54"/>
      <c r="LTP76" s="54"/>
      <c r="LTQ76" s="54"/>
      <c r="LTR76" s="54"/>
      <c r="LTS76" s="54"/>
      <c r="LTT76" s="54"/>
      <c r="LTU76" s="54"/>
      <c r="LTV76" s="54"/>
      <c r="LTW76" s="54"/>
      <c r="LTX76" s="54"/>
      <c r="LTY76" s="54"/>
      <c r="LTZ76" s="54"/>
      <c r="LUA76" s="54"/>
      <c r="LUB76" s="54"/>
      <c r="LUC76" s="54"/>
      <c r="LUD76" s="54"/>
      <c r="LUE76" s="54"/>
      <c r="LUF76" s="54"/>
      <c r="LUG76" s="54"/>
      <c r="LUH76" s="54"/>
      <c r="LUI76" s="54"/>
      <c r="LUJ76" s="54"/>
      <c r="LUK76" s="54"/>
      <c r="LUL76" s="54"/>
      <c r="LUM76" s="54"/>
      <c r="LUN76" s="54"/>
      <c r="LUO76" s="54"/>
      <c r="LUP76" s="54"/>
      <c r="LUQ76" s="54"/>
      <c r="LUR76" s="54"/>
      <c r="LUS76" s="54"/>
      <c r="LUT76" s="54"/>
      <c r="LUU76" s="54"/>
      <c r="LUV76" s="54"/>
      <c r="LUW76" s="54"/>
      <c r="LUX76" s="54"/>
      <c r="LUY76" s="54"/>
      <c r="LUZ76" s="54"/>
      <c r="LVA76" s="54"/>
      <c r="LVB76" s="54"/>
      <c r="LVC76" s="54"/>
      <c r="LVD76" s="54"/>
      <c r="LVE76" s="54"/>
      <c r="LVF76" s="54"/>
      <c r="LVG76" s="54"/>
      <c r="LVH76" s="54"/>
      <c r="LVI76" s="54"/>
      <c r="LVJ76" s="54"/>
      <c r="LVK76" s="54"/>
      <c r="LVL76" s="54"/>
      <c r="LVM76" s="54"/>
      <c r="LVN76" s="54"/>
      <c r="LVO76" s="54"/>
      <c r="LVP76" s="54"/>
      <c r="LVQ76" s="54"/>
      <c r="LVR76" s="54"/>
      <c r="LVS76" s="54"/>
      <c r="LVT76" s="54"/>
      <c r="LVU76" s="54"/>
      <c r="LVV76" s="54"/>
      <c r="LVW76" s="54"/>
      <c r="LVX76" s="54"/>
      <c r="LVY76" s="54"/>
      <c r="LVZ76" s="54"/>
      <c r="LWA76" s="54"/>
      <c r="LWB76" s="54"/>
      <c r="LWC76" s="54"/>
      <c r="LWD76" s="54"/>
      <c r="LWE76" s="54"/>
      <c r="LWF76" s="54"/>
      <c r="LWG76" s="54"/>
      <c r="LWH76" s="54"/>
      <c r="LWI76" s="54"/>
      <c r="LWJ76" s="54"/>
      <c r="LWK76" s="54"/>
      <c r="LWL76" s="54"/>
      <c r="LWM76" s="54"/>
      <c r="LWN76" s="54"/>
      <c r="LWO76" s="54"/>
      <c r="LWP76" s="54"/>
      <c r="LWQ76" s="54"/>
      <c r="LWR76" s="54"/>
      <c r="LWS76" s="54"/>
      <c r="LWT76" s="54"/>
      <c r="LWU76" s="54"/>
      <c r="LWV76" s="54"/>
      <c r="LWW76" s="54"/>
      <c r="LWX76" s="54"/>
      <c r="LWY76" s="54"/>
      <c r="LWZ76" s="54"/>
      <c r="LXA76" s="54"/>
      <c r="LXB76" s="54"/>
      <c r="LXC76" s="54"/>
      <c r="LXD76" s="54"/>
      <c r="LXE76" s="54"/>
      <c r="LXF76" s="54"/>
      <c r="LXG76" s="54"/>
      <c r="LXH76" s="54"/>
      <c r="LXI76" s="54"/>
      <c r="LXJ76" s="54"/>
      <c r="LXK76" s="54"/>
      <c r="LXL76" s="54"/>
      <c r="LXM76" s="54"/>
      <c r="LXN76" s="54"/>
      <c r="LXO76" s="54"/>
      <c r="LXP76" s="54"/>
      <c r="LXQ76" s="54"/>
      <c r="LXR76" s="54"/>
      <c r="LXS76" s="54"/>
      <c r="LXT76" s="54"/>
      <c r="LXU76" s="54"/>
      <c r="LXV76" s="54"/>
      <c r="LXW76" s="54"/>
      <c r="LXX76" s="54"/>
      <c r="LXY76" s="54"/>
      <c r="LXZ76" s="54"/>
      <c r="LYA76" s="54"/>
      <c r="LYB76" s="54"/>
      <c r="LYC76" s="54"/>
      <c r="LYD76" s="54"/>
      <c r="LYE76" s="54"/>
      <c r="LYF76" s="54"/>
      <c r="LYG76" s="54"/>
      <c r="LYH76" s="54"/>
      <c r="LYI76" s="54"/>
      <c r="LYJ76" s="54"/>
      <c r="LYK76" s="54"/>
      <c r="LYL76" s="54"/>
      <c r="LYM76" s="54"/>
      <c r="LYN76" s="54"/>
      <c r="LYO76" s="54"/>
      <c r="LYP76" s="54"/>
      <c r="LYQ76" s="54"/>
      <c r="LYR76" s="54"/>
      <c r="LYS76" s="54"/>
      <c r="LYT76" s="54"/>
      <c r="LYU76" s="54"/>
      <c r="LYV76" s="54"/>
      <c r="LYW76" s="54"/>
      <c r="LYX76" s="54"/>
      <c r="LYY76" s="54"/>
      <c r="LYZ76" s="54"/>
      <c r="LZA76" s="54"/>
      <c r="LZB76" s="54"/>
      <c r="LZC76" s="54"/>
      <c r="LZD76" s="54"/>
      <c r="LZE76" s="54"/>
      <c r="LZF76" s="54"/>
      <c r="LZG76" s="54"/>
      <c r="LZH76" s="54"/>
      <c r="LZI76" s="54"/>
      <c r="LZJ76" s="54"/>
      <c r="LZK76" s="54"/>
      <c r="LZL76" s="54"/>
      <c r="LZM76" s="54"/>
      <c r="LZN76" s="54"/>
      <c r="LZO76" s="54"/>
      <c r="LZP76" s="54"/>
      <c r="LZQ76" s="54"/>
      <c r="LZR76" s="54"/>
      <c r="LZS76" s="54"/>
      <c r="LZT76" s="54"/>
      <c r="LZU76" s="54"/>
      <c r="LZV76" s="54"/>
      <c r="LZW76" s="54"/>
      <c r="LZX76" s="54"/>
      <c r="LZY76" s="54"/>
      <c r="LZZ76" s="54"/>
      <c r="MAA76" s="54"/>
      <c r="MAB76" s="54"/>
      <c r="MAC76" s="54"/>
      <c r="MAD76" s="54"/>
      <c r="MAE76" s="54"/>
      <c r="MAF76" s="54"/>
      <c r="MAG76" s="54"/>
      <c r="MAH76" s="54"/>
      <c r="MAI76" s="54"/>
      <c r="MAJ76" s="54"/>
      <c r="MAK76" s="54"/>
      <c r="MAL76" s="54"/>
      <c r="MAM76" s="54"/>
      <c r="MAN76" s="54"/>
      <c r="MAO76" s="54"/>
      <c r="MAP76" s="54"/>
      <c r="MAQ76" s="54"/>
      <c r="MAR76" s="54"/>
      <c r="MAS76" s="54"/>
      <c r="MAT76" s="54"/>
      <c r="MAU76" s="54"/>
      <c r="MAV76" s="54"/>
      <c r="MAW76" s="54"/>
      <c r="MAX76" s="54"/>
      <c r="MAY76" s="54"/>
      <c r="MAZ76" s="54"/>
      <c r="MBA76" s="54"/>
      <c r="MBB76" s="54"/>
      <c r="MBC76" s="54"/>
      <c r="MBD76" s="54"/>
      <c r="MBE76" s="54"/>
      <c r="MBF76" s="54"/>
      <c r="MBG76" s="54"/>
      <c r="MBH76" s="54"/>
      <c r="MBI76" s="54"/>
      <c r="MBJ76" s="54"/>
      <c r="MBK76" s="54"/>
      <c r="MBL76" s="54"/>
      <c r="MBM76" s="54"/>
      <c r="MBN76" s="54"/>
      <c r="MBO76" s="54"/>
      <c r="MBP76" s="54"/>
      <c r="MBQ76" s="54"/>
      <c r="MBR76" s="54"/>
      <c r="MBS76" s="54"/>
      <c r="MBT76" s="54"/>
      <c r="MBU76" s="54"/>
      <c r="MBV76" s="54"/>
      <c r="MBW76" s="54"/>
      <c r="MBX76" s="54"/>
      <c r="MBY76" s="54"/>
      <c r="MBZ76" s="54"/>
      <c r="MCA76" s="54"/>
      <c r="MCB76" s="54"/>
      <c r="MCC76" s="54"/>
      <c r="MCD76" s="54"/>
      <c r="MCE76" s="54"/>
      <c r="MCF76" s="54"/>
      <c r="MCG76" s="54"/>
      <c r="MCH76" s="54"/>
      <c r="MCI76" s="54"/>
      <c r="MCJ76" s="54"/>
      <c r="MCK76" s="54"/>
      <c r="MCL76" s="54"/>
      <c r="MCM76" s="54"/>
      <c r="MCN76" s="54"/>
      <c r="MCO76" s="54"/>
      <c r="MCP76" s="54"/>
      <c r="MCQ76" s="54"/>
      <c r="MCR76" s="54"/>
      <c r="MCS76" s="54"/>
      <c r="MCT76" s="54"/>
      <c r="MCU76" s="54"/>
      <c r="MCV76" s="54"/>
      <c r="MCW76" s="54"/>
      <c r="MCX76" s="54"/>
      <c r="MCY76" s="54"/>
      <c r="MCZ76" s="54"/>
      <c r="MDA76" s="54"/>
      <c r="MDB76" s="54"/>
      <c r="MDC76" s="54"/>
      <c r="MDD76" s="54"/>
      <c r="MDE76" s="54"/>
      <c r="MDF76" s="54"/>
      <c r="MDG76" s="54"/>
      <c r="MDH76" s="54"/>
      <c r="MDI76" s="54"/>
      <c r="MDJ76" s="54"/>
      <c r="MDK76" s="54"/>
      <c r="MDL76" s="54"/>
      <c r="MDM76" s="54"/>
      <c r="MDN76" s="54"/>
      <c r="MDO76" s="54"/>
      <c r="MDP76" s="54"/>
      <c r="MDQ76" s="54"/>
      <c r="MDR76" s="54"/>
      <c r="MDS76" s="54"/>
      <c r="MDT76" s="54"/>
      <c r="MDU76" s="54"/>
      <c r="MDV76" s="54"/>
      <c r="MDW76" s="54"/>
      <c r="MDX76" s="54"/>
      <c r="MDY76" s="54"/>
      <c r="MDZ76" s="54"/>
      <c r="MEA76" s="54"/>
      <c r="MEB76" s="54"/>
      <c r="MEC76" s="54"/>
      <c r="MED76" s="54"/>
      <c r="MEE76" s="54"/>
      <c r="MEF76" s="54"/>
      <c r="MEG76" s="54"/>
      <c r="MEH76" s="54"/>
      <c r="MEI76" s="54"/>
      <c r="MEJ76" s="54"/>
      <c r="MEK76" s="54"/>
      <c r="MEL76" s="54"/>
      <c r="MEM76" s="54"/>
      <c r="MEN76" s="54"/>
      <c r="MEO76" s="54"/>
      <c r="MEP76" s="54"/>
      <c r="MEQ76" s="54"/>
      <c r="MER76" s="54"/>
      <c r="MES76" s="54"/>
      <c r="MET76" s="54"/>
      <c r="MEU76" s="54"/>
      <c r="MEV76" s="54"/>
      <c r="MEW76" s="54"/>
      <c r="MEX76" s="54"/>
      <c r="MEY76" s="54"/>
      <c r="MEZ76" s="54"/>
      <c r="MFA76" s="54"/>
      <c r="MFB76" s="54"/>
      <c r="MFC76" s="54"/>
      <c r="MFD76" s="54"/>
      <c r="MFE76" s="54"/>
      <c r="MFF76" s="54"/>
      <c r="MFG76" s="54"/>
      <c r="MFH76" s="54"/>
      <c r="MFI76" s="54"/>
      <c r="MFJ76" s="54"/>
      <c r="MFK76" s="54"/>
      <c r="MFL76" s="54"/>
      <c r="MFM76" s="54"/>
      <c r="MFN76" s="54"/>
      <c r="MFO76" s="54"/>
      <c r="MFP76" s="54"/>
      <c r="MFQ76" s="54"/>
      <c r="MFR76" s="54"/>
      <c r="MFS76" s="54"/>
      <c r="MFT76" s="54"/>
      <c r="MFU76" s="54"/>
      <c r="MFV76" s="54"/>
      <c r="MFW76" s="54"/>
      <c r="MFX76" s="54"/>
      <c r="MFY76" s="54"/>
      <c r="MFZ76" s="54"/>
      <c r="MGA76" s="54"/>
      <c r="MGB76" s="54"/>
      <c r="MGC76" s="54"/>
      <c r="MGD76" s="54"/>
      <c r="MGE76" s="54"/>
      <c r="MGF76" s="54"/>
      <c r="MGG76" s="54"/>
      <c r="MGH76" s="54"/>
      <c r="MGI76" s="54"/>
      <c r="MGJ76" s="54"/>
      <c r="MGK76" s="54"/>
      <c r="MGL76" s="54"/>
      <c r="MGM76" s="54"/>
      <c r="MGN76" s="54"/>
      <c r="MGO76" s="54"/>
      <c r="MGP76" s="54"/>
      <c r="MGQ76" s="54"/>
      <c r="MGR76" s="54"/>
      <c r="MGS76" s="54"/>
      <c r="MGT76" s="54"/>
      <c r="MGU76" s="54"/>
      <c r="MGV76" s="54"/>
      <c r="MGW76" s="54"/>
      <c r="MGX76" s="54"/>
      <c r="MGY76" s="54"/>
      <c r="MGZ76" s="54"/>
      <c r="MHA76" s="54"/>
      <c r="MHB76" s="54"/>
      <c r="MHC76" s="54"/>
      <c r="MHD76" s="54"/>
      <c r="MHE76" s="54"/>
      <c r="MHF76" s="54"/>
      <c r="MHG76" s="54"/>
      <c r="MHH76" s="54"/>
      <c r="MHI76" s="54"/>
      <c r="MHJ76" s="54"/>
      <c r="MHK76" s="54"/>
      <c r="MHL76" s="54"/>
      <c r="MHM76" s="54"/>
      <c r="MHN76" s="54"/>
      <c r="MHO76" s="54"/>
      <c r="MHP76" s="54"/>
      <c r="MHQ76" s="54"/>
      <c r="MHR76" s="54"/>
      <c r="MHS76" s="54"/>
      <c r="MHT76" s="54"/>
      <c r="MHU76" s="54"/>
      <c r="MHV76" s="54"/>
      <c r="MHW76" s="54"/>
      <c r="MHX76" s="54"/>
      <c r="MHY76" s="54"/>
      <c r="MHZ76" s="54"/>
      <c r="MIA76" s="54"/>
      <c r="MIB76" s="54"/>
      <c r="MIC76" s="54"/>
      <c r="MID76" s="54"/>
      <c r="MIE76" s="54"/>
      <c r="MIF76" s="54"/>
      <c r="MIG76" s="54"/>
      <c r="MIH76" s="54"/>
      <c r="MII76" s="54"/>
      <c r="MIJ76" s="54"/>
      <c r="MIK76" s="54"/>
      <c r="MIL76" s="54"/>
      <c r="MIM76" s="54"/>
      <c r="MIN76" s="54"/>
      <c r="MIO76" s="54"/>
      <c r="MIP76" s="54"/>
      <c r="MIQ76" s="54"/>
      <c r="MIR76" s="54"/>
      <c r="MIS76" s="54"/>
      <c r="MIT76" s="54"/>
      <c r="MIU76" s="54"/>
      <c r="MIV76" s="54"/>
      <c r="MIW76" s="54"/>
      <c r="MIX76" s="54"/>
      <c r="MIY76" s="54"/>
      <c r="MIZ76" s="54"/>
      <c r="MJA76" s="54"/>
      <c r="MJB76" s="54"/>
      <c r="MJC76" s="54"/>
      <c r="MJD76" s="54"/>
      <c r="MJE76" s="54"/>
      <c r="MJF76" s="54"/>
      <c r="MJG76" s="54"/>
      <c r="MJH76" s="54"/>
      <c r="MJI76" s="54"/>
      <c r="MJJ76" s="54"/>
      <c r="MJK76" s="54"/>
      <c r="MJL76" s="54"/>
      <c r="MJM76" s="54"/>
      <c r="MJN76" s="54"/>
      <c r="MJO76" s="54"/>
      <c r="MJP76" s="54"/>
      <c r="MJQ76" s="54"/>
      <c r="MJR76" s="54"/>
      <c r="MJS76" s="54"/>
      <c r="MJT76" s="54"/>
      <c r="MJU76" s="54"/>
      <c r="MJV76" s="54"/>
      <c r="MJW76" s="54"/>
      <c r="MJX76" s="54"/>
      <c r="MJY76" s="54"/>
      <c r="MJZ76" s="54"/>
      <c r="MKA76" s="54"/>
      <c r="MKB76" s="54"/>
      <c r="MKC76" s="54"/>
      <c r="MKD76" s="54"/>
      <c r="MKE76" s="54"/>
      <c r="MKF76" s="54"/>
      <c r="MKG76" s="54"/>
      <c r="MKH76" s="54"/>
      <c r="MKI76" s="54"/>
      <c r="MKJ76" s="54"/>
      <c r="MKK76" s="54"/>
      <c r="MKL76" s="54"/>
      <c r="MKM76" s="54"/>
      <c r="MKN76" s="54"/>
      <c r="MKO76" s="54"/>
      <c r="MKP76" s="54"/>
      <c r="MKQ76" s="54"/>
      <c r="MKR76" s="54"/>
      <c r="MKS76" s="54"/>
      <c r="MKT76" s="54"/>
      <c r="MKU76" s="54"/>
      <c r="MKV76" s="54"/>
      <c r="MKW76" s="54"/>
      <c r="MKX76" s="54"/>
      <c r="MKY76" s="54"/>
      <c r="MKZ76" s="54"/>
      <c r="MLA76" s="54"/>
      <c r="MLB76" s="54"/>
      <c r="MLC76" s="54"/>
      <c r="MLD76" s="54"/>
      <c r="MLE76" s="54"/>
      <c r="MLF76" s="54"/>
      <c r="MLG76" s="54"/>
      <c r="MLH76" s="54"/>
      <c r="MLI76" s="54"/>
      <c r="MLJ76" s="54"/>
      <c r="MLK76" s="54"/>
      <c r="MLL76" s="54"/>
      <c r="MLM76" s="54"/>
      <c r="MLN76" s="54"/>
      <c r="MLO76" s="54"/>
      <c r="MLP76" s="54"/>
      <c r="MLQ76" s="54"/>
      <c r="MLR76" s="54"/>
      <c r="MLS76" s="54"/>
      <c r="MLT76" s="54"/>
      <c r="MLU76" s="54"/>
      <c r="MLV76" s="54"/>
      <c r="MLW76" s="54"/>
      <c r="MLX76" s="54"/>
      <c r="MLY76" s="54"/>
      <c r="MLZ76" s="54"/>
      <c r="MMA76" s="54"/>
      <c r="MMB76" s="54"/>
      <c r="MMC76" s="54"/>
      <c r="MMD76" s="54"/>
      <c r="MME76" s="54"/>
      <c r="MMF76" s="54"/>
      <c r="MMG76" s="54"/>
      <c r="MMH76" s="54"/>
      <c r="MMI76" s="54"/>
      <c r="MMJ76" s="54"/>
      <c r="MMK76" s="54"/>
      <c r="MML76" s="54"/>
      <c r="MMM76" s="54"/>
      <c r="MMN76" s="54"/>
      <c r="MMO76" s="54"/>
      <c r="MMP76" s="54"/>
      <c r="MMQ76" s="54"/>
      <c r="MMR76" s="54"/>
      <c r="MMS76" s="54"/>
      <c r="MMT76" s="54"/>
      <c r="MMU76" s="54"/>
      <c r="MMV76" s="54"/>
      <c r="MMW76" s="54"/>
      <c r="MMX76" s="54"/>
      <c r="MMY76" s="54"/>
      <c r="MMZ76" s="54"/>
      <c r="MNA76" s="54"/>
      <c r="MNB76" s="54"/>
      <c r="MNC76" s="54"/>
      <c r="MND76" s="54"/>
      <c r="MNE76" s="54"/>
      <c r="MNF76" s="54"/>
      <c r="MNG76" s="54"/>
      <c r="MNH76" s="54"/>
      <c r="MNI76" s="54"/>
      <c r="MNJ76" s="54"/>
      <c r="MNK76" s="54"/>
      <c r="MNL76" s="54"/>
      <c r="MNM76" s="54"/>
      <c r="MNN76" s="54"/>
      <c r="MNO76" s="54"/>
      <c r="MNP76" s="54"/>
      <c r="MNQ76" s="54"/>
      <c r="MNR76" s="54"/>
      <c r="MNS76" s="54"/>
      <c r="MNT76" s="54"/>
      <c r="MNU76" s="54"/>
      <c r="MNV76" s="54"/>
      <c r="MNW76" s="54"/>
      <c r="MNX76" s="54"/>
      <c r="MNY76" s="54"/>
      <c r="MNZ76" s="54"/>
      <c r="MOA76" s="54"/>
      <c r="MOB76" s="54"/>
      <c r="MOC76" s="54"/>
      <c r="MOD76" s="54"/>
      <c r="MOE76" s="54"/>
      <c r="MOF76" s="54"/>
      <c r="MOG76" s="54"/>
      <c r="MOH76" s="54"/>
      <c r="MOI76" s="54"/>
      <c r="MOJ76" s="54"/>
      <c r="MOK76" s="54"/>
      <c r="MOL76" s="54"/>
      <c r="MOM76" s="54"/>
      <c r="MON76" s="54"/>
      <c r="MOO76" s="54"/>
      <c r="MOP76" s="54"/>
      <c r="MOQ76" s="54"/>
      <c r="MOR76" s="54"/>
      <c r="MOS76" s="54"/>
      <c r="MOT76" s="54"/>
      <c r="MOU76" s="54"/>
      <c r="MOV76" s="54"/>
      <c r="MOW76" s="54"/>
      <c r="MOX76" s="54"/>
      <c r="MOY76" s="54"/>
      <c r="MOZ76" s="54"/>
      <c r="MPA76" s="54"/>
      <c r="MPB76" s="54"/>
      <c r="MPC76" s="54"/>
      <c r="MPD76" s="54"/>
      <c r="MPE76" s="54"/>
      <c r="MPF76" s="54"/>
      <c r="MPG76" s="54"/>
      <c r="MPH76" s="54"/>
      <c r="MPI76" s="54"/>
      <c r="MPJ76" s="54"/>
      <c r="MPK76" s="54"/>
      <c r="MPL76" s="54"/>
      <c r="MPM76" s="54"/>
      <c r="MPN76" s="54"/>
      <c r="MPO76" s="54"/>
      <c r="MPP76" s="54"/>
      <c r="MPQ76" s="54"/>
      <c r="MPR76" s="54"/>
      <c r="MPS76" s="54"/>
      <c r="MPT76" s="54"/>
      <c r="MPU76" s="54"/>
      <c r="MPV76" s="54"/>
      <c r="MPW76" s="54"/>
      <c r="MPX76" s="54"/>
      <c r="MPY76" s="54"/>
      <c r="MPZ76" s="54"/>
      <c r="MQA76" s="54"/>
      <c r="MQB76" s="54"/>
      <c r="MQC76" s="54"/>
      <c r="MQD76" s="54"/>
      <c r="MQE76" s="54"/>
      <c r="MQF76" s="54"/>
      <c r="MQG76" s="54"/>
      <c r="MQH76" s="54"/>
      <c r="MQI76" s="54"/>
      <c r="MQJ76" s="54"/>
      <c r="MQK76" s="54"/>
      <c r="MQL76" s="54"/>
      <c r="MQM76" s="54"/>
      <c r="MQN76" s="54"/>
      <c r="MQO76" s="54"/>
      <c r="MQP76" s="54"/>
      <c r="MQQ76" s="54"/>
      <c r="MQR76" s="54"/>
      <c r="MQS76" s="54"/>
      <c r="MQT76" s="54"/>
      <c r="MQU76" s="54"/>
      <c r="MQV76" s="54"/>
      <c r="MQW76" s="54"/>
      <c r="MQX76" s="54"/>
      <c r="MQY76" s="54"/>
      <c r="MQZ76" s="54"/>
      <c r="MRA76" s="54"/>
      <c r="MRB76" s="54"/>
      <c r="MRC76" s="54"/>
      <c r="MRD76" s="54"/>
      <c r="MRE76" s="54"/>
      <c r="MRF76" s="54"/>
      <c r="MRG76" s="54"/>
      <c r="MRH76" s="54"/>
      <c r="MRI76" s="54"/>
      <c r="MRJ76" s="54"/>
      <c r="MRK76" s="54"/>
      <c r="MRL76" s="54"/>
      <c r="MRM76" s="54"/>
      <c r="MRN76" s="54"/>
      <c r="MRO76" s="54"/>
      <c r="MRP76" s="54"/>
      <c r="MRQ76" s="54"/>
      <c r="MRR76" s="54"/>
      <c r="MRS76" s="54"/>
      <c r="MRT76" s="54"/>
      <c r="MRU76" s="54"/>
      <c r="MRV76" s="54"/>
      <c r="MRW76" s="54"/>
      <c r="MRX76" s="54"/>
      <c r="MRY76" s="54"/>
      <c r="MRZ76" s="54"/>
      <c r="MSA76" s="54"/>
      <c r="MSB76" s="54"/>
      <c r="MSC76" s="54"/>
      <c r="MSD76" s="54"/>
      <c r="MSE76" s="54"/>
      <c r="MSF76" s="54"/>
      <c r="MSG76" s="54"/>
      <c r="MSH76" s="54"/>
      <c r="MSI76" s="54"/>
      <c r="MSJ76" s="54"/>
      <c r="MSK76" s="54"/>
      <c r="MSL76" s="54"/>
      <c r="MSM76" s="54"/>
      <c r="MSN76" s="54"/>
      <c r="MSO76" s="54"/>
      <c r="MSP76" s="54"/>
      <c r="MSQ76" s="54"/>
      <c r="MSR76" s="54"/>
      <c r="MSS76" s="54"/>
      <c r="MST76" s="54"/>
      <c r="MSU76" s="54"/>
      <c r="MSV76" s="54"/>
      <c r="MSW76" s="54"/>
      <c r="MSX76" s="54"/>
      <c r="MSY76" s="54"/>
      <c r="MSZ76" s="54"/>
      <c r="MTA76" s="54"/>
      <c r="MTB76" s="54"/>
      <c r="MTC76" s="54"/>
      <c r="MTD76" s="54"/>
      <c r="MTE76" s="54"/>
      <c r="MTF76" s="54"/>
      <c r="MTG76" s="54"/>
      <c r="MTH76" s="54"/>
      <c r="MTI76" s="54"/>
      <c r="MTJ76" s="54"/>
      <c r="MTK76" s="54"/>
      <c r="MTL76" s="54"/>
      <c r="MTM76" s="54"/>
      <c r="MTN76" s="54"/>
      <c r="MTO76" s="54"/>
      <c r="MTP76" s="54"/>
      <c r="MTQ76" s="54"/>
      <c r="MTR76" s="54"/>
      <c r="MTS76" s="54"/>
      <c r="MTT76" s="54"/>
      <c r="MTU76" s="54"/>
      <c r="MTV76" s="54"/>
      <c r="MTW76" s="54"/>
      <c r="MTX76" s="54"/>
      <c r="MTY76" s="54"/>
      <c r="MTZ76" s="54"/>
      <c r="MUA76" s="54"/>
      <c r="MUB76" s="54"/>
      <c r="MUC76" s="54"/>
      <c r="MUD76" s="54"/>
      <c r="MUE76" s="54"/>
      <c r="MUF76" s="54"/>
      <c r="MUG76" s="54"/>
      <c r="MUH76" s="54"/>
      <c r="MUI76" s="54"/>
      <c r="MUJ76" s="54"/>
      <c r="MUK76" s="54"/>
      <c r="MUL76" s="54"/>
      <c r="MUM76" s="54"/>
      <c r="MUN76" s="54"/>
      <c r="MUO76" s="54"/>
      <c r="MUP76" s="54"/>
      <c r="MUQ76" s="54"/>
      <c r="MUR76" s="54"/>
      <c r="MUS76" s="54"/>
      <c r="MUT76" s="54"/>
      <c r="MUU76" s="54"/>
      <c r="MUV76" s="54"/>
      <c r="MUW76" s="54"/>
      <c r="MUX76" s="54"/>
      <c r="MUY76" s="54"/>
      <c r="MUZ76" s="54"/>
      <c r="MVA76" s="54"/>
      <c r="MVB76" s="54"/>
      <c r="MVC76" s="54"/>
      <c r="MVD76" s="54"/>
      <c r="MVE76" s="54"/>
      <c r="MVF76" s="54"/>
      <c r="MVG76" s="54"/>
      <c r="MVH76" s="54"/>
      <c r="MVI76" s="54"/>
      <c r="MVJ76" s="54"/>
      <c r="MVK76" s="54"/>
      <c r="MVL76" s="54"/>
      <c r="MVM76" s="54"/>
      <c r="MVN76" s="54"/>
      <c r="MVO76" s="54"/>
      <c r="MVP76" s="54"/>
      <c r="MVQ76" s="54"/>
      <c r="MVR76" s="54"/>
      <c r="MVS76" s="54"/>
      <c r="MVT76" s="54"/>
      <c r="MVU76" s="54"/>
      <c r="MVV76" s="54"/>
      <c r="MVW76" s="54"/>
      <c r="MVX76" s="54"/>
      <c r="MVY76" s="54"/>
      <c r="MVZ76" s="54"/>
      <c r="MWA76" s="54"/>
      <c r="MWB76" s="54"/>
      <c r="MWC76" s="54"/>
      <c r="MWD76" s="54"/>
      <c r="MWE76" s="54"/>
      <c r="MWF76" s="54"/>
      <c r="MWG76" s="54"/>
      <c r="MWH76" s="54"/>
      <c r="MWI76" s="54"/>
      <c r="MWJ76" s="54"/>
      <c r="MWK76" s="54"/>
      <c r="MWL76" s="54"/>
      <c r="MWM76" s="54"/>
      <c r="MWN76" s="54"/>
      <c r="MWO76" s="54"/>
      <c r="MWP76" s="54"/>
      <c r="MWQ76" s="54"/>
      <c r="MWR76" s="54"/>
      <c r="MWS76" s="54"/>
      <c r="MWT76" s="54"/>
      <c r="MWU76" s="54"/>
      <c r="MWV76" s="54"/>
      <c r="MWW76" s="54"/>
      <c r="MWX76" s="54"/>
      <c r="MWY76" s="54"/>
      <c r="MWZ76" s="54"/>
      <c r="MXA76" s="54"/>
      <c r="MXB76" s="54"/>
      <c r="MXC76" s="54"/>
      <c r="MXD76" s="54"/>
      <c r="MXE76" s="54"/>
      <c r="MXF76" s="54"/>
      <c r="MXG76" s="54"/>
      <c r="MXH76" s="54"/>
      <c r="MXI76" s="54"/>
      <c r="MXJ76" s="54"/>
      <c r="MXK76" s="54"/>
      <c r="MXL76" s="54"/>
      <c r="MXM76" s="54"/>
      <c r="MXN76" s="54"/>
      <c r="MXO76" s="54"/>
      <c r="MXP76" s="54"/>
      <c r="MXQ76" s="54"/>
      <c r="MXR76" s="54"/>
      <c r="MXS76" s="54"/>
      <c r="MXT76" s="54"/>
      <c r="MXU76" s="54"/>
      <c r="MXV76" s="54"/>
      <c r="MXW76" s="54"/>
      <c r="MXX76" s="54"/>
      <c r="MXY76" s="54"/>
      <c r="MXZ76" s="54"/>
      <c r="MYA76" s="54"/>
      <c r="MYB76" s="54"/>
      <c r="MYC76" s="54"/>
      <c r="MYD76" s="54"/>
      <c r="MYE76" s="54"/>
      <c r="MYF76" s="54"/>
      <c r="MYG76" s="54"/>
      <c r="MYH76" s="54"/>
      <c r="MYI76" s="54"/>
      <c r="MYJ76" s="54"/>
      <c r="MYK76" s="54"/>
      <c r="MYL76" s="54"/>
      <c r="MYM76" s="54"/>
      <c r="MYN76" s="54"/>
      <c r="MYO76" s="54"/>
      <c r="MYP76" s="54"/>
      <c r="MYQ76" s="54"/>
      <c r="MYR76" s="54"/>
      <c r="MYS76" s="54"/>
      <c r="MYT76" s="54"/>
      <c r="MYU76" s="54"/>
      <c r="MYV76" s="54"/>
      <c r="MYW76" s="54"/>
      <c r="MYX76" s="54"/>
      <c r="MYY76" s="54"/>
      <c r="MYZ76" s="54"/>
      <c r="MZA76" s="54"/>
      <c r="MZB76" s="54"/>
      <c r="MZC76" s="54"/>
      <c r="MZD76" s="54"/>
      <c r="MZE76" s="54"/>
      <c r="MZF76" s="54"/>
      <c r="MZG76" s="54"/>
      <c r="MZH76" s="54"/>
      <c r="MZI76" s="54"/>
      <c r="MZJ76" s="54"/>
      <c r="MZK76" s="54"/>
      <c r="MZL76" s="54"/>
      <c r="MZM76" s="54"/>
      <c r="MZN76" s="54"/>
      <c r="MZO76" s="54"/>
      <c r="MZP76" s="54"/>
      <c r="MZQ76" s="54"/>
      <c r="MZR76" s="54"/>
      <c r="MZS76" s="54"/>
      <c r="MZT76" s="54"/>
      <c r="MZU76" s="54"/>
      <c r="MZV76" s="54"/>
      <c r="MZW76" s="54"/>
      <c r="MZX76" s="54"/>
      <c r="MZY76" s="54"/>
      <c r="MZZ76" s="54"/>
      <c r="NAA76" s="54"/>
      <c r="NAB76" s="54"/>
      <c r="NAC76" s="54"/>
      <c r="NAD76" s="54"/>
      <c r="NAE76" s="54"/>
      <c r="NAF76" s="54"/>
      <c r="NAG76" s="54"/>
      <c r="NAH76" s="54"/>
      <c r="NAI76" s="54"/>
      <c r="NAJ76" s="54"/>
      <c r="NAK76" s="54"/>
      <c r="NAL76" s="54"/>
      <c r="NAM76" s="54"/>
      <c r="NAN76" s="54"/>
      <c r="NAO76" s="54"/>
      <c r="NAP76" s="54"/>
      <c r="NAQ76" s="54"/>
      <c r="NAR76" s="54"/>
      <c r="NAS76" s="54"/>
      <c r="NAT76" s="54"/>
      <c r="NAU76" s="54"/>
      <c r="NAV76" s="54"/>
      <c r="NAW76" s="54"/>
      <c r="NAX76" s="54"/>
      <c r="NAY76" s="54"/>
      <c r="NAZ76" s="54"/>
      <c r="NBA76" s="54"/>
      <c r="NBB76" s="54"/>
      <c r="NBC76" s="54"/>
      <c r="NBD76" s="54"/>
      <c r="NBE76" s="54"/>
      <c r="NBF76" s="54"/>
      <c r="NBG76" s="54"/>
      <c r="NBH76" s="54"/>
      <c r="NBI76" s="54"/>
      <c r="NBJ76" s="54"/>
      <c r="NBK76" s="54"/>
      <c r="NBL76" s="54"/>
      <c r="NBM76" s="54"/>
      <c r="NBN76" s="54"/>
      <c r="NBO76" s="54"/>
      <c r="NBP76" s="54"/>
      <c r="NBQ76" s="54"/>
      <c r="NBR76" s="54"/>
      <c r="NBS76" s="54"/>
      <c r="NBT76" s="54"/>
      <c r="NBU76" s="54"/>
      <c r="NBV76" s="54"/>
      <c r="NBW76" s="54"/>
      <c r="NBX76" s="54"/>
      <c r="NBY76" s="54"/>
      <c r="NBZ76" s="54"/>
      <c r="NCA76" s="54"/>
      <c r="NCB76" s="54"/>
      <c r="NCC76" s="54"/>
      <c r="NCD76" s="54"/>
      <c r="NCE76" s="54"/>
      <c r="NCF76" s="54"/>
      <c r="NCG76" s="54"/>
      <c r="NCH76" s="54"/>
      <c r="NCI76" s="54"/>
      <c r="NCJ76" s="54"/>
      <c r="NCK76" s="54"/>
      <c r="NCL76" s="54"/>
      <c r="NCM76" s="54"/>
      <c r="NCN76" s="54"/>
      <c r="NCO76" s="54"/>
      <c r="NCP76" s="54"/>
      <c r="NCQ76" s="54"/>
      <c r="NCR76" s="54"/>
      <c r="NCS76" s="54"/>
      <c r="NCT76" s="54"/>
      <c r="NCU76" s="54"/>
      <c r="NCV76" s="54"/>
      <c r="NCW76" s="54"/>
      <c r="NCX76" s="54"/>
      <c r="NCY76" s="54"/>
      <c r="NCZ76" s="54"/>
      <c r="NDA76" s="54"/>
      <c r="NDB76" s="54"/>
      <c r="NDC76" s="54"/>
      <c r="NDD76" s="54"/>
      <c r="NDE76" s="54"/>
      <c r="NDF76" s="54"/>
      <c r="NDG76" s="54"/>
      <c r="NDH76" s="54"/>
      <c r="NDI76" s="54"/>
      <c r="NDJ76" s="54"/>
      <c r="NDK76" s="54"/>
      <c r="NDL76" s="54"/>
      <c r="NDM76" s="54"/>
      <c r="NDN76" s="54"/>
      <c r="NDO76" s="54"/>
      <c r="NDP76" s="54"/>
      <c r="NDQ76" s="54"/>
      <c r="NDR76" s="54"/>
      <c r="NDS76" s="54"/>
      <c r="NDT76" s="54"/>
      <c r="NDU76" s="54"/>
      <c r="NDV76" s="54"/>
      <c r="NDW76" s="54"/>
      <c r="NDX76" s="54"/>
      <c r="NDY76" s="54"/>
      <c r="NDZ76" s="54"/>
      <c r="NEA76" s="54"/>
      <c r="NEB76" s="54"/>
      <c r="NEC76" s="54"/>
      <c r="NED76" s="54"/>
      <c r="NEE76" s="54"/>
      <c r="NEF76" s="54"/>
      <c r="NEG76" s="54"/>
      <c r="NEH76" s="54"/>
      <c r="NEI76" s="54"/>
      <c r="NEJ76" s="54"/>
      <c r="NEK76" s="54"/>
      <c r="NEL76" s="54"/>
      <c r="NEM76" s="54"/>
      <c r="NEN76" s="54"/>
      <c r="NEO76" s="54"/>
      <c r="NEP76" s="54"/>
      <c r="NEQ76" s="54"/>
      <c r="NER76" s="54"/>
      <c r="NES76" s="54"/>
      <c r="NET76" s="54"/>
      <c r="NEU76" s="54"/>
      <c r="NEV76" s="54"/>
      <c r="NEW76" s="54"/>
      <c r="NEX76" s="54"/>
      <c r="NEY76" s="54"/>
      <c r="NEZ76" s="54"/>
      <c r="NFA76" s="54"/>
      <c r="NFB76" s="54"/>
      <c r="NFC76" s="54"/>
      <c r="NFD76" s="54"/>
      <c r="NFE76" s="54"/>
      <c r="NFF76" s="54"/>
      <c r="NFG76" s="54"/>
      <c r="NFH76" s="54"/>
      <c r="NFI76" s="54"/>
      <c r="NFJ76" s="54"/>
      <c r="NFK76" s="54"/>
      <c r="NFL76" s="54"/>
      <c r="NFM76" s="54"/>
      <c r="NFN76" s="54"/>
      <c r="NFO76" s="54"/>
      <c r="NFP76" s="54"/>
      <c r="NFQ76" s="54"/>
      <c r="NFR76" s="54"/>
      <c r="NFS76" s="54"/>
      <c r="NFT76" s="54"/>
      <c r="NFU76" s="54"/>
      <c r="NFV76" s="54"/>
      <c r="NFW76" s="54"/>
      <c r="NFX76" s="54"/>
      <c r="NFY76" s="54"/>
      <c r="NFZ76" s="54"/>
      <c r="NGA76" s="54"/>
      <c r="NGB76" s="54"/>
      <c r="NGC76" s="54"/>
      <c r="NGD76" s="54"/>
      <c r="NGE76" s="54"/>
      <c r="NGF76" s="54"/>
      <c r="NGG76" s="54"/>
      <c r="NGH76" s="54"/>
      <c r="NGI76" s="54"/>
      <c r="NGJ76" s="54"/>
      <c r="NGK76" s="54"/>
      <c r="NGL76" s="54"/>
      <c r="NGM76" s="54"/>
      <c r="NGN76" s="54"/>
      <c r="NGO76" s="54"/>
      <c r="NGP76" s="54"/>
      <c r="NGQ76" s="54"/>
      <c r="NGR76" s="54"/>
      <c r="NGS76" s="54"/>
      <c r="NGT76" s="54"/>
      <c r="NGU76" s="54"/>
      <c r="NGV76" s="54"/>
      <c r="NGW76" s="54"/>
      <c r="NGX76" s="54"/>
      <c r="NGY76" s="54"/>
      <c r="NGZ76" s="54"/>
      <c r="NHA76" s="54"/>
      <c r="NHB76" s="54"/>
      <c r="NHC76" s="54"/>
      <c r="NHD76" s="54"/>
      <c r="NHE76" s="54"/>
      <c r="NHF76" s="54"/>
      <c r="NHG76" s="54"/>
      <c r="NHH76" s="54"/>
      <c r="NHI76" s="54"/>
      <c r="NHJ76" s="54"/>
      <c r="NHK76" s="54"/>
      <c r="NHL76" s="54"/>
      <c r="NHM76" s="54"/>
      <c r="NHN76" s="54"/>
      <c r="NHO76" s="54"/>
      <c r="NHP76" s="54"/>
      <c r="NHQ76" s="54"/>
      <c r="NHR76" s="54"/>
      <c r="NHS76" s="54"/>
      <c r="NHT76" s="54"/>
      <c r="NHU76" s="54"/>
      <c r="NHV76" s="54"/>
      <c r="NHW76" s="54"/>
      <c r="NHX76" s="54"/>
      <c r="NHY76" s="54"/>
      <c r="NHZ76" s="54"/>
      <c r="NIA76" s="54"/>
      <c r="NIB76" s="54"/>
      <c r="NIC76" s="54"/>
      <c r="NID76" s="54"/>
      <c r="NIE76" s="54"/>
      <c r="NIF76" s="54"/>
      <c r="NIG76" s="54"/>
      <c r="NIH76" s="54"/>
      <c r="NII76" s="54"/>
      <c r="NIJ76" s="54"/>
      <c r="NIK76" s="54"/>
      <c r="NIL76" s="54"/>
      <c r="NIM76" s="54"/>
      <c r="NIN76" s="54"/>
      <c r="NIO76" s="54"/>
      <c r="NIP76" s="54"/>
      <c r="NIQ76" s="54"/>
      <c r="NIR76" s="54"/>
      <c r="NIS76" s="54"/>
      <c r="NIT76" s="54"/>
      <c r="NIU76" s="54"/>
      <c r="NIV76" s="54"/>
      <c r="NIW76" s="54"/>
      <c r="NIX76" s="54"/>
      <c r="NIY76" s="54"/>
      <c r="NIZ76" s="54"/>
      <c r="NJA76" s="54"/>
      <c r="NJB76" s="54"/>
      <c r="NJC76" s="54"/>
      <c r="NJD76" s="54"/>
      <c r="NJE76" s="54"/>
      <c r="NJF76" s="54"/>
      <c r="NJG76" s="54"/>
      <c r="NJH76" s="54"/>
      <c r="NJI76" s="54"/>
      <c r="NJJ76" s="54"/>
      <c r="NJK76" s="54"/>
      <c r="NJL76" s="54"/>
      <c r="NJM76" s="54"/>
      <c r="NJN76" s="54"/>
      <c r="NJO76" s="54"/>
      <c r="NJP76" s="54"/>
      <c r="NJQ76" s="54"/>
      <c r="NJR76" s="54"/>
      <c r="NJS76" s="54"/>
      <c r="NJT76" s="54"/>
      <c r="NJU76" s="54"/>
      <c r="NJV76" s="54"/>
      <c r="NJW76" s="54"/>
      <c r="NJX76" s="54"/>
      <c r="NJY76" s="54"/>
      <c r="NJZ76" s="54"/>
      <c r="NKA76" s="54"/>
      <c r="NKB76" s="54"/>
      <c r="NKC76" s="54"/>
      <c r="NKD76" s="54"/>
      <c r="NKE76" s="54"/>
      <c r="NKF76" s="54"/>
      <c r="NKG76" s="54"/>
      <c r="NKH76" s="54"/>
      <c r="NKI76" s="54"/>
      <c r="NKJ76" s="54"/>
      <c r="NKK76" s="54"/>
      <c r="NKL76" s="54"/>
      <c r="NKM76" s="54"/>
      <c r="NKN76" s="54"/>
      <c r="NKO76" s="54"/>
      <c r="NKP76" s="54"/>
      <c r="NKQ76" s="54"/>
      <c r="NKR76" s="54"/>
      <c r="NKS76" s="54"/>
      <c r="NKT76" s="54"/>
      <c r="NKU76" s="54"/>
      <c r="NKV76" s="54"/>
      <c r="NKW76" s="54"/>
      <c r="NKX76" s="54"/>
      <c r="NKY76" s="54"/>
      <c r="NKZ76" s="54"/>
      <c r="NLA76" s="54"/>
      <c r="NLB76" s="54"/>
      <c r="NLC76" s="54"/>
      <c r="NLD76" s="54"/>
      <c r="NLE76" s="54"/>
      <c r="NLF76" s="54"/>
      <c r="NLG76" s="54"/>
      <c r="NLH76" s="54"/>
      <c r="NLI76" s="54"/>
      <c r="NLJ76" s="54"/>
      <c r="NLK76" s="54"/>
      <c r="NLL76" s="54"/>
      <c r="NLM76" s="54"/>
      <c r="NLN76" s="54"/>
      <c r="NLO76" s="54"/>
      <c r="NLP76" s="54"/>
      <c r="NLQ76" s="54"/>
      <c r="NLR76" s="54"/>
      <c r="NLS76" s="54"/>
      <c r="NLT76" s="54"/>
      <c r="NLU76" s="54"/>
      <c r="NLV76" s="54"/>
      <c r="NLW76" s="54"/>
      <c r="NLX76" s="54"/>
      <c r="NLY76" s="54"/>
      <c r="NLZ76" s="54"/>
      <c r="NMA76" s="54"/>
      <c r="NMB76" s="54"/>
      <c r="NMC76" s="54"/>
      <c r="NMD76" s="54"/>
      <c r="NME76" s="54"/>
      <c r="NMF76" s="54"/>
      <c r="NMG76" s="54"/>
      <c r="NMH76" s="54"/>
      <c r="NMI76" s="54"/>
      <c r="NMJ76" s="54"/>
      <c r="NMK76" s="54"/>
      <c r="NML76" s="54"/>
      <c r="NMM76" s="54"/>
      <c r="NMN76" s="54"/>
      <c r="NMO76" s="54"/>
      <c r="NMP76" s="54"/>
      <c r="NMQ76" s="54"/>
      <c r="NMR76" s="54"/>
      <c r="NMS76" s="54"/>
      <c r="NMT76" s="54"/>
      <c r="NMU76" s="54"/>
      <c r="NMV76" s="54"/>
      <c r="NMW76" s="54"/>
      <c r="NMX76" s="54"/>
      <c r="NMY76" s="54"/>
      <c r="NMZ76" s="54"/>
      <c r="NNA76" s="54"/>
      <c r="NNB76" s="54"/>
      <c r="NNC76" s="54"/>
      <c r="NND76" s="54"/>
      <c r="NNE76" s="54"/>
      <c r="NNF76" s="54"/>
      <c r="NNG76" s="54"/>
      <c r="NNH76" s="54"/>
      <c r="NNI76" s="54"/>
      <c r="NNJ76" s="54"/>
      <c r="NNK76" s="54"/>
      <c r="NNL76" s="54"/>
      <c r="NNM76" s="54"/>
      <c r="NNN76" s="54"/>
      <c r="NNO76" s="54"/>
      <c r="NNP76" s="54"/>
      <c r="NNQ76" s="54"/>
      <c r="NNR76" s="54"/>
      <c r="NNS76" s="54"/>
      <c r="NNT76" s="54"/>
      <c r="NNU76" s="54"/>
      <c r="NNV76" s="54"/>
      <c r="NNW76" s="54"/>
      <c r="NNX76" s="54"/>
      <c r="NNY76" s="54"/>
      <c r="NNZ76" s="54"/>
      <c r="NOA76" s="54"/>
      <c r="NOB76" s="54"/>
      <c r="NOC76" s="54"/>
      <c r="NOD76" s="54"/>
      <c r="NOE76" s="54"/>
      <c r="NOF76" s="54"/>
      <c r="NOG76" s="54"/>
      <c r="NOH76" s="54"/>
      <c r="NOI76" s="54"/>
      <c r="NOJ76" s="54"/>
      <c r="NOK76" s="54"/>
      <c r="NOL76" s="54"/>
      <c r="NOM76" s="54"/>
      <c r="NON76" s="54"/>
      <c r="NOO76" s="54"/>
      <c r="NOP76" s="54"/>
      <c r="NOQ76" s="54"/>
      <c r="NOR76" s="54"/>
      <c r="NOS76" s="54"/>
      <c r="NOT76" s="54"/>
      <c r="NOU76" s="54"/>
      <c r="NOV76" s="54"/>
      <c r="NOW76" s="54"/>
      <c r="NOX76" s="54"/>
      <c r="NOY76" s="54"/>
      <c r="NOZ76" s="54"/>
      <c r="NPA76" s="54"/>
      <c r="NPB76" s="54"/>
      <c r="NPC76" s="54"/>
      <c r="NPD76" s="54"/>
      <c r="NPE76" s="54"/>
      <c r="NPF76" s="54"/>
      <c r="NPG76" s="54"/>
      <c r="NPH76" s="54"/>
      <c r="NPI76" s="54"/>
      <c r="NPJ76" s="54"/>
      <c r="NPK76" s="54"/>
      <c r="NPL76" s="54"/>
      <c r="NPM76" s="54"/>
      <c r="NPN76" s="54"/>
      <c r="NPO76" s="54"/>
      <c r="NPP76" s="54"/>
      <c r="NPQ76" s="54"/>
      <c r="NPR76" s="54"/>
      <c r="NPS76" s="54"/>
      <c r="NPT76" s="54"/>
      <c r="NPU76" s="54"/>
      <c r="NPV76" s="54"/>
      <c r="NPW76" s="54"/>
      <c r="NPX76" s="54"/>
      <c r="NPY76" s="54"/>
      <c r="NPZ76" s="54"/>
      <c r="NQA76" s="54"/>
      <c r="NQB76" s="54"/>
      <c r="NQC76" s="54"/>
      <c r="NQD76" s="54"/>
      <c r="NQE76" s="54"/>
      <c r="NQF76" s="54"/>
      <c r="NQG76" s="54"/>
      <c r="NQH76" s="54"/>
      <c r="NQI76" s="54"/>
      <c r="NQJ76" s="54"/>
      <c r="NQK76" s="54"/>
      <c r="NQL76" s="54"/>
      <c r="NQM76" s="54"/>
      <c r="NQN76" s="54"/>
      <c r="NQO76" s="54"/>
      <c r="NQP76" s="54"/>
      <c r="NQQ76" s="54"/>
      <c r="NQR76" s="54"/>
      <c r="NQS76" s="54"/>
      <c r="NQT76" s="54"/>
      <c r="NQU76" s="54"/>
      <c r="NQV76" s="54"/>
      <c r="NQW76" s="54"/>
      <c r="NQX76" s="54"/>
      <c r="NQY76" s="54"/>
      <c r="NQZ76" s="54"/>
      <c r="NRA76" s="54"/>
      <c r="NRB76" s="54"/>
      <c r="NRC76" s="54"/>
      <c r="NRD76" s="54"/>
      <c r="NRE76" s="54"/>
      <c r="NRF76" s="54"/>
      <c r="NRG76" s="54"/>
      <c r="NRH76" s="54"/>
      <c r="NRI76" s="54"/>
      <c r="NRJ76" s="54"/>
      <c r="NRK76" s="54"/>
      <c r="NRL76" s="54"/>
      <c r="NRM76" s="54"/>
      <c r="NRN76" s="54"/>
      <c r="NRO76" s="54"/>
      <c r="NRP76" s="54"/>
      <c r="NRQ76" s="54"/>
      <c r="NRR76" s="54"/>
      <c r="NRS76" s="54"/>
      <c r="NRT76" s="54"/>
      <c r="NRU76" s="54"/>
      <c r="NRV76" s="54"/>
      <c r="NRW76" s="54"/>
      <c r="NRX76" s="54"/>
      <c r="NRY76" s="54"/>
      <c r="NRZ76" s="54"/>
      <c r="NSA76" s="54"/>
      <c r="NSB76" s="54"/>
      <c r="NSC76" s="54"/>
      <c r="NSD76" s="54"/>
      <c r="NSE76" s="54"/>
      <c r="NSF76" s="54"/>
      <c r="NSG76" s="54"/>
      <c r="NSH76" s="54"/>
      <c r="NSI76" s="54"/>
      <c r="NSJ76" s="54"/>
      <c r="NSK76" s="54"/>
      <c r="NSL76" s="54"/>
      <c r="NSM76" s="54"/>
      <c r="NSN76" s="54"/>
      <c r="NSO76" s="54"/>
      <c r="NSP76" s="54"/>
      <c r="NSQ76" s="54"/>
      <c r="NSR76" s="54"/>
      <c r="NSS76" s="54"/>
      <c r="NST76" s="54"/>
      <c r="NSU76" s="54"/>
      <c r="NSV76" s="54"/>
      <c r="NSW76" s="54"/>
      <c r="NSX76" s="54"/>
      <c r="NSY76" s="54"/>
      <c r="NSZ76" s="54"/>
      <c r="NTA76" s="54"/>
      <c r="NTB76" s="54"/>
      <c r="NTC76" s="54"/>
      <c r="NTD76" s="54"/>
      <c r="NTE76" s="54"/>
      <c r="NTF76" s="54"/>
      <c r="NTG76" s="54"/>
      <c r="NTH76" s="54"/>
      <c r="NTI76" s="54"/>
      <c r="NTJ76" s="54"/>
      <c r="NTK76" s="54"/>
      <c r="NTL76" s="54"/>
      <c r="NTM76" s="54"/>
      <c r="NTN76" s="54"/>
      <c r="NTO76" s="54"/>
      <c r="NTP76" s="54"/>
      <c r="NTQ76" s="54"/>
      <c r="NTR76" s="54"/>
      <c r="NTS76" s="54"/>
      <c r="NTT76" s="54"/>
      <c r="NTU76" s="54"/>
      <c r="NTV76" s="54"/>
      <c r="NTW76" s="54"/>
      <c r="NTX76" s="54"/>
      <c r="NTY76" s="54"/>
      <c r="NTZ76" s="54"/>
      <c r="NUA76" s="54"/>
      <c r="NUB76" s="54"/>
      <c r="NUC76" s="54"/>
      <c r="NUD76" s="54"/>
      <c r="NUE76" s="54"/>
      <c r="NUF76" s="54"/>
      <c r="NUG76" s="54"/>
      <c r="NUH76" s="54"/>
      <c r="NUI76" s="54"/>
      <c r="NUJ76" s="54"/>
      <c r="NUK76" s="54"/>
      <c r="NUL76" s="54"/>
      <c r="NUM76" s="54"/>
      <c r="NUN76" s="54"/>
      <c r="NUO76" s="54"/>
      <c r="NUP76" s="54"/>
      <c r="NUQ76" s="54"/>
      <c r="NUR76" s="54"/>
      <c r="NUS76" s="54"/>
      <c r="NUT76" s="54"/>
      <c r="NUU76" s="54"/>
      <c r="NUV76" s="54"/>
      <c r="NUW76" s="54"/>
      <c r="NUX76" s="54"/>
      <c r="NUY76" s="54"/>
      <c r="NUZ76" s="54"/>
      <c r="NVA76" s="54"/>
      <c r="NVB76" s="54"/>
      <c r="NVC76" s="54"/>
      <c r="NVD76" s="54"/>
      <c r="NVE76" s="54"/>
      <c r="NVF76" s="54"/>
      <c r="NVG76" s="54"/>
      <c r="NVH76" s="54"/>
      <c r="NVI76" s="54"/>
      <c r="NVJ76" s="54"/>
      <c r="NVK76" s="54"/>
      <c r="NVL76" s="54"/>
      <c r="NVM76" s="54"/>
      <c r="NVN76" s="54"/>
      <c r="NVO76" s="54"/>
      <c r="NVP76" s="54"/>
      <c r="NVQ76" s="54"/>
      <c r="NVR76" s="54"/>
      <c r="NVS76" s="54"/>
      <c r="NVT76" s="54"/>
      <c r="NVU76" s="54"/>
      <c r="NVV76" s="54"/>
      <c r="NVW76" s="54"/>
      <c r="NVX76" s="54"/>
      <c r="NVY76" s="54"/>
      <c r="NVZ76" s="54"/>
      <c r="NWA76" s="54"/>
      <c r="NWB76" s="54"/>
      <c r="NWC76" s="54"/>
      <c r="NWD76" s="54"/>
      <c r="NWE76" s="54"/>
      <c r="NWF76" s="54"/>
      <c r="NWG76" s="54"/>
      <c r="NWH76" s="54"/>
      <c r="NWI76" s="54"/>
      <c r="NWJ76" s="54"/>
      <c r="NWK76" s="54"/>
      <c r="NWL76" s="54"/>
      <c r="NWM76" s="54"/>
      <c r="NWN76" s="54"/>
      <c r="NWO76" s="54"/>
      <c r="NWP76" s="54"/>
      <c r="NWQ76" s="54"/>
      <c r="NWR76" s="54"/>
      <c r="NWS76" s="54"/>
      <c r="NWT76" s="54"/>
      <c r="NWU76" s="54"/>
      <c r="NWV76" s="54"/>
      <c r="NWW76" s="54"/>
      <c r="NWX76" s="54"/>
      <c r="NWY76" s="54"/>
      <c r="NWZ76" s="54"/>
      <c r="NXA76" s="54"/>
      <c r="NXB76" s="54"/>
      <c r="NXC76" s="54"/>
      <c r="NXD76" s="54"/>
      <c r="NXE76" s="54"/>
      <c r="NXF76" s="54"/>
      <c r="NXG76" s="54"/>
      <c r="NXH76" s="54"/>
      <c r="NXI76" s="54"/>
      <c r="NXJ76" s="54"/>
      <c r="NXK76" s="54"/>
      <c r="NXL76" s="54"/>
      <c r="NXM76" s="54"/>
      <c r="NXN76" s="54"/>
      <c r="NXO76" s="54"/>
      <c r="NXP76" s="54"/>
      <c r="NXQ76" s="54"/>
      <c r="NXR76" s="54"/>
      <c r="NXS76" s="54"/>
      <c r="NXT76" s="54"/>
      <c r="NXU76" s="54"/>
      <c r="NXV76" s="54"/>
      <c r="NXW76" s="54"/>
      <c r="NXX76" s="54"/>
      <c r="NXY76" s="54"/>
      <c r="NXZ76" s="54"/>
      <c r="NYA76" s="54"/>
      <c r="NYB76" s="54"/>
      <c r="NYC76" s="54"/>
      <c r="NYD76" s="54"/>
      <c r="NYE76" s="54"/>
      <c r="NYF76" s="54"/>
      <c r="NYG76" s="54"/>
      <c r="NYH76" s="54"/>
      <c r="NYI76" s="54"/>
      <c r="NYJ76" s="54"/>
      <c r="NYK76" s="54"/>
      <c r="NYL76" s="54"/>
      <c r="NYM76" s="54"/>
      <c r="NYN76" s="54"/>
      <c r="NYO76" s="54"/>
      <c r="NYP76" s="54"/>
      <c r="NYQ76" s="54"/>
      <c r="NYR76" s="54"/>
      <c r="NYS76" s="54"/>
      <c r="NYT76" s="54"/>
      <c r="NYU76" s="54"/>
      <c r="NYV76" s="54"/>
      <c r="NYW76" s="54"/>
      <c r="NYX76" s="54"/>
      <c r="NYY76" s="54"/>
      <c r="NYZ76" s="54"/>
      <c r="NZA76" s="54"/>
      <c r="NZB76" s="54"/>
      <c r="NZC76" s="54"/>
      <c r="NZD76" s="54"/>
      <c r="NZE76" s="54"/>
      <c r="NZF76" s="54"/>
      <c r="NZG76" s="54"/>
      <c r="NZH76" s="54"/>
      <c r="NZI76" s="54"/>
      <c r="NZJ76" s="54"/>
      <c r="NZK76" s="54"/>
      <c r="NZL76" s="54"/>
      <c r="NZM76" s="54"/>
      <c r="NZN76" s="54"/>
      <c r="NZO76" s="54"/>
      <c r="NZP76" s="54"/>
      <c r="NZQ76" s="54"/>
      <c r="NZR76" s="54"/>
      <c r="NZS76" s="54"/>
      <c r="NZT76" s="54"/>
      <c r="NZU76" s="54"/>
      <c r="NZV76" s="54"/>
      <c r="NZW76" s="54"/>
      <c r="NZX76" s="54"/>
      <c r="NZY76" s="54"/>
      <c r="NZZ76" s="54"/>
      <c r="OAA76" s="54"/>
      <c r="OAB76" s="54"/>
      <c r="OAC76" s="54"/>
      <c r="OAD76" s="54"/>
      <c r="OAE76" s="54"/>
      <c r="OAF76" s="54"/>
      <c r="OAG76" s="54"/>
      <c r="OAH76" s="54"/>
      <c r="OAI76" s="54"/>
      <c r="OAJ76" s="54"/>
      <c r="OAK76" s="54"/>
      <c r="OAL76" s="54"/>
      <c r="OAM76" s="54"/>
      <c r="OAN76" s="54"/>
      <c r="OAO76" s="54"/>
      <c r="OAP76" s="54"/>
      <c r="OAQ76" s="54"/>
      <c r="OAR76" s="54"/>
      <c r="OAS76" s="54"/>
      <c r="OAT76" s="54"/>
      <c r="OAU76" s="54"/>
      <c r="OAV76" s="54"/>
      <c r="OAW76" s="54"/>
      <c r="OAX76" s="54"/>
      <c r="OAY76" s="54"/>
      <c r="OAZ76" s="54"/>
      <c r="OBA76" s="54"/>
      <c r="OBB76" s="54"/>
      <c r="OBC76" s="54"/>
      <c r="OBD76" s="54"/>
      <c r="OBE76" s="54"/>
      <c r="OBF76" s="54"/>
      <c r="OBG76" s="54"/>
      <c r="OBH76" s="54"/>
      <c r="OBI76" s="54"/>
      <c r="OBJ76" s="54"/>
      <c r="OBK76" s="54"/>
      <c r="OBL76" s="54"/>
      <c r="OBM76" s="54"/>
      <c r="OBN76" s="54"/>
      <c r="OBO76" s="54"/>
      <c r="OBP76" s="54"/>
      <c r="OBQ76" s="54"/>
      <c r="OBR76" s="54"/>
      <c r="OBS76" s="54"/>
      <c r="OBT76" s="54"/>
      <c r="OBU76" s="54"/>
      <c r="OBV76" s="54"/>
      <c r="OBW76" s="54"/>
      <c r="OBX76" s="54"/>
      <c r="OBY76" s="54"/>
      <c r="OBZ76" s="54"/>
      <c r="OCA76" s="54"/>
      <c r="OCB76" s="54"/>
      <c r="OCC76" s="54"/>
      <c r="OCD76" s="54"/>
      <c r="OCE76" s="54"/>
      <c r="OCF76" s="54"/>
      <c r="OCG76" s="54"/>
      <c r="OCH76" s="54"/>
      <c r="OCI76" s="54"/>
      <c r="OCJ76" s="54"/>
      <c r="OCK76" s="54"/>
      <c r="OCL76" s="54"/>
      <c r="OCM76" s="54"/>
      <c r="OCN76" s="54"/>
      <c r="OCO76" s="54"/>
      <c r="OCP76" s="54"/>
      <c r="OCQ76" s="54"/>
      <c r="OCR76" s="54"/>
      <c r="OCS76" s="54"/>
      <c r="OCT76" s="54"/>
      <c r="OCU76" s="54"/>
      <c r="OCV76" s="54"/>
      <c r="OCW76" s="54"/>
      <c r="OCX76" s="54"/>
      <c r="OCY76" s="54"/>
      <c r="OCZ76" s="54"/>
      <c r="ODA76" s="54"/>
      <c r="ODB76" s="54"/>
      <c r="ODC76" s="54"/>
      <c r="ODD76" s="54"/>
      <c r="ODE76" s="54"/>
      <c r="ODF76" s="54"/>
      <c r="ODG76" s="54"/>
      <c r="ODH76" s="54"/>
      <c r="ODI76" s="54"/>
      <c r="ODJ76" s="54"/>
      <c r="ODK76" s="54"/>
      <c r="ODL76" s="54"/>
      <c r="ODM76" s="54"/>
      <c r="ODN76" s="54"/>
      <c r="ODO76" s="54"/>
      <c r="ODP76" s="54"/>
      <c r="ODQ76" s="54"/>
      <c r="ODR76" s="54"/>
      <c r="ODS76" s="54"/>
      <c r="ODT76" s="54"/>
      <c r="ODU76" s="54"/>
      <c r="ODV76" s="54"/>
      <c r="ODW76" s="54"/>
      <c r="ODX76" s="54"/>
      <c r="ODY76" s="54"/>
      <c r="ODZ76" s="54"/>
      <c r="OEA76" s="54"/>
      <c r="OEB76" s="54"/>
      <c r="OEC76" s="54"/>
      <c r="OED76" s="54"/>
      <c r="OEE76" s="54"/>
      <c r="OEF76" s="54"/>
      <c r="OEG76" s="54"/>
      <c r="OEH76" s="54"/>
      <c r="OEI76" s="54"/>
      <c r="OEJ76" s="54"/>
      <c r="OEK76" s="54"/>
      <c r="OEL76" s="54"/>
      <c r="OEM76" s="54"/>
      <c r="OEN76" s="54"/>
      <c r="OEO76" s="54"/>
      <c r="OEP76" s="54"/>
      <c r="OEQ76" s="54"/>
      <c r="OER76" s="54"/>
      <c r="OES76" s="54"/>
      <c r="OET76" s="54"/>
      <c r="OEU76" s="54"/>
      <c r="OEV76" s="54"/>
      <c r="OEW76" s="54"/>
      <c r="OEX76" s="54"/>
      <c r="OEY76" s="54"/>
      <c r="OEZ76" s="54"/>
      <c r="OFA76" s="54"/>
      <c r="OFB76" s="54"/>
      <c r="OFC76" s="54"/>
      <c r="OFD76" s="54"/>
      <c r="OFE76" s="54"/>
      <c r="OFF76" s="54"/>
      <c r="OFG76" s="54"/>
      <c r="OFH76" s="54"/>
      <c r="OFI76" s="54"/>
      <c r="OFJ76" s="54"/>
      <c r="OFK76" s="54"/>
      <c r="OFL76" s="54"/>
      <c r="OFM76" s="54"/>
      <c r="OFN76" s="54"/>
      <c r="OFO76" s="54"/>
      <c r="OFP76" s="54"/>
      <c r="OFQ76" s="54"/>
      <c r="OFR76" s="54"/>
      <c r="OFS76" s="54"/>
      <c r="OFT76" s="54"/>
      <c r="OFU76" s="54"/>
      <c r="OFV76" s="54"/>
      <c r="OFW76" s="54"/>
      <c r="OFX76" s="54"/>
      <c r="OFY76" s="54"/>
      <c r="OFZ76" s="54"/>
      <c r="OGA76" s="54"/>
      <c r="OGB76" s="54"/>
      <c r="OGC76" s="54"/>
      <c r="OGD76" s="54"/>
      <c r="OGE76" s="54"/>
      <c r="OGF76" s="54"/>
      <c r="OGG76" s="54"/>
      <c r="OGH76" s="54"/>
      <c r="OGI76" s="54"/>
      <c r="OGJ76" s="54"/>
      <c r="OGK76" s="54"/>
      <c r="OGL76" s="54"/>
      <c r="OGM76" s="54"/>
      <c r="OGN76" s="54"/>
      <c r="OGO76" s="54"/>
      <c r="OGP76" s="54"/>
      <c r="OGQ76" s="54"/>
      <c r="OGR76" s="54"/>
      <c r="OGS76" s="54"/>
      <c r="OGT76" s="54"/>
      <c r="OGU76" s="54"/>
      <c r="OGV76" s="54"/>
      <c r="OGW76" s="54"/>
      <c r="OGX76" s="54"/>
      <c r="OGY76" s="54"/>
      <c r="OGZ76" s="54"/>
      <c r="OHA76" s="54"/>
      <c r="OHB76" s="54"/>
      <c r="OHC76" s="54"/>
      <c r="OHD76" s="54"/>
      <c r="OHE76" s="54"/>
      <c r="OHF76" s="54"/>
      <c r="OHG76" s="54"/>
      <c r="OHH76" s="54"/>
      <c r="OHI76" s="54"/>
      <c r="OHJ76" s="54"/>
      <c r="OHK76" s="54"/>
      <c r="OHL76" s="54"/>
      <c r="OHM76" s="54"/>
      <c r="OHN76" s="54"/>
      <c r="OHO76" s="54"/>
      <c r="OHP76" s="54"/>
      <c r="OHQ76" s="54"/>
      <c r="OHR76" s="54"/>
      <c r="OHS76" s="54"/>
      <c r="OHT76" s="54"/>
      <c r="OHU76" s="54"/>
      <c r="OHV76" s="54"/>
      <c r="OHW76" s="54"/>
      <c r="OHX76" s="54"/>
      <c r="OHY76" s="54"/>
      <c r="OHZ76" s="54"/>
      <c r="OIA76" s="54"/>
      <c r="OIB76" s="54"/>
      <c r="OIC76" s="54"/>
      <c r="OID76" s="54"/>
      <c r="OIE76" s="54"/>
      <c r="OIF76" s="54"/>
      <c r="OIG76" s="54"/>
      <c r="OIH76" s="54"/>
      <c r="OII76" s="54"/>
      <c r="OIJ76" s="54"/>
      <c r="OIK76" s="54"/>
      <c r="OIL76" s="54"/>
      <c r="OIM76" s="54"/>
      <c r="OIN76" s="54"/>
      <c r="OIO76" s="54"/>
      <c r="OIP76" s="54"/>
      <c r="OIQ76" s="54"/>
      <c r="OIR76" s="54"/>
      <c r="OIS76" s="54"/>
      <c r="OIT76" s="54"/>
      <c r="OIU76" s="54"/>
      <c r="OIV76" s="54"/>
      <c r="OIW76" s="54"/>
      <c r="OIX76" s="54"/>
      <c r="OIY76" s="54"/>
      <c r="OIZ76" s="54"/>
      <c r="OJA76" s="54"/>
      <c r="OJB76" s="54"/>
      <c r="OJC76" s="54"/>
      <c r="OJD76" s="54"/>
      <c r="OJE76" s="54"/>
      <c r="OJF76" s="54"/>
      <c r="OJG76" s="54"/>
      <c r="OJH76" s="54"/>
      <c r="OJI76" s="54"/>
      <c r="OJJ76" s="54"/>
      <c r="OJK76" s="54"/>
      <c r="OJL76" s="54"/>
      <c r="OJM76" s="54"/>
      <c r="OJN76" s="54"/>
      <c r="OJO76" s="54"/>
      <c r="OJP76" s="54"/>
      <c r="OJQ76" s="54"/>
      <c r="OJR76" s="54"/>
      <c r="OJS76" s="54"/>
      <c r="OJT76" s="54"/>
      <c r="OJU76" s="54"/>
      <c r="OJV76" s="54"/>
      <c r="OJW76" s="54"/>
      <c r="OJX76" s="54"/>
      <c r="OJY76" s="54"/>
      <c r="OJZ76" s="54"/>
      <c r="OKA76" s="54"/>
      <c r="OKB76" s="54"/>
      <c r="OKC76" s="54"/>
      <c r="OKD76" s="54"/>
      <c r="OKE76" s="54"/>
      <c r="OKF76" s="54"/>
      <c r="OKG76" s="54"/>
      <c r="OKH76" s="54"/>
      <c r="OKI76" s="54"/>
      <c r="OKJ76" s="54"/>
      <c r="OKK76" s="54"/>
      <c r="OKL76" s="54"/>
      <c r="OKM76" s="54"/>
      <c r="OKN76" s="54"/>
      <c r="OKO76" s="54"/>
      <c r="OKP76" s="54"/>
      <c r="OKQ76" s="54"/>
      <c r="OKR76" s="54"/>
      <c r="OKS76" s="54"/>
      <c r="OKT76" s="54"/>
      <c r="OKU76" s="54"/>
      <c r="OKV76" s="54"/>
      <c r="OKW76" s="54"/>
      <c r="OKX76" s="54"/>
      <c r="OKY76" s="54"/>
      <c r="OKZ76" s="54"/>
      <c r="OLA76" s="54"/>
      <c r="OLB76" s="54"/>
      <c r="OLC76" s="54"/>
      <c r="OLD76" s="54"/>
      <c r="OLE76" s="54"/>
      <c r="OLF76" s="54"/>
      <c r="OLG76" s="54"/>
      <c r="OLH76" s="54"/>
      <c r="OLI76" s="54"/>
      <c r="OLJ76" s="54"/>
      <c r="OLK76" s="54"/>
      <c r="OLL76" s="54"/>
      <c r="OLM76" s="54"/>
      <c r="OLN76" s="54"/>
      <c r="OLO76" s="54"/>
      <c r="OLP76" s="54"/>
      <c r="OLQ76" s="54"/>
      <c r="OLR76" s="54"/>
      <c r="OLS76" s="54"/>
      <c r="OLT76" s="54"/>
      <c r="OLU76" s="54"/>
      <c r="OLV76" s="54"/>
      <c r="OLW76" s="54"/>
      <c r="OLX76" s="54"/>
      <c r="OLY76" s="54"/>
      <c r="OLZ76" s="54"/>
      <c r="OMA76" s="54"/>
      <c r="OMB76" s="54"/>
      <c r="OMC76" s="54"/>
      <c r="OMD76" s="54"/>
      <c r="OME76" s="54"/>
      <c r="OMF76" s="54"/>
      <c r="OMG76" s="54"/>
      <c r="OMH76" s="54"/>
      <c r="OMI76" s="54"/>
      <c r="OMJ76" s="54"/>
      <c r="OMK76" s="54"/>
      <c r="OML76" s="54"/>
      <c r="OMM76" s="54"/>
      <c r="OMN76" s="54"/>
      <c r="OMO76" s="54"/>
      <c r="OMP76" s="54"/>
      <c r="OMQ76" s="54"/>
      <c r="OMR76" s="54"/>
      <c r="OMS76" s="54"/>
      <c r="OMT76" s="54"/>
      <c r="OMU76" s="54"/>
      <c r="OMV76" s="54"/>
      <c r="OMW76" s="54"/>
      <c r="OMX76" s="54"/>
      <c r="OMY76" s="54"/>
      <c r="OMZ76" s="54"/>
      <c r="ONA76" s="54"/>
      <c r="ONB76" s="54"/>
      <c r="ONC76" s="54"/>
      <c r="OND76" s="54"/>
      <c r="ONE76" s="54"/>
      <c r="ONF76" s="54"/>
      <c r="ONG76" s="54"/>
      <c r="ONH76" s="54"/>
      <c r="ONI76" s="54"/>
      <c r="ONJ76" s="54"/>
      <c r="ONK76" s="54"/>
      <c r="ONL76" s="54"/>
      <c r="ONM76" s="54"/>
      <c r="ONN76" s="54"/>
      <c r="ONO76" s="54"/>
      <c r="ONP76" s="54"/>
      <c r="ONQ76" s="54"/>
      <c r="ONR76" s="54"/>
      <c r="ONS76" s="54"/>
      <c r="ONT76" s="54"/>
      <c r="ONU76" s="54"/>
      <c r="ONV76" s="54"/>
      <c r="ONW76" s="54"/>
      <c r="ONX76" s="54"/>
      <c r="ONY76" s="54"/>
      <c r="ONZ76" s="54"/>
      <c r="OOA76" s="54"/>
      <c r="OOB76" s="54"/>
      <c r="OOC76" s="54"/>
      <c r="OOD76" s="54"/>
      <c r="OOE76" s="54"/>
      <c r="OOF76" s="54"/>
      <c r="OOG76" s="54"/>
      <c r="OOH76" s="54"/>
      <c r="OOI76" s="54"/>
      <c r="OOJ76" s="54"/>
      <c r="OOK76" s="54"/>
      <c r="OOL76" s="54"/>
      <c r="OOM76" s="54"/>
      <c r="OON76" s="54"/>
      <c r="OOO76" s="54"/>
      <c r="OOP76" s="54"/>
      <c r="OOQ76" s="54"/>
      <c r="OOR76" s="54"/>
      <c r="OOS76" s="54"/>
      <c r="OOT76" s="54"/>
      <c r="OOU76" s="54"/>
      <c r="OOV76" s="54"/>
      <c r="OOW76" s="54"/>
      <c r="OOX76" s="54"/>
      <c r="OOY76" s="54"/>
      <c r="OOZ76" s="54"/>
      <c r="OPA76" s="54"/>
      <c r="OPB76" s="54"/>
      <c r="OPC76" s="54"/>
      <c r="OPD76" s="54"/>
      <c r="OPE76" s="54"/>
      <c r="OPF76" s="54"/>
      <c r="OPG76" s="54"/>
      <c r="OPH76" s="54"/>
      <c r="OPI76" s="54"/>
      <c r="OPJ76" s="54"/>
      <c r="OPK76" s="54"/>
      <c r="OPL76" s="54"/>
      <c r="OPM76" s="54"/>
      <c r="OPN76" s="54"/>
      <c r="OPO76" s="54"/>
      <c r="OPP76" s="54"/>
      <c r="OPQ76" s="54"/>
      <c r="OPR76" s="54"/>
      <c r="OPS76" s="54"/>
      <c r="OPT76" s="54"/>
      <c r="OPU76" s="54"/>
      <c r="OPV76" s="54"/>
      <c r="OPW76" s="54"/>
      <c r="OPX76" s="54"/>
      <c r="OPY76" s="54"/>
      <c r="OPZ76" s="54"/>
      <c r="OQA76" s="54"/>
      <c r="OQB76" s="54"/>
      <c r="OQC76" s="54"/>
      <c r="OQD76" s="54"/>
      <c r="OQE76" s="54"/>
      <c r="OQF76" s="54"/>
      <c r="OQG76" s="54"/>
      <c r="OQH76" s="54"/>
      <c r="OQI76" s="54"/>
      <c r="OQJ76" s="54"/>
      <c r="OQK76" s="54"/>
      <c r="OQL76" s="54"/>
      <c r="OQM76" s="54"/>
      <c r="OQN76" s="54"/>
      <c r="OQO76" s="54"/>
      <c r="OQP76" s="54"/>
      <c r="OQQ76" s="54"/>
      <c r="OQR76" s="54"/>
      <c r="OQS76" s="54"/>
      <c r="OQT76" s="54"/>
      <c r="OQU76" s="54"/>
      <c r="OQV76" s="54"/>
      <c r="OQW76" s="54"/>
      <c r="OQX76" s="54"/>
      <c r="OQY76" s="54"/>
      <c r="OQZ76" s="54"/>
      <c r="ORA76" s="54"/>
      <c r="ORB76" s="54"/>
      <c r="ORC76" s="54"/>
      <c r="ORD76" s="54"/>
      <c r="ORE76" s="54"/>
      <c r="ORF76" s="54"/>
      <c r="ORG76" s="54"/>
      <c r="ORH76" s="54"/>
      <c r="ORI76" s="54"/>
      <c r="ORJ76" s="54"/>
      <c r="ORK76" s="54"/>
      <c r="ORL76" s="54"/>
      <c r="ORM76" s="54"/>
      <c r="ORN76" s="54"/>
      <c r="ORO76" s="54"/>
      <c r="ORP76" s="54"/>
      <c r="ORQ76" s="54"/>
      <c r="ORR76" s="54"/>
      <c r="ORS76" s="54"/>
      <c r="ORT76" s="54"/>
      <c r="ORU76" s="54"/>
      <c r="ORV76" s="54"/>
      <c r="ORW76" s="54"/>
      <c r="ORX76" s="54"/>
      <c r="ORY76" s="54"/>
      <c r="ORZ76" s="54"/>
      <c r="OSA76" s="54"/>
      <c r="OSB76" s="54"/>
      <c r="OSC76" s="54"/>
      <c r="OSD76" s="54"/>
      <c r="OSE76" s="54"/>
      <c r="OSF76" s="54"/>
      <c r="OSG76" s="54"/>
      <c r="OSH76" s="54"/>
      <c r="OSI76" s="54"/>
      <c r="OSJ76" s="54"/>
      <c r="OSK76" s="54"/>
      <c r="OSL76" s="54"/>
      <c r="OSM76" s="54"/>
      <c r="OSN76" s="54"/>
      <c r="OSO76" s="54"/>
      <c r="OSP76" s="54"/>
      <c r="OSQ76" s="54"/>
      <c r="OSR76" s="54"/>
      <c r="OSS76" s="54"/>
      <c r="OST76" s="54"/>
      <c r="OSU76" s="54"/>
      <c r="OSV76" s="54"/>
      <c r="OSW76" s="54"/>
      <c r="OSX76" s="54"/>
      <c r="OSY76" s="54"/>
      <c r="OSZ76" s="54"/>
      <c r="OTA76" s="54"/>
      <c r="OTB76" s="54"/>
      <c r="OTC76" s="54"/>
      <c r="OTD76" s="54"/>
      <c r="OTE76" s="54"/>
      <c r="OTF76" s="54"/>
      <c r="OTG76" s="54"/>
      <c r="OTH76" s="54"/>
      <c r="OTI76" s="54"/>
      <c r="OTJ76" s="54"/>
      <c r="OTK76" s="54"/>
      <c r="OTL76" s="54"/>
      <c r="OTM76" s="54"/>
      <c r="OTN76" s="54"/>
      <c r="OTO76" s="54"/>
      <c r="OTP76" s="54"/>
      <c r="OTQ76" s="54"/>
      <c r="OTR76" s="54"/>
      <c r="OTS76" s="54"/>
      <c r="OTT76" s="54"/>
      <c r="OTU76" s="54"/>
      <c r="OTV76" s="54"/>
      <c r="OTW76" s="54"/>
      <c r="OTX76" s="54"/>
      <c r="OTY76" s="54"/>
      <c r="OTZ76" s="54"/>
      <c r="OUA76" s="54"/>
      <c r="OUB76" s="54"/>
      <c r="OUC76" s="54"/>
      <c r="OUD76" s="54"/>
      <c r="OUE76" s="54"/>
      <c r="OUF76" s="54"/>
      <c r="OUG76" s="54"/>
      <c r="OUH76" s="54"/>
      <c r="OUI76" s="54"/>
      <c r="OUJ76" s="54"/>
      <c r="OUK76" s="54"/>
      <c r="OUL76" s="54"/>
      <c r="OUM76" s="54"/>
      <c r="OUN76" s="54"/>
      <c r="OUO76" s="54"/>
      <c r="OUP76" s="54"/>
      <c r="OUQ76" s="54"/>
      <c r="OUR76" s="54"/>
      <c r="OUS76" s="54"/>
      <c r="OUT76" s="54"/>
      <c r="OUU76" s="54"/>
      <c r="OUV76" s="54"/>
      <c r="OUW76" s="54"/>
      <c r="OUX76" s="54"/>
      <c r="OUY76" s="54"/>
      <c r="OUZ76" s="54"/>
      <c r="OVA76" s="54"/>
      <c r="OVB76" s="54"/>
      <c r="OVC76" s="54"/>
      <c r="OVD76" s="54"/>
      <c r="OVE76" s="54"/>
      <c r="OVF76" s="54"/>
      <c r="OVG76" s="54"/>
      <c r="OVH76" s="54"/>
      <c r="OVI76" s="54"/>
      <c r="OVJ76" s="54"/>
      <c r="OVK76" s="54"/>
      <c r="OVL76" s="54"/>
      <c r="OVM76" s="54"/>
      <c r="OVN76" s="54"/>
      <c r="OVO76" s="54"/>
      <c r="OVP76" s="54"/>
      <c r="OVQ76" s="54"/>
      <c r="OVR76" s="54"/>
      <c r="OVS76" s="54"/>
      <c r="OVT76" s="54"/>
      <c r="OVU76" s="54"/>
      <c r="OVV76" s="54"/>
      <c r="OVW76" s="54"/>
      <c r="OVX76" s="54"/>
      <c r="OVY76" s="54"/>
      <c r="OVZ76" s="54"/>
      <c r="OWA76" s="54"/>
      <c r="OWB76" s="54"/>
      <c r="OWC76" s="54"/>
      <c r="OWD76" s="54"/>
      <c r="OWE76" s="54"/>
      <c r="OWF76" s="54"/>
      <c r="OWG76" s="54"/>
      <c r="OWH76" s="54"/>
      <c r="OWI76" s="54"/>
      <c r="OWJ76" s="54"/>
      <c r="OWK76" s="54"/>
      <c r="OWL76" s="54"/>
      <c r="OWM76" s="54"/>
      <c r="OWN76" s="54"/>
      <c r="OWO76" s="54"/>
      <c r="OWP76" s="54"/>
      <c r="OWQ76" s="54"/>
      <c r="OWR76" s="54"/>
      <c r="OWS76" s="54"/>
      <c r="OWT76" s="54"/>
      <c r="OWU76" s="54"/>
      <c r="OWV76" s="54"/>
      <c r="OWW76" s="54"/>
      <c r="OWX76" s="54"/>
      <c r="OWY76" s="54"/>
      <c r="OWZ76" s="54"/>
      <c r="OXA76" s="54"/>
      <c r="OXB76" s="54"/>
      <c r="OXC76" s="54"/>
      <c r="OXD76" s="54"/>
      <c r="OXE76" s="54"/>
      <c r="OXF76" s="54"/>
      <c r="OXG76" s="54"/>
      <c r="OXH76" s="54"/>
      <c r="OXI76" s="54"/>
      <c r="OXJ76" s="54"/>
      <c r="OXK76" s="54"/>
      <c r="OXL76" s="54"/>
      <c r="OXM76" s="54"/>
      <c r="OXN76" s="54"/>
      <c r="OXO76" s="54"/>
      <c r="OXP76" s="54"/>
      <c r="OXQ76" s="54"/>
      <c r="OXR76" s="54"/>
      <c r="OXS76" s="54"/>
      <c r="OXT76" s="54"/>
      <c r="OXU76" s="54"/>
      <c r="OXV76" s="54"/>
      <c r="OXW76" s="54"/>
      <c r="OXX76" s="54"/>
      <c r="OXY76" s="54"/>
      <c r="OXZ76" s="54"/>
      <c r="OYA76" s="54"/>
      <c r="OYB76" s="54"/>
      <c r="OYC76" s="54"/>
      <c r="OYD76" s="54"/>
      <c r="OYE76" s="54"/>
      <c r="OYF76" s="54"/>
      <c r="OYG76" s="54"/>
      <c r="OYH76" s="54"/>
      <c r="OYI76" s="54"/>
      <c r="OYJ76" s="54"/>
      <c r="OYK76" s="54"/>
      <c r="OYL76" s="54"/>
      <c r="OYM76" s="54"/>
      <c r="OYN76" s="54"/>
      <c r="OYO76" s="54"/>
      <c r="OYP76" s="54"/>
      <c r="OYQ76" s="54"/>
      <c r="OYR76" s="54"/>
      <c r="OYS76" s="54"/>
      <c r="OYT76" s="54"/>
      <c r="OYU76" s="54"/>
      <c r="OYV76" s="54"/>
      <c r="OYW76" s="54"/>
      <c r="OYX76" s="54"/>
      <c r="OYY76" s="54"/>
      <c r="OYZ76" s="54"/>
      <c r="OZA76" s="54"/>
      <c r="OZB76" s="54"/>
      <c r="OZC76" s="54"/>
      <c r="OZD76" s="54"/>
      <c r="OZE76" s="54"/>
      <c r="OZF76" s="54"/>
      <c r="OZG76" s="54"/>
      <c r="OZH76" s="54"/>
      <c r="OZI76" s="54"/>
      <c r="OZJ76" s="54"/>
      <c r="OZK76" s="54"/>
      <c r="OZL76" s="54"/>
      <c r="OZM76" s="54"/>
      <c r="OZN76" s="54"/>
      <c r="OZO76" s="54"/>
      <c r="OZP76" s="54"/>
      <c r="OZQ76" s="54"/>
      <c r="OZR76" s="54"/>
      <c r="OZS76" s="54"/>
      <c r="OZT76" s="54"/>
      <c r="OZU76" s="54"/>
      <c r="OZV76" s="54"/>
      <c r="OZW76" s="54"/>
      <c r="OZX76" s="54"/>
      <c r="OZY76" s="54"/>
      <c r="OZZ76" s="54"/>
      <c r="PAA76" s="54"/>
      <c r="PAB76" s="54"/>
      <c r="PAC76" s="54"/>
      <c r="PAD76" s="54"/>
      <c r="PAE76" s="54"/>
      <c r="PAF76" s="54"/>
      <c r="PAG76" s="54"/>
      <c r="PAH76" s="54"/>
      <c r="PAI76" s="54"/>
      <c r="PAJ76" s="54"/>
      <c r="PAK76" s="54"/>
      <c r="PAL76" s="54"/>
      <c r="PAM76" s="54"/>
      <c r="PAN76" s="54"/>
      <c r="PAO76" s="54"/>
      <c r="PAP76" s="54"/>
      <c r="PAQ76" s="54"/>
      <c r="PAR76" s="54"/>
      <c r="PAS76" s="54"/>
      <c r="PAT76" s="54"/>
      <c r="PAU76" s="54"/>
      <c r="PAV76" s="54"/>
      <c r="PAW76" s="54"/>
      <c r="PAX76" s="54"/>
      <c r="PAY76" s="54"/>
      <c r="PAZ76" s="54"/>
      <c r="PBA76" s="54"/>
      <c r="PBB76" s="54"/>
      <c r="PBC76" s="54"/>
      <c r="PBD76" s="54"/>
      <c r="PBE76" s="54"/>
      <c r="PBF76" s="54"/>
      <c r="PBG76" s="54"/>
      <c r="PBH76" s="54"/>
      <c r="PBI76" s="54"/>
      <c r="PBJ76" s="54"/>
      <c r="PBK76" s="54"/>
      <c r="PBL76" s="54"/>
      <c r="PBM76" s="54"/>
      <c r="PBN76" s="54"/>
      <c r="PBO76" s="54"/>
      <c r="PBP76" s="54"/>
      <c r="PBQ76" s="54"/>
      <c r="PBR76" s="54"/>
      <c r="PBS76" s="54"/>
      <c r="PBT76" s="54"/>
      <c r="PBU76" s="54"/>
      <c r="PBV76" s="54"/>
      <c r="PBW76" s="54"/>
      <c r="PBX76" s="54"/>
      <c r="PBY76" s="54"/>
      <c r="PBZ76" s="54"/>
      <c r="PCA76" s="54"/>
      <c r="PCB76" s="54"/>
      <c r="PCC76" s="54"/>
      <c r="PCD76" s="54"/>
      <c r="PCE76" s="54"/>
      <c r="PCF76" s="54"/>
      <c r="PCG76" s="54"/>
      <c r="PCH76" s="54"/>
      <c r="PCI76" s="54"/>
      <c r="PCJ76" s="54"/>
      <c r="PCK76" s="54"/>
      <c r="PCL76" s="54"/>
      <c r="PCM76" s="54"/>
      <c r="PCN76" s="54"/>
      <c r="PCO76" s="54"/>
      <c r="PCP76" s="54"/>
      <c r="PCQ76" s="54"/>
      <c r="PCR76" s="54"/>
      <c r="PCS76" s="54"/>
      <c r="PCT76" s="54"/>
      <c r="PCU76" s="54"/>
      <c r="PCV76" s="54"/>
      <c r="PCW76" s="54"/>
      <c r="PCX76" s="54"/>
      <c r="PCY76" s="54"/>
      <c r="PCZ76" s="54"/>
      <c r="PDA76" s="54"/>
      <c r="PDB76" s="54"/>
      <c r="PDC76" s="54"/>
      <c r="PDD76" s="54"/>
      <c r="PDE76" s="54"/>
      <c r="PDF76" s="54"/>
      <c r="PDG76" s="54"/>
      <c r="PDH76" s="54"/>
      <c r="PDI76" s="54"/>
      <c r="PDJ76" s="54"/>
      <c r="PDK76" s="54"/>
      <c r="PDL76" s="54"/>
      <c r="PDM76" s="54"/>
      <c r="PDN76" s="54"/>
      <c r="PDO76" s="54"/>
      <c r="PDP76" s="54"/>
      <c r="PDQ76" s="54"/>
      <c r="PDR76" s="54"/>
      <c r="PDS76" s="54"/>
      <c r="PDT76" s="54"/>
      <c r="PDU76" s="54"/>
      <c r="PDV76" s="54"/>
      <c r="PDW76" s="54"/>
      <c r="PDX76" s="54"/>
      <c r="PDY76" s="54"/>
      <c r="PDZ76" s="54"/>
      <c r="PEA76" s="54"/>
      <c r="PEB76" s="54"/>
      <c r="PEC76" s="54"/>
      <c r="PED76" s="54"/>
      <c r="PEE76" s="54"/>
      <c r="PEF76" s="54"/>
      <c r="PEG76" s="54"/>
      <c r="PEH76" s="54"/>
      <c r="PEI76" s="54"/>
      <c r="PEJ76" s="54"/>
      <c r="PEK76" s="54"/>
      <c r="PEL76" s="54"/>
      <c r="PEM76" s="54"/>
      <c r="PEN76" s="54"/>
      <c r="PEO76" s="54"/>
      <c r="PEP76" s="54"/>
      <c r="PEQ76" s="54"/>
      <c r="PER76" s="54"/>
      <c r="PES76" s="54"/>
      <c r="PET76" s="54"/>
      <c r="PEU76" s="54"/>
      <c r="PEV76" s="54"/>
      <c r="PEW76" s="54"/>
      <c r="PEX76" s="54"/>
      <c r="PEY76" s="54"/>
      <c r="PEZ76" s="54"/>
      <c r="PFA76" s="54"/>
      <c r="PFB76" s="54"/>
      <c r="PFC76" s="54"/>
      <c r="PFD76" s="54"/>
      <c r="PFE76" s="54"/>
      <c r="PFF76" s="54"/>
      <c r="PFG76" s="54"/>
      <c r="PFH76" s="54"/>
      <c r="PFI76" s="54"/>
      <c r="PFJ76" s="54"/>
      <c r="PFK76" s="54"/>
      <c r="PFL76" s="54"/>
      <c r="PFM76" s="54"/>
      <c r="PFN76" s="54"/>
      <c r="PFO76" s="54"/>
      <c r="PFP76" s="54"/>
      <c r="PFQ76" s="54"/>
      <c r="PFR76" s="54"/>
      <c r="PFS76" s="54"/>
      <c r="PFT76" s="54"/>
      <c r="PFU76" s="54"/>
      <c r="PFV76" s="54"/>
      <c r="PFW76" s="54"/>
      <c r="PFX76" s="54"/>
      <c r="PFY76" s="54"/>
      <c r="PFZ76" s="54"/>
      <c r="PGA76" s="54"/>
      <c r="PGB76" s="54"/>
      <c r="PGC76" s="54"/>
      <c r="PGD76" s="54"/>
      <c r="PGE76" s="54"/>
      <c r="PGF76" s="54"/>
      <c r="PGG76" s="54"/>
      <c r="PGH76" s="54"/>
      <c r="PGI76" s="54"/>
      <c r="PGJ76" s="54"/>
      <c r="PGK76" s="54"/>
      <c r="PGL76" s="54"/>
      <c r="PGM76" s="54"/>
      <c r="PGN76" s="54"/>
      <c r="PGO76" s="54"/>
      <c r="PGP76" s="54"/>
      <c r="PGQ76" s="54"/>
      <c r="PGR76" s="54"/>
      <c r="PGS76" s="54"/>
      <c r="PGT76" s="54"/>
      <c r="PGU76" s="54"/>
      <c r="PGV76" s="54"/>
      <c r="PGW76" s="54"/>
      <c r="PGX76" s="54"/>
      <c r="PGY76" s="54"/>
      <c r="PGZ76" s="54"/>
      <c r="PHA76" s="54"/>
      <c r="PHB76" s="54"/>
      <c r="PHC76" s="54"/>
      <c r="PHD76" s="54"/>
      <c r="PHE76" s="54"/>
      <c r="PHF76" s="54"/>
      <c r="PHG76" s="54"/>
      <c r="PHH76" s="54"/>
      <c r="PHI76" s="54"/>
      <c r="PHJ76" s="54"/>
      <c r="PHK76" s="54"/>
      <c r="PHL76" s="54"/>
      <c r="PHM76" s="54"/>
      <c r="PHN76" s="54"/>
      <c r="PHO76" s="54"/>
      <c r="PHP76" s="54"/>
      <c r="PHQ76" s="54"/>
      <c r="PHR76" s="54"/>
      <c r="PHS76" s="54"/>
      <c r="PHT76" s="54"/>
      <c r="PHU76" s="54"/>
      <c r="PHV76" s="54"/>
      <c r="PHW76" s="54"/>
      <c r="PHX76" s="54"/>
      <c r="PHY76" s="54"/>
      <c r="PHZ76" s="54"/>
      <c r="PIA76" s="54"/>
      <c r="PIB76" s="54"/>
      <c r="PIC76" s="54"/>
      <c r="PID76" s="54"/>
      <c r="PIE76" s="54"/>
      <c r="PIF76" s="54"/>
      <c r="PIG76" s="54"/>
      <c r="PIH76" s="54"/>
      <c r="PII76" s="54"/>
      <c r="PIJ76" s="54"/>
      <c r="PIK76" s="54"/>
      <c r="PIL76" s="54"/>
      <c r="PIM76" s="54"/>
      <c r="PIN76" s="54"/>
      <c r="PIO76" s="54"/>
      <c r="PIP76" s="54"/>
      <c r="PIQ76" s="54"/>
      <c r="PIR76" s="54"/>
      <c r="PIS76" s="54"/>
      <c r="PIT76" s="54"/>
      <c r="PIU76" s="54"/>
      <c r="PIV76" s="54"/>
      <c r="PIW76" s="54"/>
      <c r="PIX76" s="54"/>
      <c r="PIY76" s="54"/>
      <c r="PIZ76" s="54"/>
      <c r="PJA76" s="54"/>
      <c r="PJB76" s="54"/>
      <c r="PJC76" s="54"/>
      <c r="PJD76" s="54"/>
      <c r="PJE76" s="54"/>
      <c r="PJF76" s="54"/>
      <c r="PJG76" s="54"/>
      <c r="PJH76" s="54"/>
      <c r="PJI76" s="54"/>
      <c r="PJJ76" s="54"/>
      <c r="PJK76" s="54"/>
      <c r="PJL76" s="54"/>
      <c r="PJM76" s="54"/>
      <c r="PJN76" s="54"/>
      <c r="PJO76" s="54"/>
      <c r="PJP76" s="54"/>
      <c r="PJQ76" s="54"/>
      <c r="PJR76" s="54"/>
      <c r="PJS76" s="54"/>
      <c r="PJT76" s="54"/>
      <c r="PJU76" s="54"/>
      <c r="PJV76" s="54"/>
      <c r="PJW76" s="54"/>
      <c r="PJX76" s="54"/>
      <c r="PJY76" s="54"/>
      <c r="PJZ76" s="54"/>
      <c r="PKA76" s="54"/>
      <c r="PKB76" s="54"/>
      <c r="PKC76" s="54"/>
      <c r="PKD76" s="54"/>
      <c r="PKE76" s="54"/>
      <c r="PKF76" s="54"/>
      <c r="PKG76" s="54"/>
      <c r="PKH76" s="54"/>
      <c r="PKI76" s="54"/>
      <c r="PKJ76" s="54"/>
      <c r="PKK76" s="54"/>
      <c r="PKL76" s="54"/>
      <c r="PKM76" s="54"/>
      <c r="PKN76" s="54"/>
      <c r="PKO76" s="54"/>
      <c r="PKP76" s="54"/>
      <c r="PKQ76" s="54"/>
      <c r="PKR76" s="54"/>
      <c r="PKS76" s="54"/>
      <c r="PKT76" s="54"/>
      <c r="PKU76" s="54"/>
      <c r="PKV76" s="54"/>
      <c r="PKW76" s="54"/>
      <c r="PKX76" s="54"/>
      <c r="PKY76" s="54"/>
      <c r="PKZ76" s="54"/>
      <c r="PLA76" s="54"/>
      <c r="PLB76" s="54"/>
      <c r="PLC76" s="54"/>
      <c r="PLD76" s="54"/>
      <c r="PLE76" s="54"/>
      <c r="PLF76" s="54"/>
      <c r="PLG76" s="54"/>
      <c r="PLH76" s="54"/>
      <c r="PLI76" s="54"/>
      <c r="PLJ76" s="54"/>
      <c r="PLK76" s="54"/>
      <c r="PLL76" s="54"/>
      <c r="PLM76" s="54"/>
      <c r="PLN76" s="54"/>
      <c r="PLO76" s="54"/>
      <c r="PLP76" s="54"/>
      <c r="PLQ76" s="54"/>
      <c r="PLR76" s="54"/>
      <c r="PLS76" s="54"/>
      <c r="PLT76" s="54"/>
      <c r="PLU76" s="54"/>
      <c r="PLV76" s="54"/>
      <c r="PLW76" s="54"/>
      <c r="PLX76" s="54"/>
      <c r="PLY76" s="54"/>
      <c r="PLZ76" s="54"/>
      <c r="PMA76" s="54"/>
      <c r="PMB76" s="54"/>
      <c r="PMC76" s="54"/>
      <c r="PMD76" s="54"/>
      <c r="PME76" s="54"/>
      <c r="PMF76" s="54"/>
      <c r="PMG76" s="54"/>
      <c r="PMH76" s="54"/>
      <c r="PMI76" s="54"/>
      <c r="PMJ76" s="54"/>
      <c r="PMK76" s="54"/>
      <c r="PML76" s="54"/>
      <c r="PMM76" s="54"/>
      <c r="PMN76" s="54"/>
      <c r="PMO76" s="54"/>
      <c r="PMP76" s="54"/>
      <c r="PMQ76" s="54"/>
      <c r="PMR76" s="54"/>
      <c r="PMS76" s="54"/>
      <c r="PMT76" s="54"/>
      <c r="PMU76" s="54"/>
      <c r="PMV76" s="54"/>
      <c r="PMW76" s="54"/>
      <c r="PMX76" s="54"/>
      <c r="PMY76" s="54"/>
      <c r="PMZ76" s="54"/>
      <c r="PNA76" s="54"/>
      <c r="PNB76" s="54"/>
      <c r="PNC76" s="54"/>
      <c r="PND76" s="54"/>
      <c r="PNE76" s="54"/>
      <c r="PNF76" s="54"/>
      <c r="PNG76" s="54"/>
      <c r="PNH76" s="54"/>
      <c r="PNI76" s="54"/>
      <c r="PNJ76" s="54"/>
      <c r="PNK76" s="54"/>
      <c r="PNL76" s="54"/>
      <c r="PNM76" s="54"/>
      <c r="PNN76" s="54"/>
      <c r="PNO76" s="54"/>
      <c r="PNP76" s="54"/>
      <c r="PNQ76" s="54"/>
      <c r="PNR76" s="54"/>
      <c r="PNS76" s="54"/>
      <c r="PNT76" s="54"/>
      <c r="PNU76" s="54"/>
      <c r="PNV76" s="54"/>
      <c r="PNW76" s="54"/>
      <c r="PNX76" s="54"/>
      <c r="PNY76" s="54"/>
      <c r="PNZ76" s="54"/>
      <c r="POA76" s="54"/>
      <c r="POB76" s="54"/>
      <c r="POC76" s="54"/>
      <c r="POD76" s="54"/>
      <c r="POE76" s="54"/>
      <c r="POF76" s="54"/>
      <c r="POG76" s="54"/>
      <c r="POH76" s="54"/>
      <c r="POI76" s="54"/>
      <c r="POJ76" s="54"/>
      <c r="POK76" s="54"/>
      <c r="POL76" s="54"/>
      <c r="POM76" s="54"/>
      <c r="PON76" s="54"/>
      <c r="POO76" s="54"/>
      <c r="POP76" s="54"/>
      <c r="POQ76" s="54"/>
      <c r="POR76" s="54"/>
      <c r="POS76" s="54"/>
      <c r="POT76" s="54"/>
      <c r="POU76" s="54"/>
      <c r="POV76" s="54"/>
      <c r="POW76" s="54"/>
      <c r="POX76" s="54"/>
      <c r="POY76" s="54"/>
      <c r="POZ76" s="54"/>
      <c r="PPA76" s="54"/>
      <c r="PPB76" s="54"/>
      <c r="PPC76" s="54"/>
      <c r="PPD76" s="54"/>
      <c r="PPE76" s="54"/>
      <c r="PPF76" s="54"/>
      <c r="PPG76" s="54"/>
      <c r="PPH76" s="54"/>
      <c r="PPI76" s="54"/>
      <c r="PPJ76" s="54"/>
      <c r="PPK76" s="54"/>
      <c r="PPL76" s="54"/>
      <c r="PPM76" s="54"/>
      <c r="PPN76" s="54"/>
      <c r="PPO76" s="54"/>
      <c r="PPP76" s="54"/>
      <c r="PPQ76" s="54"/>
      <c r="PPR76" s="54"/>
      <c r="PPS76" s="54"/>
      <c r="PPT76" s="54"/>
      <c r="PPU76" s="54"/>
      <c r="PPV76" s="54"/>
      <c r="PPW76" s="54"/>
      <c r="PPX76" s="54"/>
      <c r="PPY76" s="54"/>
      <c r="PPZ76" s="54"/>
      <c r="PQA76" s="54"/>
      <c r="PQB76" s="54"/>
      <c r="PQC76" s="54"/>
      <c r="PQD76" s="54"/>
      <c r="PQE76" s="54"/>
      <c r="PQF76" s="54"/>
      <c r="PQG76" s="54"/>
      <c r="PQH76" s="54"/>
      <c r="PQI76" s="54"/>
      <c r="PQJ76" s="54"/>
      <c r="PQK76" s="54"/>
      <c r="PQL76" s="54"/>
      <c r="PQM76" s="54"/>
      <c r="PQN76" s="54"/>
      <c r="PQO76" s="54"/>
      <c r="PQP76" s="54"/>
      <c r="PQQ76" s="54"/>
      <c r="PQR76" s="54"/>
      <c r="PQS76" s="54"/>
      <c r="PQT76" s="54"/>
      <c r="PQU76" s="54"/>
      <c r="PQV76" s="54"/>
      <c r="PQW76" s="54"/>
      <c r="PQX76" s="54"/>
      <c r="PQY76" s="54"/>
      <c r="PQZ76" s="54"/>
      <c r="PRA76" s="54"/>
      <c r="PRB76" s="54"/>
      <c r="PRC76" s="54"/>
      <c r="PRD76" s="54"/>
      <c r="PRE76" s="54"/>
      <c r="PRF76" s="54"/>
      <c r="PRG76" s="54"/>
      <c r="PRH76" s="54"/>
      <c r="PRI76" s="54"/>
      <c r="PRJ76" s="54"/>
      <c r="PRK76" s="54"/>
      <c r="PRL76" s="54"/>
      <c r="PRM76" s="54"/>
      <c r="PRN76" s="54"/>
      <c r="PRO76" s="54"/>
      <c r="PRP76" s="54"/>
      <c r="PRQ76" s="54"/>
      <c r="PRR76" s="54"/>
      <c r="PRS76" s="54"/>
      <c r="PRT76" s="54"/>
      <c r="PRU76" s="54"/>
      <c r="PRV76" s="54"/>
      <c r="PRW76" s="54"/>
      <c r="PRX76" s="54"/>
      <c r="PRY76" s="54"/>
      <c r="PRZ76" s="54"/>
      <c r="PSA76" s="54"/>
      <c r="PSB76" s="54"/>
      <c r="PSC76" s="54"/>
      <c r="PSD76" s="54"/>
      <c r="PSE76" s="54"/>
      <c r="PSF76" s="54"/>
      <c r="PSG76" s="54"/>
      <c r="PSH76" s="54"/>
      <c r="PSI76" s="54"/>
      <c r="PSJ76" s="54"/>
      <c r="PSK76" s="54"/>
      <c r="PSL76" s="54"/>
      <c r="PSM76" s="54"/>
      <c r="PSN76" s="54"/>
      <c r="PSO76" s="54"/>
      <c r="PSP76" s="54"/>
      <c r="PSQ76" s="54"/>
      <c r="PSR76" s="54"/>
      <c r="PSS76" s="54"/>
      <c r="PST76" s="54"/>
      <c r="PSU76" s="54"/>
      <c r="PSV76" s="54"/>
      <c r="PSW76" s="54"/>
      <c r="PSX76" s="54"/>
      <c r="PSY76" s="54"/>
      <c r="PSZ76" s="54"/>
      <c r="PTA76" s="54"/>
      <c r="PTB76" s="54"/>
      <c r="PTC76" s="54"/>
      <c r="PTD76" s="54"/>
      <c r="PTE76" s="54"/>
      <c r="PTF76" s="54"/>
      <c r="PTG76" s="54"/>
      <c r="PTH76" s="54"/>
      <c r="PTI76" s="54"/>
      <c r="PTJ76" s="54"/>
      <c r="PTK76" s="54"/>
      <c r="PTL76" s="54"/>
      <c r="PTM76" s="54"/>
      <c r="PTN76" s="54"/>
      <c r="PTO76" s="54"/>
      <c r="PTP76" s="54"/>
      <c r="PTQ76" s="54"/>
      <c r="PTR76" s="54"/>
      <c r="PTS76" s="54"/>
      <c r="PTT76" s="54"/>
      <c r="PTU76" s="54"/>
      <c r="PTV76" s="54"/>
      <c r="PTW76" s="54"/>
      <c r="PTX76" s="54"/>
      <c r="PTY76" s="54"/>
      <c r="PTZ76" s="54"/>
      <c r="PUA76" s="54"/>
      <c r="PUB76" s="54"/>
      <c r="PUC76" s="54"/>
      <c r="PUD76" s="54"/>
      <c r="PUE76" s="54"/>
      <c r="PUF76" s="54"/>
      <c r="PUG76" s="54"/>
      <c r="PUH76" s="54"/>
      <c r="PUI76" s="54"/>
      <c r="PUJ76" s="54"/>
      <c r="PUK76" s="54"/>
      <c r="PUL76" s="54"/>
      <c r="PUM76" s="54"/>
      <c r="PUN76" s="54"/>
      <c r="PUO76" s="54"/>
      <c r="PUP76" s="54"/>
      <c r="PUQ76" s="54"/>
      <c r="PUR76" s="54"/>
      <c r="PUS76" s="54"/>
      <c r="PUT76" s="54"/>
      <c r="PUU76" s="54"/>
      <c r="PUV76" s="54"/>
      <c r="PUW76" s="54"/>
      <c r="PUX76" s="54"/>
      <c r="PUY76" s="54"/>
      <c r="PUZ76" s="54"/>
      <c r="PVA76" s="54"/>
      <c r="PVB76" s="54"/>
      <c r="PVC76" s="54"/>
      <c r="PVD76" s="54"/>
      <c r="PVE76" s="54"/>
      <c r="PVF76" s="54"/>
      <c r="PVG76" s="54"/>
      <c r="PVH76" s="54"/>
      <c r="PVI76" s="54"/>
      <c r="PVJ76" s="54"/>
      <c r="PVK76" s="54"/>
      <c r="PVL76" s="54"/>
      <c r="PVM76" s="54"/>
      <c r="PVN76" s="54"/>
      <c r="PVO76" s="54"/>
      <c r="PVP76" s="54"/>
      <c r="PVQ76" s="54"/>
      <c r="PVR76" s="54"/>
      <c r="PVS76" s="54"/>
      <c r="PVT76" s="54"/>
      <c r="PVU76" s="54"/>
      <c r="PVV76" s="54"/>
      <c r="PVW76" s="54"/>
      <c r="PVX76" s="54"/>
      <c r="PVY76" s="54"/>
      <c r="PVZ76" s="54"/>
      <c r="PWA76" s="54"/>
      <c r="PWB76" s="54"/>
      <c r="PWC76" s="54"/>
      <c r="PWD76" s="54"/>
      <c r="PWE76" s="54"/>
      <c r="PWF76" s="54"/>
      <c r="PWG76" s="54"/>
      <c r="PWH76" s="54"/>
      <c r="PWI76" s="54"/>
      <c r="PWJ76" s="54"/>
      <c r="PWK76" s="54"/>
      <c r="PWL76" s="54"/>
      <c r="PWM76" s="54"/>
      <c r="PWN76" s="54"/>
      <c r="PWO76" s="54"/>
      <c r="PWP76" s="54"/>
      <c r="PWQ76" s="54"/>
      <c r="PWR76" s="54"/>
      <c r="PWS76" s="54"/>
      <c r="PWT76" s="54"/>
      <c r="PWU76" s="54"/>
      <c r="PWV76" s="54"/>
      <c r="PWW76" s="54"/>
      <c r="PWX76" s="54"/>
      <c r="PWY76" s="54"/>
      <c r="PWZ76" s="54"/>
      <c r="PXA76" s="54"/>
      <c r="PXB76" s="54"/>
      <c r="PXC76" s="54"/>
      <c r="PXD76" s="54"/>
      <c r="PXE76" s="54"/>
      <c r="PXF76" s="54"/>
      <c r="PXG76" s="54"/>
      <c r="PXH76" s="54"/>
      <c r="PXI76" s="54"/>
      <c r="PXJ76" s="54"/>
      <c r="PXK76" s="54"/>
      <c r="PXL76" s="54"/>
      <c r="PXM76" s="54"/>
      <c r="PXN76" s="54"/>
      <c r="PXO76" s="54"/>
      <c r="PXP76" s="54"/>
      <c r="PXQ76" s="54"/>
      <c r="PXR76" s="54"/>
      <c r="PXS76" s="54"/>
      <c r="PXT76" s="54"/>
      <c r="PXU76" s="54"/>
      <c r="PXV76" s="54"/>
      <c r="PXW76" s="54"/>
      <c r="PXX76" s="54"/>
      <c r="PXY76" s="54"/>
      <c r="PXZ76" s="54"/>
      <c r="PYA76" s="54"/>
      <c r="PYB76" s="54"/>
      <c r="PYC76" s="54"/>
      <c r="PYD76" s="54"/>
      <c r="PYE76" s="54"/>
      <c r="PYF76" s="54"/>
      <c r="PYG76" s="54"/>
      <c r="PYH76" s="54"/>
      <c r="PYI76" s="54"/>
      <c r="PYJ76" s="54"/>
      <c r="PYK76" s="54"/>
      <c r="PYL76" s="54"/>
      <c r="PYM76" s="54"/>
      <c r="PYN76" s="54"/>
      <c r="PYO76" s="54"/>
      <c r="PYP76" s="54"/>
      <c r="PYQ76" s="54"/>
      <c r="PYR76" s="54"/>
      <c r="PYS76" s="54"/>
      <c r="PYT76" s="54"/>
      <c r="PYU76" s="54"/>
      <c r="PYV76" s="54"/>
      <c r="PYW76" s="54"/>
      <c r="PYX76" s="54"/>
      <c r="PYY76" s="54"/>
      <c r="PYZ76" s="54"/>
      <c r="PZA76" s="54"/>
      <c r="PZB76" s="54"/>
      <c r="PZC76" s="54"/>
      <c r="PZD76" s="54"/>
      <c r="PZE76" s="54"/>
      <c r="PZF76" s="54"/>
      <c r="PZG76" s="54"/>
      <c r="PZH76" s="54"/>
      <c r="PZI76" s="54"/>
      <c r="PZJ76" s="54"/>
      <c r="PZK76" s="54"/>
      <c r="PZL76" s="54"/>
      <c r="PZM76" s="54"/>
      <c r="PZN76" s="54"/>
      <c r="PZO76" s="54"/>
      <c r="PZP76" s="54"/>
      <c r="PZQ76" s="54"/>
      <c r="PZR76" s="54"/>
      <c r="PZS76" s="54"/>
      <c r="PZT76" s="54"/>
      <c r="PZU76" s="54"/>
      <c r="PZV76" s="54"/>
      <c r="PZW76" s="54"/>
      <c r="PZX76" s="54"/>
      <c r="PZY76" s="54"/>
      <c r="PZZ76" s="54"/>
      <c r="QAA76" s="54"/>
      <c r="QAB76" s="54"/>
      <c r="QAC76" s="54"/>
      <c r="QAD76" s="54"/>
      <c r="QAE76" s="54"/>
      <c r="QAF76" s="54"/>
      <c r="QAG76" s="54"/>
      <c r="QAH76" s="54"/>
      <c r="QAI76" s="54"/>
      <c r="QAJ76" s="54"/>
      <c r="QAK76" s="54"/>
      <c r="QAL76" s="54"/>
      <c r="QAM76" s="54"/>
      <c r="QAN76" s="54"/>
      <c r="QAO76" s="54"/>
      <c r="QAP76" s="54"/>
      <c r="QAQ76" s="54"/>
      <c r="QAR76" s="54"/>
      <c r="QAS76" s="54"/>
      <c r="QAT76" s="54"/>
      <c r="QAU76" s="54"/>
      <c r="QAV76" s="54"/>
      <c r="QAW76" s="54"/>
      <c r="QAX76" s="54"/>
      <c r="QAY76" s="54"/>
      <c r="QAZ76" s="54"/>
      <c r="QBA76" s="54"/>
      <c r="QBB76" s="54"/>
      <c r="QBC76" s="54"/>
      <c r="QBD76" s="54"/>
      <c r="QBE76" s="54"/>
      <c r="QBF76" s="54"/>
      <c r="QBG76" s="54"/>
      <c r="QBH76" s="54"/>
      <c r="QBI76" s="54"/>
      <c r="QBJ76" s="54"/>
      <c r="QBK76" s="54"/>
      <c r="QBL76" s="54"/>
      <c r="QBM76" s="54"/>
      <c r="QBN76" s="54"/>
      <c r="QBO76" s="54"/>
      <c r="QBP76" s="54"/>
      <c r="QBQ76" s="54"/>
      <c r="QBR76" s="54"/>
      <c r="QBS76" s="54"/>
      <c r="QBT76" s="54"/>
      <c r="QBU76" s="54"/>
      <c r="QBV76" s="54"/>
      <c r="QBW76" s="54"/>
      <c r="QBX76" s="54"/>
      <c r="QBY76" s="54"/>
      <c r="QBZ76" s="54"/>
      <c r="QCA76" s="54"/>
      <c r="QCB76" s="54"/>
      <c r="QCC76" s="54"/>
      <c r="QCD76" s="54"/>
      <c r="QCE76" s="54"/>
      <c r="QCF76" s="54"/>
      <c r="QCG76" s="54"/>
      <c r="QCH76" s="54"/>
      <c r="QCI76" s="54"/>
      <c r="QCJ76" s="54"/>
      <c r="QCK76" s="54"/>
      <c r="QCL76" s="54"/>
      <c r="QCM76" s="54"/>
      <c r="QCN76" s="54"/>
      <c r="QCO76" s="54"/>
      <c r="QCP76" s="54"/>
      <c r="QCQ76" s="54"/>
      <c r="QCR76" s="54"/>
      <c r="QCS76" s="54"/>
      <c r="QCT76" s="54"/>
      <c r="QCU76" s="54"/>
      <c r="QCV76" s="54"/>
      <c r="QCW76" s="54"/>
      <c r="QCX76" s="54"/>
      <c r="QCY76" s="54"/>
      <c r="QCZ76" s="54"/>
      <c r="QDA76" s="54"/>
      <c r="QDB76" s="54"/>
      <c r="QDC76" s="54"/>
      <c r="QDD76" s="54"/>
      <c r="QDE76" s="54"/>
      <c r="QDF76" s="54"/>
      <c r="QDG76" s="54"/>
      <c r="QDH76" s="54"/>
      <c r="QDI76" s="54"/>
      <c r="QDJ76" s="54"/>
      <c r="QDK76" s="54"/>
      <c r="QDL76" s="54"/>
      <c r="QDM76" s="54"/>
      <c r="QDN76" s="54"/>
      <c r="QDO76" s="54"/>
      <c r="QDP76" s="54"/>
      <c r="QDQ76" s="54"/>
      <c r="QDR76" s="54"/>
      <c r="QDS76" s="54"/>
      <c r="QDT76" s="54"/>
      <c r="QDU76" s="54"/>
      <c r="QDV76" s="54"/>
      <c r="QDW76" s="54"/>
      <c r="QDX76" s="54"/>
      <c r="QDY76" s="54"/>
      <c r="QDZ76" s="54"/>
      <c r="QEA76" s="54"/>
      <c r="QEB76" s="54"/>
      <c r="QEC76" s="54"/>
      <c r="QED76" s="54"/>
      <c r="QEE76" s="54"/>
      <c r="QEF76" s="54"/>
      <c r="QEG76" s="54"/>
      <c r="QEH76" s="54"/>
      <c r="QEI76" s="54"/>
      <c r="QEJ76" s="54"/>
      <c r="QEK76" s="54"/>
      <c r="QEL76" s="54"/>
      <c r="QEM76" s="54"/>
      <c r="QEN76" s="54"/>
      <c r="QEO76" s="54"/>
      <c r="QEP76" s="54"/>
      <c r="QEQ76" s="54"/>
      <c r="QER76" s="54"/>
      <c r="QES76" s="54"/>
      <c r="QET76" s="54"/>
      <c r="QEU76" s="54"/>
      <c r="QEV76" s="54"/>
      <c r="QEW76" s="54"/>
      <c r="QEX76" s="54"/>
      <c r="QEY76" s="54"/>
      <c r="QEZ76" s="54"/>
      <c r="QFA76" s="54"/>
      <c r="QFB76" s="54"/>
      <c r="QFC76" s="54"/>
      <c r="QFD76" s="54"/>
      <c r="QFE76" s="54"/>
      <c r="QFF76" s="54"/>
      <c r="QFG76" s="54"/>
      <c r="QFH76" s="54"/>
      <c r="QFI76" s="54"/>
      <c r="QFJ76" s="54"/>
      <c r="QFK76" s="54"/>
      <c r="QFL76" s="54"/>
      <c r="QFM76" s="54"/>
      <c r="QFN76" s="54"/>
      <c r="QFO76" s="54"/>
      <c r="QFP76" s="54"/>
      <c r="QFQ76" s="54"/>
      <c r="QFR76" s="54"/>
      <c r="QFS76" s="54"/>
      <c r="QFT76" s="54"/>
      <c r="QFU76" s="54"/>
      <c r="QFV76" s="54"/>
      <c r="QFW76" s="54"/>
      <c r="QFX76" s="54"/>
      <c r="QFY76" s="54"/>
      <c r="QFZ76" s="54"/>
      <c r="QGA76" s="54"/>
      <c r="QGB76" s="54"/>
      <c r="QGC76" s="54"/>
      <c r="QGD76" s="54"/>
      <c r="QGE76" s="54"/>
      <c r="QGF76" s="54"/>
      <c r="QGG76" s="54"/>
      <c r="QGH76" s="54"/>
      <c r="QGI76" s="54"/>
      <c r="QGJ76" s="54"/>
      <c r="QGK76" s="54"/>
      <c r="QGL76" s="54"/>
      <c r="QGM76" s="54"/>
      <c r="QGN76" s="54"/>
      <c r="QGO76" s="54"/>
      <c r="QGP76" s="54"/>
      <c r="QGQ76" s="54"/>
      <c r="QGR76" s="54"/>
      <c r="QGS76" s="54"/>
      <c r="QGT76" s="54"/>
      <c r="QGU76" s="54"/>
      <c r="QGV76" s="54"/>
      <c r="QGW76" s="54"/>
      <c r="QGX76" s="54"/>
      <c r="QGY76" s="54"/>
      <c r="QGZ76" s="54"/>
      <c r="QHA76" s="54"/>
      <c r="QHB76" s="54"/>
      <c r="QHC76" s="54"/>
      <c r="QHD76" s="54"/>
      <c r="QHE76" s="54"/>
      <c r="QHF76" s="54"/>
      <c r="QHG76" s="54"/>
      <c r="QHH76" s="54"/>
      <c r="QHI76" s="54"/>
      <c r="QHJ76" s="54"/>
      <c r="QHK76" s="54"/>
      <c r="QHL76" s="54"/>
      <c r="QHM76" s="54"/>
      <c r="QHN76" s="54"/>
      <c r="QHO76" s="54"/>
      <c r="QHP76" s="54"/>
      <c r="QHQ76" s="54"/>
      <c r="QHR76" s="54"/>
      <c r="QHS76" s="54"/>
      <c r="QHT76" s="54"/>
      <c r="QHU76" s="54"/>
      <c r="QHV76" s="54"/>
      <c r="QHW76" s="54"/>
      <c r="QHX76" s="54"/>
      <c r="QHY76" s="54"/>
      <c r="QHZ76" s="54"/>
      <c r="QIA76" s="54"/>
      <c r="QIB76" s="54"/>
      <c r="QIC76" s="54"/>
      <c r="QID76" s="54"/>
      <c r="QIE76" s="54"/>
      <c r="QIF76" s="54"/>
      <c r="QIG76" s="54"/>
      <c r="QIH76" s="54"/>
      <c r="QII76" s="54"/>
      <c r="QIJ76" s="54"/>
      <c r="QIK76" s="54"/>
      <c r="QIL76" s="54"/>
      <c r="QIM76" s="54"/>
      <c r="QIN76" s="54"/>
      <c r="QIO76" s="54"/>
      <c r="QIP76" s="54"/>
      <c r="QIQ76" s="54"/>
      <c r="QIR76" s="54"/>
      <c r="QIS76" s="54"/>
      <c r="QIT76" s="54"/>
      <c r="QIU76" s="54"/>
      <c r="QIV76" s="54"/>
      <c r="QIW76" s="54"/>
      <c r="QIX76" s="54"/>
      <c r="QIY76" s="54"/>
      <c r="QIZ76" s="54"/>
      <c r="QJA76" s="54"/>
      <c r="QJB76" s="54"/>
      <c r="QJC76" s="54"/>
      <c r="QJD76" s="54"/>
      <c r="QJE76" s="54"/>
      <c r="QJF76" s="54"/>
      <c r="QJG76" s="54"/>
      <c r="QJH76" s="54"/>
      <c r="QJI76" s="54"/>
      <c r="QJJ76" s="54"/>
      <c r="QJK76" s="54"/>
      <c r="QJL76" s="54"/>
      <c r="QJM76" s="54"/>
      <c r="QJN76" s="54"/>
      <c r="QJO76" s="54"/>
      <c r="QJP76" s="54"/>
      <c r="QJQ76" s="54"/>
      <c r="QJR76" s="54"/>
      <c r="QJS76" s="54"/>
      <c r="QJT76" s="54"/>
      <c r="QJU76" s="54"/>
      <c r="QJV76" s="54"/>
      <c r="QJW76" s="54"/>
      <c r="QJX76" s="54"/>
      <c r="QJY76" s="54"/>
      <c r="QJZ76" s="54"/>
      <c r="QKA76" s="54"/>
      <c r="QKB76" s="54"/>
      <c r="QKC76" s="54"/>
      <c r="QKD76" s="54"/>
      <c r="QKE76" s="54"/>
      <c r="QKF76" s="54"/>
      <c r="QKG76" s="54"/>
      <c r="QKH76" s="54"/>
      <c r="QKI76" s="54"/>
      <c r="QKJ76" s="54"/>
      <c r="QKK76" s="54"/>
      <c r="QKL76" s="54"/>
      <c r="QKM76" s="54"/>
      <c r="QKN76" s="54"/>
      <c r="QKO76" s="54"/>
      <c r="QKP76" s="54"/>
      <c r="QKQ76" s="54"/>
      <c r="QKR76" s="54"/>
      <c r="QKS76" s="54"/>
      <c r="QKT76" s="54"/>
      <c r="QKU76" s="54"/>
      <c r="QKV76" s="54"/>
      <c r="QKW76" s="54"/>
      <c r="QKX76" s="54"/>
      <c r="QKY76" s="54"/>
      <c r="QKZ76" s="54"/>
      <c r="QLA76" s="54"/>
      <c r="QLB76" s="54"/>
      <c r="QLC76" s="54"/>
      <c r="QLD76" s="54"/>
      <c r="QLE76" s="54"/>
      <c r="QLF76" s="54"/>
      <c r="QLG76" s="54"/>
      <c r="QLH76" s="54"/>
      <c r="QLI76" s="54"/>
      <c r="QLJ76" s="54"/>
      <c r="QLK76" s="54"/>
      <c r="QLL76" s="54"/>
      <c r="QLM76" s="54"/>
      <c r="QLN76" s="54"/>
      <c r="QLO76" s="54"/>
      <c r="QLP76" s="54"/>
      <c r="QLQ76" s="54"/>
      <c r="QLR76" s="54"/>
      <c r="QLS76" s="54"/>
      <c r="QLT76" s="54"/>
      <c r="QLU76" s="54"/>
      <c r="QLV76" s="54"/>
      <c r="QLW76" s="54"/>
      <c r="QLX76" s="54"/>
      <c r="QLY76" s="54"/>
      <c r="QLZ76" s="54"/>
      <c r="QMA76" s="54"/>
      <c r="QMB76" s="54"/>
      <c r="QMC76" s="54"/>
      <c r="QMD76" s="54"/>
      <c r="QME76" s="54"/>
      <c r="QMF76" s="54"/>
      <c r="QMG76" s="54"/>
      <c r="QMH76" s="54"/>
      <c r="QMI76" s="54"/>
      <c r="QMJ76" s="54"/>
      <c r="QMK76" s="54"/>
      <c r="QML76" s="54"/>
      <c r="QMM76" s="54"/>
      <c r="QMN76" s="54"/>
      <c r="QMO76" s="54"/>
      <c r="QMP76" s="54"/>
      <c r="QMQ76" s="54"/>
      <c r="QMR76" s="54"/>
      <c r="QMS76" s="54"/>
      <c r="QMT76" s="54"/>
      <c r="QMU76" s="54"/>
      <c r="QMV76" s="54"/>
      <c r="QMW76" s="54"/>
      <c r="QMX76" s="54"/>
      <c r="QMY76" s="54"/>
      <c r="QMZ76" s="54"/>
      <c r="QNA76" s="54"/>
      <c r="QNB76" s="54"/>
      <c r="QNC76" s="54"/>
      <c r="QND76" s="54"/>
      <c r="QNE76" s="54"/>
      <c r="QNF76" s="54"/>
      <c r="QNG76" s="54"/>
      <c r="QNH76" s="54"/>
      <c r="QNI76" s="54"/>
      <c r="QNJ76" s="54"/>
      <c r="QNK76" s="54"/>
      <c r="QNL76" s="54"/>
      <c r="QNM76" s="54"/>
      <c r="QNN76" s="54"/>
      <c r="QNO76" s="54"/>
      <c r="QNP76" s="54"/>
      <c r="QNQ76" s="54"/>
      <c r="QNR76" s="54"/>
      <c r="QNS76" s="54"/>
      <c r="QNT76" s="54"/>
      <c r="QNU76" s="54"/>
      <c r="QNV76" s="54"/>
      <c r="QNW76" s="54"/>
      <c r="QNX76" s="54"/>
      <c r="QNY76" s="54"/>
      <c r="QNZ76" s="54"/>
      <c r="QOA76" s="54"/>
      <c r="QOB76" s="54"/>
      <c r="QOC76" s="54"/>
      <c r="QOD76" s="54"/>
      <c r="QOE76" s="54"/>
      <c r="QOF76" s="54"/>
      <c r="QOG76" s="54"/>
      <c r="QOH76" s="54"/>
      <c r="QOI76" s="54"/>
      <c r="QOJ76" s="54"/>
      <c r="QOK76" s="54"/>
      <c r="QOL76" s="54"/>
      <c r="QOM76" s="54"/>
      <c r="QON76" s="54"/>
      <c r="QOO76" s="54"/>
      <c r="QOP76" s="54"/>
      <c r="QOQ76" s="54"/>
      <c r="QOR76" s="54"/>
      <c r="QOS76" s="54"/>
      <c r="QOT76" s="54"/>
      <c r="QOU76" s="54"/>
      <c r="QOV76" s="54"/>
      <c r="QOW76" s="54"/>
      <c r="QOX76" s="54"/>
      <c r="QOY76" s="54"/>
      <c r="QOZ76" s="54"/>
      <c r="QPA76" s="54"/>
      <c r="QPB76" s="54"/>
      <c r="QPC76" s="54"/>
      <c r="QPD76" s="54"/>
      <c r="QPE76" s="54"/>
      <c r="QPF76" s="54"/>
      <c r="QPG76" s="54"/>
      <c r="QPH76" s="54"/>
      <c r="QPI76" s="54"/>
      <c r="QPJ76" s="54"/>
      <c r="QPK76" s="54"/>
      <c r="QPL76" s="54"/>
      <c r="QPM76" s="54"/>
      <c r="QPN76" s="54"/>
      <c r="QPO76" s="54"/>
      <c r="QPP76" s="54"/>
      <c r="QPQ76" s="54"/>
      <c r="QPR76" s="54"/>
      <c r="QPS76" s="54"/>
      <c r="QPT76" s="54"/>
      <c r="QPU76" s="54"/>
      <c r="QPV76" s="54"/>
      <c r="QPW76" s="54"/>
      <c r="QPX76" s="54"/>
      <c r="QPY76" s="54"/>
      <c r="QPZ76" s="54"/>
      <c r="QQA76" s="54"/>
      <c r="QQB76" s="54"/>
      <c r="QQC76" s="54"/>
      <c r="QQD76" s="54"/>
      <c r="QQE76" s="54"/>
      <c r="QQF76" s="54"/>
      <c r="QQG76" s="54"/>
      <c r="QQH76" s="54"/>
      <c r="QQI76" s="54"/>
      <c r="QQJ76" s="54"/>
      <c r="QQK76" s="54"/>
      <c r="QQL76" s="54"/>
      <c r="QQM76" s="54"/>
      <c r="QQN76" s="54"/>
      <c r="QQO76" s="54"/>
      <c r="QQP76" s="54"/>
      <c r="QQQ76" s="54"/>
      <c r="QQR76" s="54"/>
      <c r="QQS76" s="54"/>
      <c r="QQT76" s="54"/>
      <c r="QQU76" s="54"/>
      <c r="QQV76" s="54"/>
      <c r="QQW76" s="54"/>
      <c r="QQX76" s="54"/>
      <c r="QQY76" s="54"/>
      <c r="QQZ76" s="54"/>
      <c r="QRA76" s="54"/>
      <c r="QRB76" s="54"/>
      <c r="QRC76" s="54"/>
      <c r="QRD76" s="54"/>
      <c r="QRE76" s="54"/>
      <c r="QRF76" s="54"/>
      <c r="QRG76" s="54"/>
      <c r="QRH76" s="54"/>
      <c r="QRI76" s="54"/>
      <c r="QRJ76" s="54"/>
      <c r="QRK76" s="54"/>
      <c r="QRL76" s="54"/>
      <c r="QRM76" s="54"/>
      <c r="QRN76" s="54"/>
      <c r="QRO76" s="54"/>
      <c r="QRP76" s="54"/>
      <c r="QRQ76" s="54"/>
      <c r="QRR76" s="54"/>
      <c r="QRS76" s="54"/>
      <c r="QRT76" s="54"/>
      <c r="QRU76" s="54"/>
      <c r="QRV76" s="54"/>
      <c r="QRW76" s="54"/>
      <c r="QRX76" s="54"/>
      <c r="QRY76" s="54"/>
      <c r="QRZ76" s="54"/>
      <c r="QSA76" s="54"/>
      <c r="QSB76" s="54"/>
      <c r="QSC76" s="54"/>
      <c r="QSD76" s="54"/>
      <c r="QSE76" s="54"/>
      <c r="QSF76" s="54"/>
      <c r="QSG76" s="54"/>
      <c r="QSH76" s="54"/>
      <c r="QSI76" s="54"/>
      <c r="QSJ76" s="54"/>
      <c r="QSK76" s="54"/>
      <c r="QSL76" s="54"/>
      <c r="QSM76" s="54"/>
      <c r="QSN76" s="54"/>
      <c r="QSO76" s="54"/>
      <c r="QSP76" s="54"/>
      <c r="QSQ76" s="54"/>
      <c r="QSR76" s="54"/>
      <c r="QSS76" s="54"/>
      <c r="QST76" s="54"/>
      <c r="QSU76" s="54"/>
      <c r="QSV76" s="54"/>
      <c r="QSW76" s="54"/>
      <c r="QSX76" s="54"/>
      <c r="QSY76" s="54"/>
      <c r="QSZ76" s="54"/>
      <c r="QTA76" s="54"/>
      <c r="QTB76" s="54"/>
      <c r="QTC76" s="54"/>
      <c r="QTD76" s="54"/>
      <c r="QTE76" s="54"/>
      <c r="QTF76" s="54"/>
      <c r="QTG76" s="54"/>
      <c r="QTH76" s="54"/>
      <c r="QTI76" s="54"/>
      <c r="QTJ76" s="54"/>
      <c r="QTK76" s="54"/>
      <c r="QTL76" s="54"/>
      <c r="QTM76" s="54"/>
      <c r="QTN76" s="54"/>
      <c r="QTO76" s="54"/>
      <c r="QTP76" s="54"/>
      <c r="QTQ76" s="54"/>
      <c r="QTR76" s="54"/>
      <c r="QTS76" s="54"/>
      <c r="QTT76" s="54"/>
      <c r="QTU76" s="54"/>
      <c r="QTV76" s="54"/>
      <c r="QTW76" s="54"/>
      <c r="QTX76" s="54"/>
      <c r="QTY76" s="54"/>
      <c r="QTZ76" s="54"/>
      <c r="QUA76" s="54"/>
      <c r="QUB76" s="54"/>
      <c r="QUC76" s="54"/>
      <c r="QUD76" s="54"/>
      <c r="QUE76" s="54"/>
      <c r="QUF76" s="54"/>
      <c r="QUG76" s="54"/>
      <c r="QUH76" s="54"/>
      <c r="QUI76" s="54"/>
      <c r="QUJ76" s="54"/>
      <c r="QUK76" s="54"/>
      <c r="QUL76" s="54"/>
      <c r="QUM76" s="54"/>
      <c r="QUN76" s="54"/>
      <c r="QUO76" s="54"/>
      <c r="QUP76" s="54"/>
      <c r="QUQ76" s="54"/>
      <c r="QUR76" s="54"/>
      <c r="QUS76" s="54"/>
      <c r="QUT76" s="54"/>
      <c r="QUU76" s="54"/>
      <c r="QUV76" s="54"/>
      <c r="QUW76" s="54"/>
      <c r="QUX76" s="54"/>
      <c r="QUY76" s="54"/>
      <c r="QUZ76" s="54"/>
      <c r="QVA76" s="54"/>
      <c r="QVB76" s="54"/>
      <c r="QVC76" s="54"/>
      <c r="QVD76" s="54"/>
      <c r="QVE76" s="54"/>
      <c r="QVF76" s="54"/>
      <c r="QVG76" s="54"/>
      <c r="QVH76" s="54"/>
      <c r="QVI76" s="54"/>
      <c r="QVJ76" s="54"/>
      <c r="QVK76" s="54"/>
      <c r="QVL76" s="54"/>
      <c r="QVM76" s="54"/>
      <c r="QVN76" s="54"/>
      <c r="QVO76" s="54"/>
      <c r="QVP76" s="54"/>
      <c r="QVQ76" s="54"/>
      <c r="QVR76" s="54"/>
      <c r="QVS76" s="54"/>
      <c r="QVT76" s="54"/>
      <c r="QVU76" s="54"/>
      <c r="QVV76" s="54"/>
      <c r="QVW76" s="54"/>
      <c r="QVX76" s="54"/>
      <c r="QVY76" s="54"/>
      <c r="QVZ76" s="54"/>
      <c r="QWA76" s="54"/>
      <c r="QWB76" s="54"/>
      <c r="QWC76" s="54"/>
      <c r="QWD76" s="54"/>
      <c r="QWE76" s="54"/>
      <c r="QWF76" s="54"/>
      <c r="QWG76" s="54"/>
      <c r="QWH76" s="54"/>
      <c r="QWI76" s="54"/>
      <c r="QWJ76" s="54"/>
      <c r="QWK76" s="54"/>
      <c r="QWL76" s="54"/>
      <c r="QWM76" s="54"/>
      <c r="QWN76" s="54"/>
      <c r="QWO76" s="54"/>
      <c r="QWP76" s="54"/>
      <c r="QWQ76" s="54"/>
      <c r="QWR76" s="54"/>
      <c r="QWS76" s="54"/>
      <c r="QWT76" s="54"/>
      <c r="QWU76" s="54"/>
      <c r="QWV76" s="54"/>
      <c r="QWW76" s="54"/>
      <c r="QWX76" s="54"/>
      <c r="QWY76" s="54"/>
      <c r="QWZ76" s="54"/>
      <c r="QXA76" s="54"/>
      <c r="QXB76" s="54"/>
      <c r="QXC76" s="54"/>
      <c r="QXD76" s="54"/>
      <c r="QXE76" s="54"/>
      <c r="QXF76" s="54"/>
      <c r="QXG76" s="54"/>
      <c r="QXH76" s="54"/>
      <c r="QXI76" s="54"/>
      <c r="QXJ76" s="54"/>
      <c r="QXK76" s="54"/>
      <c r="QXL76" s="54"/>
      <c r="QXM76" s="54"/>
      <c r="QXN76" s="54"/>
      <c r="QXO76" s="54"/>
      <c r="QXP76" s="54"/>
      <c r="QXQ76" s="54"/>
      <c r="QXR76" s="54"/>
      <c r="QXS76" s="54"/>
      <c r="QXT76" s="54"/>
      <c r="QXU76" s="54"/>
      <c r="QXV76" s="54"/>
      <c r="QXW76" s="54"/>
      <c r="QXX76" s="54"/>
      <c r="QXY76" s="54"/>
      <c r="QXZ76" s="54"/>
      <c r="QYA76" s="54"/>
      <c r="QYB76" s="54"/>
      <c r="QYC76" s="54"/>
      <c r="QYD76" s="54"/>
      <c r="QYE76" s="54"/>
      <c r="QYF76" s="54"/>
      <c r="QYG76" s="54"/>
      <c r="QYH76" s="54"/>
      <c r="QYI76" s="54"/>
      <c r="QYJ76" s="54"/>
      <c r="QYK76" s="54"/>
      <c r="QYL76" s="54"/>
      <c r="QYM76" s="54"/>
      <c r="QYN76" s="54"/>
      <c r="QYO76" s="54"/>
      <c r="QYP76" s="54"/>
      <c r="QYQ76" s="54"/>
      <c r="QYR76" s="54"/>
      <c r="QYS76" s="54"/>
      <c r="QYT76" s="54"/>
      <c r="QYU76" s="54"/>
      <c r="QYV76" s="54"/>
      <c r="QYW76" s="54"/>
      <c r="QYX76" s="54"/>
      <c r="QYY76" s="54"/>
      <c r="QYZ76" s="54"/>
      <c r="QZA76" s="54"/>
      <c r="QZB76" s="54"/>
      <c r="QZC76" s="54"/>
      <c r="QZD76" s="54"/>
      <c r="QZE76" s="54"/>
      <c r="QZF76" s="54"/>
      <c r="QZG76" s="54"/>
      <c r="QZH76" s="54"/>
      <c r="QZI76" s="54"/>
      <c r="QZJ76" s="54"/>
      <c r="QZK76" s="54"/>
      <c r="QZL76" s="54"/>
      <c r="QZM76" s="54"/>
      <c r="QZN76" s="54"/>
      <c r="QZO76" s="54"/>
      <c r="QZP76" s="54"/>
      <c r="QZQ76" s="54"/>
      <c r="QZR76" s="54"/>
      <c r="QZS76" s="54"/>
      <c r="QZT76" s="54"/>
      <c r="QZU76" s="54"/>
      <c r="QZV76" s="54"/>
      <c r="QZW76" s="54"/>
      <c r="QZX76" s="54"/>
      <c r="QZY76" s="54"/>
      <c r="QZZ76" s="54"/>
      <c r="RAA76" s="54"/>
      <c r="RAB76" s="54"/>
      <c r="RAC76" s="54"/>
      <c r="RAD76" s="54"/>
      <c r="RAE76" s="54"/>
      <c r="RAF76" s="54"/>
      <c r="RAG76" s="54"/>
      <c r="RAH76" s="54"/>
      <c r="RAI76" s="54"/>
      <c r="RAJ76" s="54"/>
      <c r="RAK76" s="54"/>
      <c r="RAL76" s="54"/>
      <c r="RAM76" s="54"/>
      <c r="RAN76" s="54"/>
      <c r="RAO76" s="54"/>
      <c r="RAP76" s="54"/>
      <c r="RAQ76" s="54"/>
      <c r="RAR76" s="54"/>
      <c r="RAS76" s="54"/>
      <c r="RAT76" s="54"/>
      <c r="RAU76" s="54"/>
      <c r="RAV76" s="54"/>
      <c r="RAW76" s="54"/>
      <c r="RAX76" s="54"/>
      <c r="RAY76" s="54"/>
      <c r="RAZ76" s="54"/>
      <c r="RBA76" s="54"/>
      <c r="RBB76" s="54"/>
      <c r="RBC76" s="54"/>
      <c r="RBD76" s="54"/>
      <c r="RBE76" s="54"/>
      <c r="RBF76" s="54"/>
      <c r="RBG76" s="54"/>
      <c r="RBH76" s="54"/>
      <c r="RBI76" s="54"/>
      <c r="RBJ76" s="54"/>
      <c r="RBK76" s="54"/>
      <c r="RBL76" s="54"/>
      <c r="RBM76" s="54"/>
      <c r="RBN76" s="54"/>
      <c r="RBO76" s="54"/>
      <c r="RBP76" s="54"/>
      <c r="RBQ76" s="54"/>
      <c r="RBR76" s="54"/>
      <c r="RBS76" s="54"/>
      <c r="RBT76" s="54"/>
      <c r="RBU76" s="54"/>
      <c r="RBV76" s="54"/>
      <c r="RBW76" s="54"/>
      <c r="RBX76" s="54"/>
      <c r="RBY76" s="54"/>
      <c r="RBZ76" s="54"/>
      <c r="RCA76" s="54"/>
      <c r="RCB76" s="54"/>
      <c r="RCC76" s="54"/>
      <c r="RCD76" s="54"/>
      <c r="RCE76" s="54"/>
      <c r="RCF76" s="54"/>
      <c r="RCG76" s="54"/>
      <c r="RCH76" s="54"/>
      <c r="RCI76" s="54"/>
      <c r="RCJ76" s="54"/>
      <c r="RCK76" s="54"/>
      <c r="RCL76" s="54"/>
      <c r="RCM76" s="54"/>
      <c r="RCN76" s="54"/>
      <c r="RCO76" s="54"/>
      <c r="RCP76" s="54"/>
      <c r="RCQ76" s="54"/>
      <c r="RCR76" s="54"/>
      <c r="RCS76" s="54"/>
      <c r="RCT76" s="54"/>
      <c r="RCU76" s="54"/>
      <c r="RCV76" s="54"/>
      <c r="RCW76" s="54"/>
      <c r="RCX76" s="54"/>
      <c r="RCY76" s="54"/>
      <c r="RCZ76" s="54"/>
      <c r="RDA76" s="54"/>
      <c r="RDB76" s="54"/>
      <c r="RDC76" s="54"/>
      <c r="RDD76" s="54"/>
      <c r="RDE76" s="54"/>
      <c r="RDF76" s="54"/>
      <c r="RDG76" s="54"/>
      <c r="RDH76" s="54"/>
      <c r="RDI76" s="54"/>
      <c r="RDJ76" s="54"/>
      <c r="RDK76" s="54"/>
      <c r="RDL76" s="54"/>
      <c r="RDM76" s="54"/>
      <c r="RDN76" s="54"/>
      <c r="RDO76" s="54"/>
      <c r="RDP76" s="54"/>
      <c r="RDQ76" s="54"/>
      <c r="RDR76" s="54"/>
      <c r="RDS76" s="54"/>
      <c r="RDT76" s="54"/>
      <c r="RDU76" s="54"/>
      <c r="RDV76" s="54"/>
      <c r="RDW76" s="54"/>
      <c r="RDX76" s="54"/>
      <c r="RDY76" s="54"/>
      <c r="RDZ76" s="54"/>
      <c r="REA76" s="54"/>
      <c r="REB76" s="54"/>
      <c r="REC76" s="54"/>
      <c r="RED76" s="54"/>
      <c r="REE76" s="54"/>
      <c r="REF76" s="54"/>
      <c r="REG76" s="54"/>
      <c r="REH76" s="54"/>
      <c r="REI76" s="54"/>
      <c r="REJ76" s="54"/>
      <c r="REK76" s="54"/>
      <c r="REL76" s="54"/>
      <c r="REM76" s="54"/>
      <c r="REN76" s="54"/>
      <c r="REO76" s="54"/>
      <c r="REP76" s="54"/>
      <c r="REQ76" s="54"/>
      <c r="RER76" s="54"/>
      <c r="RES76" s="54"/>
      <c r="RET76" s="54"/>
      <c r="REU76" s="54"/>
      <c r="REV76" s="54"/>
      <c r="REW76" s="54"/>
      <c r="REX76" s="54"/>
      <c r="REY76" s="54"/>
      <c r="REZ76" s="54"/>
      <c r="RFA76" s="54"/>
      <c r="RFB76" s="54"/>
      <c r="RFC76" s="54"/>
      <c r="RFD76" s="54"/>
      <c r="RFE76" s="54"/>
      <c r="RFF76" s="54"/>
      <c r="RFG76" s="54"/>
      <c r="RFH76" s="54"/>
      <c r="RFI76" s="54"/>
      <c r="RFJ76" s="54"/>
      <c r="RFK76" s="54"/>
      <c r="RFL76" s="54"/>
      <c r="RFM76" s="54"/>
      <c r="RFN76" s="54"/>
      <c r="RFO76" s="54"/>
      <c r="RFP76" s="54"/>
      <c r="RFQ76" s="54"/>
      <c r="RFR76" s="54"/>
      <c r="RFS76" s="54"/>
      <c r="RFT76" s="54"/>
      <c r="RFU76" s="54"/>
      <c r="RFV76" s="54"/>
      <c r="RFW76" s="54"/>
      <c r="RFX76" s="54"/>
      <c r="RFY76" s="54"/>
      <c r="RFZ76" s="54"/>
      <c r="RGA76" s="54"/>
      <c r="RGB76" s="54"/>
      <c r="RGC76" s="54"/>
      <c r="RGD76" s="54"/>
      <c r="RGE76" s="54"/>
      <c r="RGF76" s="54"/>
      <c r="RGG76" s="54"/>
      <c r="RGH76" s="54"/>
      <c r="RGI76" s="54"/>
      <c r="RGJ76" s="54"/>
      <c r="RGK76" s="54"/>
      <c r="RGL76" s="54"/>
      <c r="RGM76" s="54"/>
      <c r="RGN76" s="54"/>
      <c r="RGO76" s="54"/>
      <c r="RGP76" s="54"/>
      <c r="RGQ76" s="54"/>
      <c r="RGR76" s="54"/>
      <c r="RGS76" s="54"/>
      <c r="RGT76" s="54"/>
      <c r="RGU76" s="54"/>
      <c r="RGV76" s="54"/>
      <c r="RGW76" s="54"/>
      <c r="RGX76" s="54"/>
      <c r="RGY76" s="54"/>
      <c r="RGZ76" s="54"/>
      <c r="RHA76" s="54"/>
      <c r="RHB76" s="54"/>
      <c r="RHC76" s="54"/>
      <c r="RHD76" s="54"/>
      <c r="RHE76" s="54"/>
      <c r="RHF76" s="54"/>
      <c r="RHG76" s="54"/>
      <c r="RHH76" s="54"/>
      <c r="RHI76" s="54"/>
      <c r="RHJ76" s="54"/>
      <c r="RHK76" s="54"/>
      <c r="RHL76" s="54"/>
      <c r="RHM76" s="54"/>
      <c r="RHN76" s="54"/>
      <c r="RHO76" s="54"/>
      <c r="RHP76" s="54"/>
      <c r="RHQ76" s="54"/>
      <c r="RHR76" s="54"/>
      <c r="RHS76" s="54"/>
      <c r="RHT76" s="54"/>
      <c r="RHU76" s="54"/>
      <c r="RHV76" s="54"/>
      <c r="RHW76" s="54"/>
      <c r="RHX76" s="54"/>
      <c r="RHY76" s="54"/>
      <c r="RHZ76" s="54"/>
      <c r="RIA76" s="54"/>
      <c r="RIB76" s="54"/>
      <c r="RIC76" s="54"/>
      <c r="RID76" s="54"/>
      <c r="RIE76" s="54"/>
      <c r="RIF76" s="54"/>
      <c r="RIG76" s="54"/>
      <c r="RIH76" s="54"/>
      <c r="RII76" s="54"/>
      <c r="RIJ76" s="54"/>
      <c r="RIK76" s="54"/>
      <c r="RIL76" s="54"/>
      <c r="RIM76" s="54"/>
      <c r="RIN76" s="54"/>
      <c r="RIO76" s="54"/>
      <c r="RIP76" s="54"/>
      <c r="RIQ76" s="54"/>
      <c r="RIR76" s="54"/>
      <c r="RIS76" s="54"/>
      <c r="RIT76" s="54"/>
      <c r="RIU76" s="54"/>
      <c r="RIV76" s="54"/>
      <c r="RIW76" s="54"/>
      <c r="RIX76" s="54"/>
      <c r="RIY76" s="54"/>
      <c r="RIZ76" s="54"/>
      <c r="RJA76" s="54"/>
      <c r="RJB76" s="54"/>
      <c r="RJC76" s="54"/>
      <c r="RJD76" s="54"/>
      <c r="RJE76" s="54"/>
      <c r="RJF76" s="54"/>
      <c r="RJG76" s="54"/>
      <c r="RJH76" s="54"/>
      <c r="RJI76" s="54"/>
      <c r="RJJ76" s="54"/>
      <c r="RJK76" s="54"/>
      <c r="RJL76" s="54"/>
      <c r="RJM76" s="54"/>
      <c r="RJN76" s="54"/>
      <c r="RJO76" s="54"/>
      <c r="RJP76" s="54"/>
      <c r="RJQ76" s="54"/>
      <c r="RJR76" s="54"/>
      <c r="RJS76" s="54"/>
      <c r="RJT76" s="54"/>
      <c r="RJU76" s="54"/>
      <c r="RJV76" s="54"/>
      <c r="RJW76" s="54"/>
      <c r="RJX76" s="54"/>
      <c r="RJY76" s="54"/>
      <c r="RJZ76" s="54"/>
      <c r="RKA76" s="54"/>
      <c r="RKB76" s="54"/>
      <c r="RKC76" s="54"/>
      <c r="RKD76" s="54"/>
      <c r="RKE76" s="54"/>
      <c r="RKF76" s="54"/>
      <c r="RKG76" s="54"/>
      <c r="RKH76" s="54"/>
      <c r="RKI76" s="54"/>
      <c r="RKJ76" s="54"/>
      <c r="RKK76" s="54"/>
      <c r="RKL76" s="54"/>
      <c r="RKM76" s="54"/>
      <c r="RKN76" s="54"/>
      <c r="RKO76" s="54"/>
      <c r="RKP76" s="54"/>
      <c r="RKQ76" s="54"/>
      <c r="RKR76" s="54"/>
      <c r="RKS76" s="54"/>
      <c r="RKT76" s="54"/>
      <c r="RKU76" s="54"/>
      <c r="RKV76" s="54"/>
      <c r="RKW76" s="54"/>
      <c r="RKX76" s="54"/>
      <c r="RKY76" s="54"/>
      <c r="RKZ76" s="54"/>
      <c r="RLA76" s="54"/>
      <c r="RLB76" s="54"/>
      <c r="RLC76" s="54"/>
      <c r="RLD76" s="54"/>
      <c r="RLE76" s="54"/>
      <c r="RLF76" s="54"/>
      <c r="RLG76" s="54"/>
      <c r="RLH76" s="54"/>
      <c r="RLI76" s="54"/>
      <c r="RLJ76" s="54"/>
      <c r="RLK76" s="54"/>
      <c r="RLL76" s="54"/>
      <c r="RLM76" s="54"/>
      <c r="RLN76" s="54"/>
      <c r="RLO76" s="54"/>
      <c r="RLP76" s="54"/>
      <c r="RLQ76" s="54"/>
      <c r="RLR76" s="54"/>
      <c r="RLS76" s="54"/>
      <c r="RLT76" s="54"/>
      <c r="RLU76" s="54"/>
      <c r="RLV76" s="54"/>
      <c r="RLW76" s="54"/>
      <c r="RLX76" s="54"/>
      <c r="RLY76" s="54"/>
      <c r="RLZ76" s="54"/>
      <c r="RMA76" s="54"/>
      <c r="RMB76" s="54"/>
      <c r="RMC76" s="54"/>
      <c r="RMD76" s="54"/>
      <c r="RME76" s="54"/>
      <c r="RMF76" s="54"/>
      <c r="RMG76" s="54"/>
      <c r="RMH76" s="54"/>
      <c r="RMI76" s="54"/>
      <c r="RMJ76" s="54"/>
      <c r="RMK76" s="54"/>
      <c r="RML76" s="54"/>
      <c r="RMM76" s="54"/>
      <c r="RMN76" s="54"/>
      <c r="RMO76" s="54"/>
      <c r="RMP76" s="54"/>
      <c r="RMQ76" s="54"/>
      <c r="RMR76" s="54"/>
      <c r="RMS76" s="54"/>
      <c r="RMT76" s="54"/>
      <c r="RMU76" s="54"/>
      <c r="RMV76" s="54"/>
      <c r="RMW76" s="54"/>
      <c r="RMX76" s="54"/>
      <c r="RMY76" s="54"/>
      <c r="RMZ76" s="54"/>
      <c r="RNA76" s="54"/>
      <c r="RNB76" s="54"/>
      <c r="RNC76" s="54"/>
      <c r="RND76" s="54"/>
      <c r="RNE76" s="54"/>
      <c r="RNF76" s="54"/>
      <c r="RNG76" s="54"/>
      <c r="RNH76" s="54"/>
      <c r="RNI76" s="54"/>
      <c r="RNJ76" s="54"/>
      <c r="RNK76" s="54"/>
      <c r="RNL76" s="54"/>
      <c r="RNM76" s="54"/>
      <c r="RNN76" s="54"/>
      <c r="RNO76" s="54"/>
      <c r="RNP76" s="54"/>
      <c r="RNQ76" s="54"/>
      <c r="RNR76" s="54"/>
      <c r="RNS76" s="54"/>
      <c r="RNT76" s="54"/>
      <c r="RNU76" s="54"/>
      <c r="RNV76" s="54"/>
      <c r="RNW76" s="54"/>
      <c r="RNX76" s="54"/>
      <c r="RNY76" s="54"/>
      <c r="RNZ76" s="54"/>
      <c r="ROA76" s="54"/>
      <c r="ROB76" s="54"/>
      <c r="ROC76" s="54"/>
      <c r="ROD76" s="54"/>
      <c r="ROE76" s="54"/>
      <c r="ROF76" s="54"/>
      <c r="ROG76" s="54"/>
      <c r="ROH76" s="54"/>
      <c r="ROI76" s="54"/>
      <c r="ROJ76" s="54"/>
      <c r="ROK76" s="54"/>
      <c r="ROL76" s="54"/>
      <c r="ROM76" s="54"/>
      <c r="RON76" s="54"/>
      <c r="ROO76" s="54"/>
      <c r="ROP76" s="54"/>
      <c r="ROQ76" s="54"/>
      <c r="ROR76" s="54"/>
      <c r="ROS76" s="54"/>
      <c r="ROT76" s="54"/>
      <c r="ROU76" s="54"/>
      <c r="ROV76" s="54"/>
      <c r="ROW76" s="54"/>
      <c r="ROX76" s="54"/>
      <c r="ROY76" s="54"/>
      <c r="ROZ76" s="54"/>
      <c r="RPA76" s="54"/>
      <c r="RPB76" s="54"/>
      <c r="RPC76" s="54"/>
      <c r="RPD76" s="54"/>
      <c r="RPE76" s="54"/>
      <c r="RPF76" s="54"/>
      <c r="RPG76" s="54"/>
      <c r="RPH76" s="54"/>
      <c r="RPI76" s="54"/>
      <c r="RPJ76" s="54"/>
      <c r="RPK76" s="54"/>
      <c r="RPL76" s="54"/>
      <c r="RPM76" s="54"/>
      <c r="RPN76" s="54"/>
      <c r="RPO76" s="54"/>
      <c r="RPP76" s="54"/>
      <c r="RPQ76" s="54"/>
      <c r="RPR76" s="54"/>
      <c r="RPS76" s="54"/>
      <c r="RPT76" s="54"/>
      <c r="RPU76" s="54"/>
      <c r="RPV76" s="54"/>
      <c r="RPW76" s="54"/>
      <c r="RPX76" s="54"/>
      <c r="RPY76" s="54"/>
      <c r="RPZ76" s="54"/>
      <c r="RQA76" s="54"/>
      <c r="RQB76" s="54"/>
      <c r="RQC76" s="54"/>
      <c r="RQD76" s="54"/>
      <c r="RQE76" s="54"/>
      <c r="RQF76" s="54"/>
      <c r="RQG76" s="54"/>
      <c r="RQH76" s="54"/>
      <c r="RQI76" s="54"/>
      <c r="RQJ76" s="54"/>
      <c r="RQK76" s="54"/>
      <c r="RQL76" s="54"/>
      <c r="RQM76" s="54"/>
      <c r="RQN76" s="54"/>
      <c r="RQO76" s="54"/>
      <c r="RQP76" s="54"/>
      <c r="RQQ76" s="54"/>
      <c r="RQR76" s="54"/>
      <c r="RQS76" s="54"/>
      <c r="RQT76" s="54"/>
      <c r="RQU76" s="54"/>
      <c r="RQV76" s="54"/>
      <c r="RQW76" s="54"/>
      <c r="RQX76" s="54"/>
      <c r="RQY76" s="54"/>
      <c r="RQZ76" s="54"/>
      <c r="RRA76" s="54"/>
      <c r="RRB76" s="54"/>
      <c r="RRC76" s="54"/>
      <c r="RRD76" s="54"/>
      <c r="RRE76" s="54"/>
      <c r="RRF76" s="54"/>
      <c r="RRG76" s="54"/>
      <c r="RRH76" s="54"/>
      <c r="RRI76" s="54"/>
      <c r="RRJ76" s="54"/>
      <c r="RRK76" s="54"/>
      <c r="RRL76" s="54"/>
      <c r="RRM76" s="54"/>
      <c r="RRN76" s="54"/>
      <c r="RRO76" s="54"/>
      <c r="RRP76" s="54"/>
      <c r="RRQ76" s="54"/>
      <c r="RRR76" s="54"/>
      <c r="RRS76" s="54"/>
      <c r="RRT76" s="54"/>
      <c r="RRU76" s="54"/>
      <c r="RRV76" s="54"/>
      <c r="RRW76" s="54"/>
      <c r="RRX76" s="54"/>
      <c r="RRY76" s="54"/>
      <c r="RRZ76" s="54"/>
      <c r="RSA76" s="54"/>
      <c r="RSB76" s="54"/>
      <c r="RSC76" s="54"/>
      <c r="RSD76" s="54"/>
      <c r="RSE76" s="54"/>
      <c r="RSF76" s="54"/>
      <c r="RSG76" s="54"/>
      <c r="RSH76" s="54"/>
      <c r="RSI76" s="54"/>
      <c r="RSJ76" s="54"/>
      <c r="RSK76" s="54"/>
      <c r="RSL76" s="54"/>
      <c r="RSM76" s="54"/>
      <c r="RSN76" s="54"/>
      <c r="RSO76" s="54"/>
      <c r="RSP76" s="54"/>
      <c r="RSQ76" s="54"/>
      <c r="RSR76" s="54"/>
      <c r="RSS76" s="54"/>
      <c r="RST76" s="54"/>
      <c r="RSU76" s="54"/>
      <c r="RSV76" s="54"/>
      <c r="RSW76" s="54"/>
      <c r="RSX76" s="54"/>
      <c r="RSY76" s="54"/>
      <c r="RSZ76" s="54"/>
      <c r="RTA76" s="54"/>
      <c r="RTB76" s="54"/>
      <c r="RTC76" s="54"/>
      <c r="RTD76" s="54"/>
      <c r="RTE76" s="54"/>
      <c r="RTF76" s="54"/>
      <c r="RTG76" s="54"/>
      <c r="RTH76" s="54"/>
      <c r="RTI76" s="54"/>
      <c r="RTJ76" s="54"/>
      <c r="RTK76" s="54"/>
      <c r="RTL76" s="54"/>
      <c r="RTM76" s="54"/>
      <c r="RTN76" s="54"/>
      <c r="RTO76" s="54"/>
      <c r="RTP76" s="54"/>
      <c r="RTQ76" s="54"/>
      <c r="RTR76" s="54"/>
      <c r="RTS76" s="54"/>
      <c r="RTT76" s="54"/>
      <c r="RTU76" s="54"/>
      <c r="RTV76" s="54"/>
      <c r="RTW76" s="54"/>
      <c r="RTX76" s="54"/>
      <c r="RTY76" s="54"/>
      <c r="RTZ76" s="54"/>
      <c r="RUA76" s="54"/>
      <c r="RUB76" s="54"/>
      <c r="RUC76" s="54"/>
      <c r="RUD76" s="54"/>
      <c r="RUE76" s="54"/>
      <c r="RUF76" s="54"/>
      <c r="RUG76" s="54"/>
      <c r="RUH76" s="54"/>
      <c r="RUI76" s="54"/>
      <c r="RUJ76" s="54"/>
      <c r="RUK76" s="54"/>
      <c r="RUL76" s="54"/>
      <c r="RUM76" s="54"/>
      <c r="RUN76" s="54"/>
      <c r="RUO76" s="54"/>
      <c r="RUP76" s="54"/>
      <c r="RUQ76" s="54"/>
      <c r="RUR76" s="54"/>
      <c r="RUS76" s="54"/>
      <c r="RUT76" s="54"/>
      <c r="RUU76" s="54"/>
      <c r="RUV76" s="54"/>
      <c r="RUW76" s="54"/>
      <c r="RUX76" s="54"/>
      <c r="RUY76" s="54"/>
      <c r="RUZ76" s="54"/>
      <c r="RVA76" s="54"/>
      <c r="RVB76" s="54"/>
      <c r="RVC76" s="54"/>
      <c r="RVD76" s="54"/>
      <c r="RVE76" s="54"/>
      <c r="RVF76" s="54"/>
      <c r="RVG76" s="54"/>
      <c r="RVH76" s="54"/>
      <c r="RVI76" s="54"/>
      <c r="RVJ76" s="54"/>
      <c r="RVK76" s="54"/>
      <c r="RVL76" s="54"/>
      <c r="RVM76" s="54"/>
      <c r="RVN76" s="54"/>
      <c r="RVO76" s="54"/>
      <c r="RVP76" s="54"/>
      <c r="RVQ76" s="54"/>
      <c r="RVR76" s="54"/>
      <c r="RVS76" s="54"/>
      <c r="RVT76" s="54"/>
      <c r="RVU76" s="54"/>
      <c r="RVV76" s="54"/>
      <c r="RVW76" s="54"/>
      <c r="RVX76" s="54"/>
      <c r="RVY76" s="54"/>
      <c r="RVZ76" s="54"/>
      <c r="RWA76" s="54"/>
      <c r="RWB76" s="54"/>
      <c r="RWC76" s="54"/>
      <c r="RWD76" s="54"/>
      <c r="RWE76" s="54"/>
      <c r="RWF76" s="54"/>
      <c r="RWG76" s="54"/>
      <c r="RWH76" s="54"/>
      <c r="RWI76" s="54"/>
      <c r="RWJ76" s="54"/>
      <c r="RWK76" s="54"/>
      <c r="RWL76" s="54"/>
      <c r="RWM76" s="54"/>
      <c r="RWN76" s="54"/>
      <c r="RWO76" s="54"/>
      <c r="RWP76" s="54"/>
      <c r="RWQ76" s="54"/>
      <c r="RWR76" s="54"/>
      <c r="RWS76" s="54"/>
      <c r="RWT76" s="54"/>
      <c r="RWU76" s="54"/>
      <c r="RWV76" s="54"/>
      <c r="RWW76" s="54"/>
      <c r="RWX76" s="54"/>
      <c r="RWY76" s="54"/>
      <c r="RWZ76" s="54"/>
      <c r="RXA76" s="54"/>
      <c r="RXB76" s="54"/>
      <c r="RXC76" s="54"/>
      <c r="RXD76" s="54"/>
      <c r="RXE76" s="54"/>
      <c r="RXF76" s="54"/>
      <c r="RXG76" s="54"/>
      <c r="RXH76" s="54"/>
      <c r="RXI76" s="54"/>
      <c r="RXJ76" s="54"/>
      <c r="RXK76" s="54"/>
      <c r="RXL76" s="54"/>
      <c r="RXM76" s="54"/>
      <c r="RXN76" s="54"/>
      <c r="RXO76" s="54"/>
      <c r="RXP76" s="54"/>
      <c r="RXQ76" s="54"/>
      <c r="RXR76" s="54"/>
      <c r="RXS76" s="54"/>
      <c r="RXT76" s="54"/>
      <c r="RXU76" s="54"/>
      <c r="RXV76" s="54"/>
      <c r="RXW76" s="54"/>
      <c r="RXX76" s="54"/>
      <c r="RXY76" s="54"/>
      <c r="RXZ76" s="54"/>
      <c r="RYA76" s="54"/>
      <c r="RYB76" s="54"/>
      <c r="RYC76" s="54"/>
      <c r="RYD76" s="54"/>
      <c r="RYE76" s="54"/>
      <c r="RYF76" s="54"/>
      <c r="RYG76" s="54"/>
      <c r="RYH76" s="54"/>
      <c r="RYI76" s="54"/>
      <c r="RYJ76" s="54"/>
      <c r="RYK76" s="54"/>
      <c r="RYL76" s="54"/>
      <c r="RYM76" s="54"/>
      <c r="RYN76" s="54"/>
      <c r="RYO76" s="54"/>
      <c r="RYP76" s="54"/>
      <c r="RYQ76" s="54"/>
      <c r="RYR76" s="54"/>
      <c r="RYS76" s="54"/>
      <c r="RYT76" s="54"/>
      <c r="RYU76" s="54"/>
      <c r="RYV76" s="54"/>
      <c r="RYW76" s="54"/>
      <c r="RYX76" s="54"/>
      <c r="RYY76" s="54"/>
      <c r="RYZ76" s="54"/>
      <c r="RZA76" s="54"/>
      <c r="RZB76" s="54"/>
      <c r="RZC76" s="54"/>
      <c r="RZD76" s="54"/>
      <c r="RZE76" s="54"/>
      <c r="RZF76" s="54"/>
      <c r="RZG76" s="54"/>
      <c r="RZH76" s="54"/>
      <c r="RZI76" s="54"/>
      <c r="RZJ76" s="54"/>
      <c r="RZK76" s="54"/>
      <c r="RZL76" s="54"/>
      <c r="RZM76" s="54"/>
      <c r="RZN76" s="54"/>
      <c r="RZO76" s="54"/>
      <c r="RZP76" s="54"/>
      <c r="RZQ76" s="54"/>
      <c r="RZR76" s="54"/>
      <c r="RZS76" s="54"/>
      <c r="RZT76" s="54"/>
      <c r="RZU76" s="54"/>
      <c r="RZV76" s="54"/>
      <c r="RZW76" s="54"/>
      <c r="RZX76" s="54"/>
      <c r="RZY76" s="54"/>
      <c r="RZZ76" s="54"/>
      <c r="SAA76" s="54"/>
      <c r="SAB76" s="54"/>
      <c r="SAC76" s="54"/>
      <c r="SAD76" s="54"/>
      <c r="SAE76" s="54"/>
      <c r="SAF76" s="54"/>
      <c r="SAG76" s="54"/>
      <c r="SAH76" s="54"/>
      <c r="SAI76" s="54"/>
      <c r="SAJ76" s="54"/>
      <c r="SAK76" s="54"/>
      <c r="SAL76" s="54"/>
      <c r="SAM76" s="54"/>
      <c r="SAN76" s="54"/>
      <c r="SAO76" s="54"/>
      <c r="SAP76" s="54"/>
      <c r="SAQ76" s="54"/>
      <c r="SAR76" s="54"/>
      <c r="SAS76" s="54"/>
      <c r="SAT76" s="54"/>
      <c r="SAU76" s="54"/>
      <c r="SAV76" s="54"/>
      <c r="SAW76" s="54"/>
      <c r="SAX76" s="54"/>
      <c r="SAY76" s="54"/>
      <c r="SAZ76" s="54"/>
      <c r="SBA76" s="54"/>
      <c r="SBB76" s="54"/>
      <c r="SBC76" s="54"/>
      <c r="SBD76" s="54"/>
      <c r="SBE76" s="54"/>
      <c r="SBF76" s="54"/>
      <c r="SBG76" s="54"/>
      <c r="SBH76" s="54"/>
      <c r="SBI76" s="54"/>
      <c r="SBJ76" s="54"/>
      <c r="SBK76" s="54"/>
      <c r="SBL76" s="54"/>
      <c r="SBM76" s="54"/>
      <c r="SBN76" s="54"/>
      <c r="SBO76" s="54"/>
      <c r="SBP76" s="54"/>
      <c r="SBQ76" s="54"/>
      <c r="SBR76" s="54"/>
      <c r="SBS76" s="54"/>
      <c r="SBT76" s="54"/>
      <c r="SBU76" s="54"/>
      <c r="SBV76" s="54"/>
      <c r="SBW76" s="54"/>
      <c r="SBX76" s="54"/>
      <c r="SBY76" s="54"/>
      <c r="SBZ76" s="54"/>
      <c r="SCA76" s="54"/>
      <c r="SCB76" s="54"/>
      <c r="SCC76" s="54"/>
      <c r="SCD76" s="54"/>
      <c r="SCE76" s="54"/>
      <c r="SCF76" s="54"/>
      <c r="SCG76" s="54"/>
      <c r="SCH76" s="54"/>
      <c r="SCI76" s="54"/>
      <c r="SCJ76" s="54"/>
      <c r="SCK76" s="54"/>
      <c r="SCL76" s="54"/>
      <c r="SCM76" s="54"/>
      <c r="SCN76" s="54"/>
      <c r="SCO76" s="54"/>
      <c r="SCP76" s="54"/>
      <c r="SCQ76" s="54"/>
      <c r="SCR76" s="54"/>
      <c r="SCS76" s="54"/>
      <c r="SCT76" s="54"/>
      <c r="SCU76" s="54"/>
      <c r="SCV76" s="54"/>
      <c r="SCW76" s="54"/>
      <c r="SCX76" s="54"/>
      <c r="SCY76" s="54"/>
      <c r="SCZ76" s="54"/>
      <c r="SDA76" s="54"/>
      <c r="SDB76" s="54"/>
      <c r="SDC76" s="54"/>
      <c r="SDD76" s="54"/>
      <c r="SDE76" s="54"/>
      <c r="SDF76" s="54"/>
      <c r="SDG76" s="54"/>
      <c r="SDH76" s="54"/>
      <c r="SDI76" s="54"/>
      <c r="SDJ76" s="54"/>
      <c r="SDK76" s="54"/>
      <c r="SDL76" s="54"/>
      <c r="SDM76" s="54"/>
      <c r="SDN76" s="54"/>
      <c r="SDO76" s="54"/>
      <c r="SDP76" s="54"/>
      <c r="SDQ76" s="54"/>
      <c r="SDR76" s="54"/>
      <c r="SDS76" s="54"/>
      <c r="SDT76" s="54"/>
      <c r="SDU76" s="54"/>
      <c r="SDV76" s="54"/>
      <c r="SDW76" s="54"/>
      <c r="SDX76" s="54"/>
      <c r="SDY76" s="54"/>
      <c r="SDZ76" s="54"/>
      <c r="SEA76" s="54"/>
      <c r="SEB76" s="54"/>
      <c r="SEC76" s="54"/>
      <c r="SED76" s="54"/>
      <c r="SEE76" s="54"/>
      <c r="SEF76" s="54"/>
      <c r="SEG76" s="54"/>
      <c r="SEH76" s="54"/>
      <c r="SEI76" s="54"/>
      <c r="SEJ76" s="54"/>
      <c r="SEK76" s="54"/>
      <c r="SEL76" s="54"/>
      <c r="SEM76" s="54"/>
      <c r="SEN76" s="54"/>
      <c r="SEO76" s="54"/>
      <c r="SEP76" s="54"/>
      <c r="SEQ76" s="54"/>
      <c r="SER76" s="54"/>
      <c r="SES76" s="54"/>
      <c r="SET76" s="54"/>
      <c r="SEU76" s="54"/>
      <c r="SEV76" s="54"/>
      <c r="SEW76" s="54"/>
      <c r="SEX76" s="54"/>
      <c r="SEY76" s="54"/>
      <c r="SEZ76" s="54"/>
      <c r="SFA76" s="54"/>
      <c r="SFB76" s="54"/>
      <c r="SFC76" s="54"/>
      <c r="SFD76" s="54"/>
      <c r="SFE76" s="54"/>
      <c r="SFF76" s="54"/>
      <c r="SFG76" s="54"/>
      <c r="SFH76" s="54"/>
      <c r="SFI76" s="54"/>
      <c r="SFJ76" s="54"/>
      <c r="SFK76" s="54"/>
      <c r="SFL76" s="54"/>
      <c r="SFM76" s="54"/>
      <c r="SFN76" s="54"/>
      <c r="SFO76" s="54"/>
      <c r="SFP76" s="54"/>
      <c r="SFQ76" s="54"/>
      <c r="SFR76" s="54"/>
      <c r="SFS76" s="54"/>
      <c r="SFT76" s="54"/>
      <c r="SFU76" s="54"/>
      <c r="SFV76" s="54"/>
      <c r="SFW76" s="54"/>
      <c r="SFX76" s="54"/>
      <c r="SFY76" s="54"/>
      <c r="SFZ76" s="54"/>
      <c r="SGA76" s="54"/>
      <c r="SGB76" s="54"/>
      <c r="SGC76" s="54"/>
      <c r="SGD76" s="54"/>
      <c r="SGE76" s="54"/>
      <c r="SGF76" s="54"/>
      <c r="SGG76" s="54"/>
      <c r="SGH76" s="54"/>
      <c r="SGI76" s="54"/>
      <c r="SGJ76" s="54"/>
      <c r="SGK76" s="54"/>
      <c r="SGL76" s="54"/>
      <c r="SGM76" s="54"/>
      <c r="SGN76" s="54"/>
      <c r="SGO76" s="54"/>
      <c r="SGP76" s="54"/>
      <c r="SGQ76" s="54"/>
      <c r="SGR76" s="54"/>
      <c r="SGS76" s="54"/>
      <c r="SGT76" s="54"/>
      <c r="SGU76" s="54"/>
      <c r="SGV76" s="54"/>
      <c r="SGW76" s="54"/>
      <c r="SGX76" s="54"/>
      <c r="SGY76" s="54"/>
      <c r="SGZ76" s="54"/>
      <c r="SHA76" s="54"/>
      <c r="SHB76" s="54"/>
      <c r="SHC76" s="54"/>
      <c r="SHD76" s="54"/>
      <c r="SHE76" s="54"/>
      <c r="SHF76" s="54"/>
      <c r="SHG76" s="54"/>
      <c r="SHH76" s="54"/>
      <c r="SHI76" s="54"/>
      <c r="SHJ76" s="54"/>
      <c r="SHK76" s="54"/>
      <c r="SHL76" s="54"/>
      <c r="SHM76" s="54"/>
      <c r="SHN76" s="54"/>
      <c r="SHO76" s="54"/>
      <c r="SHP76" s="54"/>
      <c r="SHQ76" s="54"/>
      <c r="SHR76" s="54"/>
      <c r="SHS76" s="54"/>
      <c r="SHT76" s="54"/>
      <c r="SHU76" s="54"/>
      <c r="SHV76" s="54"/>
      <c r="SHW76" s="54"/>
      <c r="SHX76" s="54"/>
      <c r="SHY76" s="54"/>
      <c r="SHZ76" s="54"/>
      <c r="SIA76" s="54"/>
      <c r="SIB76" s="54"/>
      <c r="SIC76" s="54"/>
      <c r="SID76" s="54"/>
      <c r="SIE76" s="54"/>
      <c r="SIF76" s="54"/>
      <c r="SIG76" s="54"/>
      <c r="SIH76" s="54"/>
      <c r="SII76" s="54"/>
      <c r="SIJ76" s="54"/>
      <c r="SIK76" s="54"/>
      <c r="SIL76" s="54"/>
      <c r="SIM76" s="54"/>
      <c r="SIN76" s="54"/>
      <c r="SIO76" s="54"/>
      <c r="SIP76" s="54"/>
      <c r="SIQ76" s="54"/>
      <c r="SIR76" s="54"/>
      <c r="SIS76" s="54"/>
      <c r="SIT76" s="54"/>
      <c r="SIU76" s="54"/>
      <c r="SIV76" s="54"/>
      <c r="SIW76" s="54"/>
      <c r="SIX76" s="54"/>
      <c r="SIY76" s="54"/>
      <c r="SIZ76" s="54"/>
      <c r="SJA76" s="54"/>
      <c r="SJB76" s="54"/>
      <c r="SJC76" s="54"/>
      <c r="SJD76" s="54"/>
      <c r="SJE76" s="54"/>
      <c r="SJF76" s="54"/>
      <c r="SJG76" s="54"/>
      <c r="SJH76" s="54"/>
      <c r="SJI76" s="54"/>
      <c r="SJJ76" s="54"/>
      <c r="SJK76" s="54"/>
      <c r="SJL76" s="54"/>
      <c r="SJM76" s="54"/>
      <c r="SJN76" s="54"/>
      <c r="SJO76" s="54"/>
      <c r="SJP76" s="54"/>
      <c r="SJQ76" s="54"/>
      <c r="SJR76" s="54"/>
      <c r="SJS76" s="54"/>
      <c r="SJT76" s="54"/>
      <c r="SJU76" s="54"/>
      <c r="SJV76" s="54"/>
      <c r="SJW76" s="54"/>
      <c r="SJX76" s="54"/>
      <c r="SJY76" s="54"/>
      <c r="SJZ76" s="54"/>
      <c r="SKA76" s="54"/>
      <c r="SKB76" s="54"/>
      <c r="SKC76" s="54"/>
      <c r="SKD76" s="54"/>
      <c r="SKE76" s="54"/>
      <c r="SKF76" s="54"/>
      <c r="SKG76" s="54"/>
      <c r="SKH76" s="54"/>
      <c r="SKI76" s="54"/>
      <c r="SKJ76" s="54"/>
      <c r="SKK76" s="54"/>
      <c r="SKL76" s="54"/>
      <c r="SKM76" s="54"/>
      <c r="SKN76" s="54"/>
      <c r="SKO76" s="54"/>
      <c r="SKP76" s="54"/>
      <c r="SKQ76" s="54"/>
      <c r="SKR76" s="54"/>
      <c r="SKS76" s="54"/>
      <c r="SKT76" s="54"/>
      <c r="SKU76" s="54"/>
      <c r="SKV76" s="54"/>
      <c r="SKW76" s="54"/>
      <c r="SKX76" s="54"/>
      <c r="SKY76" s="54"/>
      <c r="SKZ76" s="54"/>
      <c r="SLA76" s="54"/>
      <c r="SLB76" s="54"/>
      <c r="SLC76" s="54"/>
      <c r="SLD76" s="54"/>
      <c r="SLE76" s="54"/>
      <c r="SLF76" s="54"/>
      <c r="SLG76" s="54"/>
      <c r="SLH76" s="54"/>
      <c r="SLI76" s="54"/>
      <c r="SLJ76" s="54"/>
      <c r="SLK76" s="54"/>
      <c r="SLL76" s="54"/>
      <c r="SLM76" s="54"/>
      <c r="SLN76" s="54"/>
      <c r="SLO76" s="54"/>
      <c r="SLP76" s="54"/>
      <c r="SLQ76" s="54"/>
      <c r="SLR76" s="54"/>
      <c r="SLS76" s="54"/>
      <c r="SLT76" s="54"/>
      <c r="SLU76" s="54"/>
      <c r="SLV76" s="54"/>
      <c r="SLW76" s="54"/>
      <c r="SLX76" s="54"/>
      <c r="SLY76" s="54"/>
      <c r="SLZ76" s="54"/>
      <c r="SMA76" s="54"/>
      <c r="SMB76" s="54"/>
      <c r="SMC76" s="54"/>
      <c r="SMD76" s="54"/>
      <c r="SME76" s="54"/>
      <c r="SMF76" s="54"/>
      <c r="SMG76" s="54"/>
      <c r="SMH76" s="54"/>
      <c r="SMI76" s="54"/>
      <c r="SMJ76" s="54"/>
      <c r="SMK76" s="54"/>
      <c r="SML76" s="54"/>
      <c r="SMM76" s="54"/>
      <c r="SMN76" s="54"/>
      <c r="SMO76" s="54"/>
      <c r="SMP76" s="54"/>
      <c r="SMQ76" s="54"/>
      <c r="SMR76" s="54"/>
      <c r="SMS76" s="54"/>
      <c r="SMT76" s="54"/>
      <c r="SMU76" s="54"/>
      <c r="SMV76" s="54"/>
      <c r="SMW76" s="54"/>
      <c r="SMX76" s="54"/>
      <c r="SMY76" s="54"/>
      <c r="SMZ76" s="54"/>
      <c r="SNA76" s="54"/>
      <c r="SNB76" s="54"/>
      <c r="SNC76" s="54"/>
      <c r="SND76" s="54"/>
      <c r="SNE76" s="54"/>
      <c r="SNF76" s="54"/>
      <c r="SNG76" s="54"/>
      <c r="SNH76" s="54"/>
      <c r="SNI76" s="54"/>
      <c r="SNJ76" s="54"/>
      <c r="SNK76" s="54"/>
      <c r="SNL76" s="54"/>
      <c r="SNM76" s="54"/>
      <c r="SNN76" s="54"/>
      <c r="SNO76" s="54"/>
      <c r="SNP76" s="54"/>
      <c r="SNQ76" s="54"/>
      <c r="SNR76" s="54"/>
      <c r="SNS76" s="54"/>
      <c r="SNT76" s="54"/>
      <c r="SNU76" s="54"/>
      <c r="SNV76" s="54"/>
      <c r="SNW76" s="54"/>
      <c r="SNX76" s="54"/>
      <c r="SNY76" s="54"/>
      <c r="SNZ76" s="54"/>
      <c r="SOA76" s="54"/>
      <c r="SOB76" s="54"/>
      <c r="SOC76" s="54"/>
      <c r="SOD76" s="54"/>
      <c r="SOE76" s="54"/>
      <c r="SOF76" s="54"/>
      <c r="SOG76" s="54"/>
      <c r="SOH76" s="54"/>
      <c r="SOI76" s="54"/>
      <c r="SOJ76" s="54"/>
      <c r="SOK76" s="54"/>
      <c r="SOL76" s="54"/>
      <c r="SOM76" s="54"/>
      <c r="SON76" s="54"/>
      <c r="SOO76" s="54"/>
      <c r="SOP76" s="54"/>
      <c r="SOQ76" s="54"/>
      <c r="SOR76" s="54"/>
      <c r="SOS76" s="54"/>
      <c r="SOT76" s="54"/>
      <c r="SOU76" s="54"/>
      <c r="SOV76" s="54"/>
      <c r="SOW76" s="54"/>
      <c r="SOX76" s="54"/>
      <c r="SOY76" s="54"/>
      <c r="SOZ76" s="54"/>
      <c r="SPA76" s="54"/>
      <c r="SPB76" s="54"/>
      <c r="SPC76" s="54"/>
      <c r="SPD76" s="54"/>
      <c r="SPE76" s="54"/>
      <c r="SPF76" s="54"/>
      <c r="SPG76" s="54"/>
      <c r="SPH76" s="54"/>
      <c r="SPI76" s="54"/>
      <c r="SPJ76" s="54"/>
      <c r="SPK76" s="54"/>
      <c r="SPL76" s="54"/>
      <c r="SPM76" s="54"/>
      <c r="SPN76" s="54"/>
      <c r="SPO76" s="54"/>
      <c r="SPP76" s="54"/>
      <c r="SPQ76" s="54"/>
      <c r="SPR76" s="54"/>
      <c r="SPS76" s="54"/>
      <c r="SPT76" s="54"/>
      <c r="SPU76" s="54"/>
      <c r="SPV76" s="54"/>
      <c r="SPW76" s="54"/>
      <c r="SPX76" s="54"/>
      <c r="SPY76" s="54"/>
      <c r="SPZ76" s="54"/>
      <c r="SQA76" s="54"/>
      <c r="SQB76" s="54"/>
      <c r="SQC76" s="54"/>
      <c r="SQD76" s="54"/>
      <c r="SQE76" s="54"/>
      <c r="SQF76" s="54"/>
      <c r="SQG76" s="54"/>
      <c r="SQH76" s="54"/>
      <c r="SQI76" s="54"/>
      <c r="SQJ76" s="54"/>
      <c r="SQK76" s="54"/>
      <c r="SQL76" s="54"/>
      <c r="SQM76" s="54"/>
      <c r="SQN76" s="54"/>
      <c r="SQO76" s="54"/>
      <c r="SQP76" s="54"/>
      <c r="SQQ76" s="54"/>
      <c r="SQR76" s="54"/>
      <c r="SQS76" s="54"/>
      <c r="SQT76" s="54"/>
      <c r="SQU76" s="54"/>
      <c r="SQV76" s="54"/>
      <c r="SQW76" s="54"/>
      <c r="SQX76" s="54"/>
      <c r="SQY76" s="54"/>
      <c r="SQZ76" s="54"/>
      <c r="SRA76" s="54"/>
      <c r="SRB76" s="54"/>
      <c r="SRC76" s="54"/>
      <c r="SRD76" s="54"/>
      <c r="SRE76" s="54"/>
      <c r="SRF76" s="54"/>
      <c r="SRG76" s="54"/>
      <c r="SRH76" s="54"/>
      <c r="SRI76" s="54"/>
      <c r="SRJ76" s="54"/>
      <c r="SRK76" s="54"/>
      <c r="SRL76" s="54"/>
      <c r="SRM76" s="54"/>
      <c r="SRN76" s="54"/>
      <c r="SRO76" s="54"/>
      <c r="SRP76" s="54"/>
      <c r="SRQ76" s="54"/>
      <c r="SRR76" s="54"/>
      <c r="SRS76" s="54"/>
      <c r="SRT76" s="54"/>
      <c r="SRU76" s="54"/>
      <c r="SRV76" s="54"/>
      <c r="SRW76" s="54"/>
      <c r="SRX76" s="54"/>
      <c r="SRY76" s="54"/>
      <c r="SRZ76" s="54"/>
      <c r="SSA76" s="54"/>
      <c r="SSB76" s="54"/>
      <c r="SSC76" s="54"/>
      <c r="SSD76" s="54"/>
      <c r="SSE76" s="54"/>
      <c r="SSF76" s="54"/>
      <c r="SSG76" s="54"/>
      <c r="SSH76" s="54"/>
      <c r="SSI76" s="54"/>
      <c r="SSJ76" s="54"/>
      <c r="SSK76" s="54"/>
      <c r="SSL76" s="54"/>
      <c r="SSM76" s="54"/>
      <c r="SSN76" s="54"/>
      <c r="SSO76" s="54"/>
      <c r="SSP76" s="54"/>
      <c r="SSQ76" s="54"/>
      <c r="SSR76" s="54"/>
      <c r="SSS76" s="54"/>
      <c r="SST76" s="54"/>
      <c r="SSU76" s="54"/>
      <c r="SSV76" s="54"/>
      <c r="SSW76" s="54"/>
      <c r="SSX76" s="54"/>
      <c r="SSY76" s="54"/>
      <c r="SSZ76" s="54"/>
      <c r="STA76" s="54"/>
      <c r="STB76" s="54"/>
      <c r="STC76" s="54"/>
      <c r="STD76" s="54"/>
      <c r="STE76" s="54"/>
      <c r="STF76" s="54"/>
      <c r="STG76" s="54"/>
      <c r="STH76" s="54"/>
      <c r="STI76" s="54"/>
      <c r="STJ76" s="54"/>
      <c r="STK76" s="54"/>
      <c r="STL76" s="54"/>
      <c r="STM76" s="54"/>
      <c r="STN76" s="54"/>
      <c r="STO76" s="54"/>
      <c r="STP76" s="54"/>
      <c r="STQ76" s="54"/>
      <c r="STR76" s="54"/>
      <c r="STS76" s="54"/>
      <c r="STT76" s="54"/>
      <c r="STU76" s="54"/>
      <c r="STV76" s="54"/>
      <c r="STW76" s="54"/>
      <c r="STX76" s="54"/>
      <c r="STY76" s="54"/>
      <c r="STZ76" s="54"/>
      <c r="SUA76" s="54"/>
      <c r="SUB76" s="54"/>
      <c r="SUC76" s="54"/>
      <c r="SUD76" s="54"/>
      <c r="SUE76" s="54"/>
      <c r="SUF76" s="54"/>
      <c r="SUG76" s="54"/>
      <c r="SUH76" s="54"/>
      <c r="SUI76" s="54"/>
      <c r="SUJ76" s="54"/>
      <c r="SUK76" s="54"/>
      <c r="SUL76" s="54"/>
      <c r="SUM76" s="54"/>
      <c r="SUN76" s="54"/>
      <c r="SUO76" s="54"/>
      <c r="SUP76" s="54"/>
      <c r="SUQ76" s="54"/>
      <c r="SUR76" s="54"/>
      <c r="SUS76" s="54"/>
      <c r="SUT76" s="54"/>
      <c r="SUU76" s="54"/>
      <c r="SUV76" s="54"/>
      <c r="SUW76" s="54"/>
      <c r="SUX76" s="54"/>
      <c r="SUY76" s="54"/>
      <c r="SUZ76" s="54"/>
      <c r="SVA76" s="54"/>
      <c r="SVB76" s="54"/>
      <c r="SVC76" s="54"/>
      <c r="SVD76" s="54"/>
      <c r="SVE76" s="54"/>
      <c r="SVF76" s="54"/>
      <c r="SVG76" s="54"/>
      <c r="SVH76" s="54"/>
      <c r="SVI76" s="54"/>
      <c r="SVJ76" s="54"/>
      <c r="SVK76" s="54"/>
      <c r="SVL76" s="54"/>
      <c r="SVM76" s="54"/>
      <c r="SVN76" s="54"/>
      <c r="SVO76" s="54"/>
      <c r="SVP76" s="54"/>
      <c r="SVQ76" s="54"/>
      <c r="SVR76" s="54"/>
      <c r="SVS76" s="54"/>
      <c r="SVT76" s="54"/>
      <c r="SVU76" s="54"/>
      <c r="SVV76" s="54"/>
      <c r="SVW76" s="54"/>
      <c r="SVX76" s="54"/>
      <c r="SVY76" s="54"/>
      <c r="SVZ76" s="54"/>
      <c r="SWA76" s="54"/>
      <c r="SWB76" s="54"/>
      <c r="SWC76" s="54"/>
      <c r="SWD76" s="54"/>
      <c r="SWE76" s="54"/>
      <c r="SWF76" s="54"/>
      <c r="SWG76" s="54"/>
      <c r="SWH76" s="54"/>
      <c r="SWI76" s="54"/>
      <c r="SWJ76" s="54"/>
      <c r="SWK76" s="54"/>
      <c r="SWL76" s="54"/>
      <c r="SWM76" s="54"/>
      <c r="SWN76" s="54"/>
      <c r="SWO76" s="54"/>
      <c r="SWP76" s="54"/>
      <c r="SWQ76" s="54"/>
      <c r="SWR76" s="54"/>
      <c r="SWS76" s="54"/>
      <c r="SWT76" s="54"/>
      <c r="SWU76" s="54"/>
      <c r="SWV76" s="54"/>
      <c r="SWW76" s="54"/>
      <c r="SWX76" s="54"/>
      <c r="SWY76" s="54"/>
      <c r="SWZ76" s="54"/>
      <c r="SXA76" s="54"/>
      <c r="SXB76" s="54"/>
      <c r="SXC76" s="54"/>
      <c r="SXD76" s="54"/>
      <c r="SXE76" s="54"/>
      <c r="SXF76" s="54"/>
      <c r="SXG76" s="54"/>
      <c r="SXH76" s="54"/>
      <c r="SXI76" s="54"/>
      <c r="SXJ76" s="54"/>
      <c r="SXK76" s="54"/>
      <c r="SXL76" s="54"/>
      <c r="SXM76" s="54"/>
      <c r="SXN76" s="54"/>
      <c r="SXO76" s="54"/>
      <c r="SXP76" s="54"/>
      <c r="SXQ76" s="54"/>
      <c r="SXR76" s="54"/>
      <c r="SXS76" s="54"/>
      <c r="SXT76" s="54"/>
      <c r="SXU76" s="54"/>
      <c r="SXV76" s="54"/>
      <c r="SXW76" s="54"/>
      <c r="SXX76" s="54"/>
      <c r="SXY76" s="54"/>
      <c r="SXZ76" s="54"/>
      <c r="SYA76" s="54"/>
      <c r="SYB76" s="54"/>
      <c r="SYC76" s="54"/>
      <c r="SYD76" s="54"/>
      <c r="SYE76" s="54"/>
      <c r="SYF76" s="54"/>
      <c r="SYG76" s="54"/>
      <c r="SYH76" s="54"/>
      <c r="SYI76" s="54"/>
      <c r="SYJ76" s="54"/>
      <c r="SYK76" s="54"/>
      <c r="SYL76" s="54"/>
      <c r="SYM76" s="54"/>
      <c r="SYN76" s="54"/>
      <c r="SYO76" s="54"/>
      <c r="SYP76" s="54"/>
      <c r="SYQ76" s="54"/>
      <c r="SYR76" s="54"/>
      <c r="SYS76" s="54"/>
      <c r="SYT76" s="54"/>
      <c r="SYU76" s="54"/>
      <c r="SYV76" s="54"/>
      <c r="SYW76" s="54"/>
      <c r="SYX76" s="54"/>
      <c r="SYY76" s="54"/>
      <c r="SYZ76" s="54"/>
      <c r="SZA76" s="54"/>
      <c r="SZB76" s="54"/>
      <c r="SZC76" s="54"/>
      <c r="SZD76" s="54"/>
      <c r="SZE76" s="54"/>
      <c r="SZF76" s="54"/>
      <c r="SZG76" s="54"/>
      <c r="SZH76" s="54"/>
      <c r="SZI76" s="54"/>
      <c r="SZJ76" s="54"/>
      <c r="SZK76" s="54"/>
      <c r="SZL76" s="54"/>
      <c r="SZM76" s="54"/>
      <c r="SZN76" s="54"/>
      <c r="SZO76" s="54"/>
      <c r="SZP76" s="54"/>
      <c r="SZQ76" s="54"/>
      <c r="SZR76" s="54"/>
      <c r="SZS76" s="54"/>
      <c r="SZT76" s="54"/>
      <c r="SZU76" s="54"/>
      <c r="SZV76" s="54"/>
      <c r="SZW76" s="54"/>
      <c r="SZX76" s="54"/>
      <c r="SZY76" s="54"/>
      <c r="SZZ76" s="54"/>
      <c r="TAA76" s="54"/>
      <c r="TAB76" s="54"/>
      <c r="TAC76" s="54"/>
      <c r="TAD76" s="54"/>
      <c r="TAE76" s="54"/>
      <c r="TAF76" s="54"/>
      <c r="TAG76" s="54"/>
      <c r="TAH76" s="54"/>
      <c r="TAI76" s="54"/>
      <c r="TAJ76" s="54"/>
      <c r="TAK76" s="54"/>
      <c r="TAL76" s="54"/>
      <c r="TAM76" s="54"/>
      <c r="TAN76" s="54"/>
      <c r="TAO76" s="54"/>
      <c r="TAP76" s="54"/>
      <c r="TAQ76" s="54"/>
      <c r="TAR76" s="54"/>
      <c r="TAS76" s="54"/>
      <c r="TAT76" s="54"/>
      <c r="TAU76" s="54"/>
      <c r="TAV76" s="54"/>
      <c r="TAW76" s="54"/>
      <c r="TAX76" s="54"/>
      <c r="TAY76" s="54"/>
      <c r="TAZ76" s="54"/>
      <c r="TBA76" s="54"/>
      <c r="TBB76" s="54"/>
      <c r="TBC76" s="54"/>
      <c r="TBD76" s="54"/>
      <c r="TBE76" s="54"/>
      <c r="TBF76" s="54"/>
      <c r="TBG76" s="54"/>
      <c r="TBH76" s="54"/>
      <c r="TBI76" s="54"/>
      <c r="TBJ76" s="54"/>
      <c r="TBK76" s="54"/>
      <c r="TBL76" s="54"/>
      <c r="TBM76" s="54"/>
      <c r="TBN76" s="54"/>
      <c r="TBO76" s="54"/>
      <c r="TBP76" s="54"/>
      <c r="TBQ76" s="54"/>
      <c r="TBR76" s="54"/>
      <c r="TBS76" s="54"/>
      <c r="TBT76" s="54"/>
      <c r="TBU76" s="54"/>
      <c r="TBV76" s="54"/>
      <c r="TBW76" s="54"/>
      <c r="TBX76" s="54"/>
      <c r="TBY76" s="54"/>
      <c r="TBZ76" s="54"/>
      <c r="TCA76" s="54"/>
      <c r="TCB76" s="54"/>
      <c r="TCC76" s="54"/>
      <c r="TCD76" s="54"/>
      <c r="TCE76" s="54"/>
      <c r="TCF76" s="54"/>
      <c r="TCG76" s="54"/>
      <c r="TCH76" s="54"/>
      <c r="TCI76" s="54"/>
      <c r="TCJ76" s="54"/>
      <c r="TCK76" s="54"/>
      <c r="TCL76" s="54"/>
      <c r="TCM76" s="54"/>
      <c r="TCN76" s="54"/>
      <c r="TCO76" s="54"/>
      <c r="TCP76" s="54"/>
      <c r="TCQ76" s="54"/>
      <c r="TCR76" s="54"/>
      <c r="TCS76" s="54"/>
      <c r="TCT76" s="54"/>
      <c r="TCU76" s="54"/>
      <c r="TCV76" s="54"/>
      <c r="TCW76" s="54"/>
      <c r="TCX76" s="54"/>
      <c r="TCY76" s="54"/>
      <c r="TCZ76" s="54"/>
      <c r="TDA76" s="54"/>
      <c r="TDB76" s="54"/>
      <c r="TDC76" s="54"/>
      <c r="TDD76" s="54"/>
      <c r="TDE76" s="54"/>
      <c r="TDF76" s="54"/>
      <c r="TDG76" s="54"/>
      <c r="TDH76" s="54"/>
      <c r="TDI76" s="54"/>
      <c r="TDJ76" s="54"/>
      <c r="TDK76" s="54"/>
      <c r="TDL76" s="54"/>
      <c r="TDM76" s="54"/>
      <c r="TDN76" s="54"/>
      <c r="TDO76" s="54"/>
      <c r="TDP76" s="54"/>
      <c r="TDQ76" s="54"/>
      <c r="TDR76" s="54"/>
      <c r="TDS76" s="54"/>
      <c r="TDT76" s="54"/>
      <c r="TDU76" s="54"/>
      <c r="TDV76" s="54"/>
      <c r="TDW76" s="54"/>
      <c r="TDX76" s="54"/>
      <c r="TDY76" s="54"/>
      <c r="TDZ76" s="54"/>
      <c r="TEA76" s="54"/>
      <c r="TEB76" s="54"/>
      <c r="TEC76" s="54"/>
      <c r="TED76" s="54"/>
      <c r="TEE76" s="54"/>
      <c r="TEF76" s="54"/>
      <c r="TEG76" s="54"/>
      <c r="TEH76" s="54"/>
      <c r="TEI76" s="54"/>
      <c r="TEJ76" s="54"/>
      <c r="TEK76" s="54"/>
      <c r="TEL76" s="54"/>
      <c r="TEM76" s="54"/>
      <c r="TEN76" s="54"/>
      <c r="TEO76" s="54"/>
      <c r="TEP76" s="54"/>
      <c r="TEQ76" s="54"/>
      <c r="TER76" s="54"/>
      <c r="TES76" s="54"/>
      <c r="TET76" s="54"/>
      <c r="TEU76" s="54"/>
      <c r="TEV76" s="54"/>
      <c r="TEW76" s="54"/>
      <c r="TEX76" s="54"/>
      <c r="TEY76" s="54"/>
      <c r="TEZ76" s="54"/>
      <c r="TFA76" s="54"/>
      <c r="TFB76" s="54"/>
      <c r="TFC76" s="54"/>
      <c r="TFD76" s="54"/>
      <c r="TFE76" s="54"/>
      <c r="TFF76" s="54"/>
      <c r="TFG76" s="54"/>
      <c r="TFH76" s="54"/>
      <c r="TFI76" s="54"/>
      <c r="TFJ76" s="54"/>
      <c r="TFK76" s="54"/>
      <c r="TFL76" s="54"/>
      <c r="TFM76" s="54"/>
      <c r="TFN76" s="54"/>
      <c r="TFO76" s="54"/>
      <c r="TFP76" s="54"/>
      <c r="TFQ76" s="54"/>
      <c r="TFR76" s="54"/>
      <c r="TFS76" s="54"/>
      <c r="TFT76" s="54"/>
      <c r="TFU76" s="54"/>
      <c r="TFV76" s="54"/>
      <c r="TFW76" s="54"/>
      <c r="TFX76" s="54"/>
      <c r="TFY76" s="54"/>
      <c r="TFZ76" s="54"/>
      <c r="TGA76" s="54"/>
      <c r="TGB76" s="54"/>
      <c r="TGC76" s="54"/>
      <c r="TGD76" s="54"/>
      <c r="TGE76" s="54"/>
      <c r="TGF76" s="54"/>
      <c r="TGG76" s="54"/>
      <c r="TGH76" s="54"/>
      <c r="TGI76" s="54"/>
      <c r="TGJ76" s="54"/>
      <c r="TGK76" s="54"/>
      <c r="TGL76" s="54"/>
      <c r="TGM76" s="54"/>
      <c r="TGN76" s="54"/>
      <c r="TGO76" s="54"/>
      <c r="TGP76" s="54"/>
      <c r="TGQ76" s="54"/>
      <c r="TGR76" s="54"/>
      <c r="TGS76" s="54"/>
      <c r="TGT76" s="54"/>
      <c r="TGU76" s="54"/>
      <c r="TGV76" s="54"/>
      <c r="TGW76" s="54"/>
      <c r="TGX76" s="54"/>
      <c r="TGY76" s="54"/>
      <c r="TGZ76" s="54"/>
      <c r="THA76" s="54"/>
      <c r="THB76" s="54"/>
      <c r="THC76" s="54"/>
      <c r="THD76" s="54"/>
      <c r="THE76" s="54"/>
      <c r="THF76" s="54"/>
      <c r="THG76" s="54"/>
      <c r="THH76" s="54"/>
      <c r="THI76" s="54"/>
      <c r="THJ76" s="54"/>
      <c r="THK76" s="54"/>
      <c r="THL76" s="54"/>
      <c r="THM76" s="54"/>
      <c r="THN76" s="54"/>
      <c r="THO76" s="54"/>
      <c r="THP76" s="54"/>
      <c r="THQ76" s="54"/>
      <c r="THR76" s="54"/>
      <c r="THS76" s="54"/>
      <c r="THT76" s="54"/>
      <c r="THU76" s="54"/>
      <c r="THV76" s="54"/>
      <c r="THW76" s="54"/>
      <c r="THX76" s="54"/>
      <c r="THY76" s="54"/>
      <c r="THZ76" s="54"/>
      <c r="TIA76" s="54"/>
      <c r="TIB76" s="54"/>
      <c r="TIC76" s="54"/>
      <c r="TID76" s="54"/>
      <c r="TIE76" s="54"/>
      <c r="TIF76" s="54"/>
      <c r="TIG76" s="54"/>
      <c r="TIH76" s="54"/>
      <c r="TII76" s="54"/>
      <c r="TIJ76" s="54"/>
      <c r="TIK76" s="54"/>
      <c r="TIL76" s="54"/>
      <c r="TIM76" s="54"/>
      <c r="TIN76" s="54"/>
      <c r="TIO76" s="54"/>
      <c r="TIP76" s="54"/>
      <c r="TIQ76" s="54"/>
      <c r="TIR76" s="54"/>
      <c r="TIS76" s="54"/>
      <c r="TIT76" s="54"/>
      <c r="TIU76" s="54"/>
      <c r="TIV76" s="54"/>
      <c r="TIW76" s="54"/>
      <c r="TIX76" s="54"/>
      <c r="TIY76" s="54"/>
      <c r="TIZ76" s="54"/>
      <c r="TJA76" s="54"/>
      <c r="TJB76" s="54"/>
      <c r="TJC76" s="54"/>
      <c r="TJD76" s="54"/>
      <c r="TJE76" s="54"/>
      <c r="TJF76" s="54"/>
      <c r="TJG76" s="54"/>
      <c r="TJH76" s="54"/>
      <c r="TJI76" s="54"/>
      <c r="TJJ76" s="54"/>
      <c r="TJK76" s="54"/>
      <c r="TJL76" s="54"/>
      <c r="TJM76" s="54"/>
      <c r="TJN76" s="54"/>
      <c r="TJO76" s="54"/>
      <c r="TJP76" s="54"/>
      <c r="TJQ76" s="54"/>
      <c r="TJR76" s="54"/>
      <c r="TJS76" s="54"/>
      <c r="TJT76" s="54"/>
      <c r="TJU76" s="54"/>
      <c r="TJV76" s="54"/>
      <c r="TJW76" s="54"/>
      <c r="TJX76" s="54"/>
      <c r="TJY76" s="54"/>
      <c r="TJZ76" s="54"/>
      <c r="TKA76" s="54"/>
      <c r="TKB76" s="54"/>
      <c r="TKC76" s="54"/>
      <c r="TKD76" s="54"/>
      <c r="TKE76" s="54"/>
      <c r="TKF76" s="54"/>
      <c r="TKG76" s="54"/>
      <c r="TKH76" s="54"/>
      <c r="TKI76" s="54"/>
      <c r="TKJ76" s="54"/>
      <c r="TKK76" s="54"/>
      <c r="TKL76" s="54"/>
      <c r="TKM76" s="54"/>
      <c r="TKN76" s="54"/>
      <c r="TKO76" s="54"/>
      <c r="TKP76" s="54"/>
      <c r="TKQ76" s="54"/>
      <c r="TKR76" s="54"/>
      <c r="TKS76" s="54"/>
      <c r="TKT76" s="54"/>
      <c r="TKU76" s="54"/>
      <c r="TKV76" s="54"/>
      <c r="TKW76" s="54"/>
      <c r="TKX76" s="54"/>
      <c r="TKY76" s="54"/>
      <c r="TKZ76" s="54"/>
      <c r="TLA76" s="54"/>
      <c r="TLB76" s="54"/>
      <c r="TLC76" s="54"/>
      <c r="TLD76" s="54"/>
      <c r="TLE76" s="54"/>
      <c r="TLF76" s="54"/>
      <c r="TLG76" s="54"/>
      <c r="TLH76" s="54"/>
      <c r="TLI76" s="54"/>
      <c r="TLJ76" s="54"/>
      <c r="TLK76" s="54"/>
      <c r="TLL76" s="54"/>
      <c r="TLM76" s="54"/>
      <c r="TLN76" s="54"/>
      <c r="TLO76" s="54"/>
      <c r="TLP76" s="54"/>
      <c r="TLQ76" s="54"/>
      <c r="TLR76" s="54"/>
      <c r="TLS76" s="54"/>
      <c r="TLT76" s="54"/>
      <c r="TLU76" s="54"/>
      <c r="TLV76" s="54"/>
      <c r="TLW76" s="54"/>
      <c r="TLX76" s="54"/>
      <c r="TLY76" s="54"/>
      <c r="TLZ76" s="54"/>
      <c r="TMA76" s="54"/>
      <c r="TMB76" s="54"/>
      <c r="TMC76" s="54"/>
      <c r="TMD76" s="54"/>
      <c r="TME76" s="54"/>
      <c r="TMF76" s="54"/>
      <c r="TMG76" s="54"/>
      <c r="TMH76" s="54"/>
      <c r="TMI76" s="54"/>
      <c r="TMJ76" s="54"/>
      <c r="TMK76" s="54"/>
      <c r="TML76" s="54"/>
      <c r="TMM76" s="54"/>
      <c r="TMN76" s="54"/>
      <c r="TMO76" s="54"/>
      <c r="TMP76" s="54"/>
      <c r="TMQ76" s="54"/>
      <c r="TMR76" s="54"/>
      <c r="TMS76" s="54"/>
      <c r="TMT76" s="54"/>
      <c r="TMU76" s="54"/>
      <c r="TMV76" s="54"/>
      <c r="TMW76" s="54"/>
      <c r="TMX76" s="54"/>
      <c r="TMY76" s="54"/>
      <c r="TMZ76" s="54"/>
      <c r="TNA76" s="54"/>
      <c r="TNB76" s="54"/>
      <c r="TNC76" s="54"/>
      <c r="TND76" s="54"/>
      <c r="TNE76" s="54"/>
      <c r="TNF76" s="54"/>
      <c r="TNG76" s="54"/>
      <c r="TNH76" s="54"/>
      <c r="TNI76" s="54"/>
      <c r="TNJ76" s="54"/>
      <c r="TNK76" s="54"/>
      <c r="TNL76" s="54"/>
      <c r="TNM76" s="54"/>
      <c r="TNN76" s="54"/>
      <c r="TNO76" s="54"/>
      <c r="TNP76" s="54"/>
      <c r="TNQ76" s="54"/>
      <c r="TNR76" s="54"/>
      <c r="TNS76" s="54"/>
      <c r="TNT76" s="54"/>
      <c r="TNU76" s="54"/>
      <c r="TNV76" s="54"/>
      <c r="TNW76" s="54"/>
      <c r="TNX76" s="54"/>
      <c r="TNY76" s="54"/>
      <c r="TNZ76" s="54"/>
      <c r="TOA76" s="54"/>
      <c r="TOB76" s="54"/>
      <c r="TOC76" s="54"/>
      <c r="TOD76" s="54"/>
      <c r="TOE76" s="54"/>
      <c r="TOF76" s="54"/>
      <c r="TOG76" s="54"/>
      <c r="TOH76" s="54"/>
      <c r="TOI76" s="54"/>
      <c r="TOJ76" s="54"/>
      <c r="TOK76" s="54"/>
      <c r="TOL76" s="54"/>
      <c r="TOM76" s="54"/>
      <c r="TON76" s="54"/>
      <c r="TOO76" s="54"/>
      <c r="TOP76" s="54"/>
      <c r="TOQ76" s="54"/>
      <c r="TOR76" s="54"/>
      <c r="TOS76" s="54"/>
      <c r="TOT76" s="54"/>
      <c r="TOU76" s="54"/>
      <c r="TOV76" s="54"/>
      <c r="TOW76" s="54"/>
      <c r="TOX76" s="54"/>
      <c r="TOY76" s="54"/>
      <c r="TOZ76" s="54"/>
      <c r="TPA76" s="54"/>
      <c r="TPB76" s="54"/>
      <c r="TPC76" s="54"/>
      <c r="TPD76" s="54"/>
      <c r="TPE76" s="54"/>
      <c r="TPF76" s="54"/>
      <c r="TPG76" s="54"/>
      <c r="TPH76" s="54"/>
      <c r="TPI76" s="54"/>
      <c r="TPJ76" s="54"/>
      <c r="TPK76" s="54"/>
      <c r="TPL76" s="54"/>
      <c r="TPM76" s="54"/>
      <c r="TPN76" s="54"/>
      <c r="TPO76" s="54"/>
      <c r="TPP76" s="54"/>
      <c r="TPQ76" s="54"/>
      <c r="TPR76" s="54"/>
      <c r="TPS76" s="54"/>
      <c r="TPT76" s="54"/>
      <c r="TPU76" s="54"/>
      <c r="TPV76" s="54"/>
      <c r="TPW76" s="54"/>
      <c r="TPX76" s="54"/>
      <c r="TPY76" s="54"/>
      <c r="TPZ76" s="54"/>
      <c r="TQA76" s="54"/>
      <c r="TQB76" s="54"/>
      <c r="TQC76" s="54"/>
      <c r="TQD76" s="54"/>
      <c r="TQE76" s="54"/>
      <c r="TQF76" s="54"/>
      <c r="TQG76" s="54"/>
      <c r="TQH76" s="54"/>
      <c r="TQI76" s="54"/>
      <c r="TQJ76" s="54"/>
      <c r="TQK76" s="54"/>
      <c r="TQL76" s="54"/>
      <c r="TQM76" s="54"/>
      <c r="TQN76" s="54"/>
      <c r="TQO76" s="54"/>
      <c r="TQP76" s="54"/>
      <c r="TQQ76" s="54"/>
      <c r="TQR76" s="54"/>
      <c r="TQS76" s="54"/>
      <c r="TQT76" s="54"/>
      <c r="TQU76" s="54"/>
      <c r="TQV76" s="54"/>
      <c r="TQW76" s="54"/>
      <c r="TQX76" s="54"/>
      <c r="TQY76" s="54"/>
      <c r="TQZ76" s="54"/>
      <c r="TRA76" s="54"/>
      <c r="TRB76" s="54"/>
      <c r="TRC76" s="54"/>
      <c r="TRD76" s="54"/>
      <c r="TRE76" s="54"/>
      <c r="TRF76" s="54"/>
      <c r="TRG76" s="54"/>
      <c r="TRH76" s="54"/>
      <c r="TRI76" s="54"/>
      <c r="TRJ76" s="54"/>
      <c r="TRK76" s="54"/>
      <c r="TRL76" s="54"/>
      <c r="TRM76" s="54"/>
      <c r="TRN76" s="54"/>
      <c r="TRO76" s="54"/>
      <c r="TRP76" s="54"/>
      <c r="TRQ76" s="54"/>
      <c r="TRR76" s="54"/>
      <c r="TRS76" s="54"/>
      <c r="TRT76" s="54"/>
      <c r="TRU76" s="54"/>
      <c r="TRV76" s="54"/>
      <c r="TRW76" s="54"/>
      <c r="TRX76" s="54"/>
      <c r="TRY76" s="54"/>
      <c r="TRZ76" s="54"/>
      <c r="TSA76" s="54"/>
      <c r="TSB76" s="54"/>
      <c r="TSC76" s="54"/>
      <c r="TSD76" s="54"/>
      <c r="TSE76" s="54"/>
      <c r="TSF76" s="54"/>
      <c r="TSG76" s="54"/>
      <c r="TSH76" s="54"/>
      <c r="TSI76" s="54"/>
      <c r="TSJ76" s="54"/>
      <c r="TSK76" s="54"/>
      <c r="TSL76" s="54"/>
      <c r="TSM76" s="54"/>
      <c r="TSN76" s="54"/>
      <c r="TSO76" s="54"/>
      <c r="TSP76" s="54"/>
      <c r="TSQ76" s="54"/>
      <c r="TSR76" s="54"/>
      <c r="TSS76" s="54"/>
      <c r="TST76" s="54"/>
      <c r="TSU76" s="54"/>
      <c r="TSV76" s="54"/>
      <c r="TSW76" s="54"/>
      <c r="TSX76" s="54"/>
      <c r="TSY76" s="54"/>
      <c r="TSZ76" s="54"/>
      <c r="TTA76" s="54"/>
      <c r="TTB76" s="54"/>
      <c r="TTC76" s="54"/>
      <c r="TTD76" s="54"/>
      <c r="TTE76" s="54"/>
      <c r="TTF76" s="54"/>
      <c r="TTG76" s="54"/>
      <c r="TTH76" s="54"/>
      <c r="TTI76" s="54"/>
      <c r="TTJ76" s="54"/>
      <c r="TTK76" s="54"/>
      <c r="TTL76" s="54"/>
      <c r="TTM76" s="54"/>
      <c r="TTN76" s="54"/>
      <c r="TTO76" s="54"/>
      <c r="TTP76" s="54"/>
      <c r="TTQ76" s="54"/>
      <c r="TTR76" s="54"/>
      <c r="TTS76" s="54"/>
      <c r="TTT76" s="54"/>
      <c r="TTU76" s="54"/>
      <c r="TTV76" s="54"/>
      <c r="TTW76" s="54"/>
      <c r="TTX76" s="54"/>
      <c r="TTY76" s="54"/>
      <c r="TTZ76" s="54"/>
      <c r="TUA76" s="54"/>
      <c r="TUB76" s="54"/>
      <c r="TUC76" s="54"/>
      <c r="TUD76" s="54"/>
      <c r="TUE76" s="54"/>
      <c r="TUF76" s="54"/>
      <c r="TUG76" s="54"/>
      <c r="TUH76" s="54"/>
      <c r="TUI76" s="54"/>
      <c r="TUJ76" s="54"/>
      <c r="TUK76" s="54"/>
      <c r="TUL76" s="54"/>
      <c r="TUM76" s="54"/>
      <c r="TUN76" s="54"/>
      <c r="TUO76" s="54"/>
      <c r="TUP76" s="54"/>
      <c r="TUQ76" s="54"/>
      <c r="TUR76" s="54"/>
      <c r="TUS76" s="54"/>
      <c r="TUT76" s="54"/>
      <c r="TUU76" s="54"/>
      <c r="TUV76" s="54"/>
      <c r="TUW76" s="54"/>
      <c r="TUX76" s="54"/>
      <c r="TUY76" s="54"/>
      <c r="TUZ76" s="54"/>
      <c r="TVA76" s="54"/>
      <c r="TVB76" s="54"/>
      <c r="TVC76" s="54"/>
      <c r="TVD76" s="54"/>
      <c r="TVE76" s="54"/>
      <c r="TVF76" s="54"/>
      <c r="TVG76" s="54"/>
      <c r="TVH76" s="54"/>
      <c r="TVI76" s="54"/>
      <c r="TVJ76" s="54"/>
      <c r="TVK76" s="54"/>
      <c r="TVL76" s="54"/>
      <c r="TVM76" s="54"/>
      <c r="TVN76" s="54"/>
      <c r="TVO76" s="54"/>
      <c r="TVP76" s="54"/>
      <c r="TVQ76" s="54"/>
      <c r="TVR76" s="54"/>
      <c r="TVS76" s="54"/>
      <c r="TVT76" s="54"/>
      <c r="TVU76" s="54"/>
      <c r="TVV76" s="54"/>
      <c r="TVW76" s="54"/>
      <c r="TVX76" s="54"/>
      <c r="TVY76" s="54"/>
      <c r="TVZ76" s="54"/>
      <c r="TWA76" s="54"/>
      <c r="TWB76" s="54"/>
      <c r="TWC76" s="54"/>
      <c r="TWD76" s="54"/>
      <c r="TWE76" s="54"/>
      <c r="TWF76" s="54"/>
      <c r="TWG76" s="54"/>
      <c r="TWH76" s="54"/>
      <c r="TWI76" s="54"/>
      <c r="TWJ76" s="54"/>
      <c r="TWK76" s="54"/>
      <c r="TWL76" s="54"/>
      <c r="TWM76" s="54"/>
      <c r="TWN76" s="54"/>
      <c r="TWO76" s="54"/>
      <c r="TWP76" s="54"/>
      <c r="TWQ76" s="54"/>
      <c r="TWR76" s="54"/>
      <c r="TWS76" s="54"/>
      <c r="TWT76" s="54"/>
      <c r="TWU76" s="54"/>
      <c r="TWV76" s="54"/>
      <c r="TWW76" s="54"/>
      <c r="TWX76" s="54"/>
      <c r="TWY76" s="54"/>
      <c r="TWZ76" s="54"/>
      <c r="TXA76" s="54"/>
      <c r="TXB76" s="54"/>
      <c r="TXC76" s="54"/>
      <c r="TXD76" s="54"/>
      <c r="TXE76" s="54"/>
      <c r="TXF76" s="54"/>
      <c r="TXG76" s="54"/>
      <c r="TXH76" s="54"/>
      <c r="TXI76" s="54"/>
      <c r="TXJ76" s="54"/>
      <c r="TXK76" s="54"/>
      <c r="TXL76" s="54"/>
      <c r="TXM76" s="54"/>
      <c r="TXN76" s="54"/>
      <c r="TXO76" s="54"/>
      <c r="TXP76" s="54"/>
      <c r="TXQ76" s="54"/>
      <c r="TXR76" s="54"/>
      <c r="TXS76" s="54"/>
      <c r="TXT76" s="54"/>
      <c r="TXU76" s="54"/>
      <c r="TXV76" s="54"/>
      <c r="TXW76" s="54"/>
      <c r="TXX76" s="54"/>
      <c r="TXY76" s="54"/>
      <c r="TXZ76" s="54"/>
      <c r="TYA76" s="54"/>
      <c r="TYB76" s="54"/>
      <c r="TYC76" s="54"/>
      <c r="TYD76" s="54"/>
      <c r="TYE76" s="54"/>
      <c r="TYF76" s="54"/>
      <c r="TYG76" s="54"/>
      <c r="TYH76" s="54"/>
      <c r="TYI76" s="54"/>
      <c r="TYJ76" s="54"/>
      <c r="TYK76" s="54"/>
      <c r="TYL76" s="54"/>
      <c r="TYM76" s="54"/>
      <c r="TYN76" s="54"/>
      <c r="TYO76" s="54"/>
      <c r="TYP76" s="54"/>
      <c r="TYQ76" s="54"/>
      <c r="TYR76" s="54"/>
      <c r="TYS76" s="54"/>
      <c r="TYT76" s="54"/>
      <c r="TYU76" s="54"/>
      <c r="TYV76" s="54"/>
      <c r="TYW76" s="54"/>
      <c r="TYX76" s="54"/>
      <c r="TYY76" s="54"/>
      <c r="TYZ76" s="54"/>
      <c r="TZA76" s="54"/>
      <c r="TZB76" s="54"/>
      <c r="TZC76" s="54"/>
      <c r="TZD76" s="54"/>
      <c r="TZE76" s="54"/>
      <c r="TZF76" s="54"/>
      <c r="TZG76" s="54"/>
      <c r="TZH76" s="54"/>
      <c r="TZI76" s="54"/>
      <c r="TZJ76" s="54"/>
      <c r="TZK76" s="54"/>
      <c r="TZL76" s="54"/>
      <c r="TZM76" s="54"/>
      <c r="TZN76" s="54"/>
      <c r="TZO76" s="54"/>
      <c r="TZP76" s="54"/>
      <c r="TZQ76" s="54"/>
      <c r="TZR76" s="54"/>
      <c r="TZS76" s="54"/>
      <c r="TZT76" s="54"/>
      <c r="TZU76" s="54"/>
      <c r="TZV76" s="54"/>
      <c r="TZW76" s="54"/>
      <c r="TZX76" s="54"/>
      <c r="TZY76" s="54"/>
      <c r="TZZ76" s="54"/>
      <c r="UAA76" s="54"/>
      <c r="UAB76" s="54"/>
      <c r="UAC76" s="54"/>
      <c r="UAD76" s="54"/>
      <c r="UAE76" s="54"/>
      <c r="UAF76" s="54"/>
      <c r="UAG76" s="54"/>
      <c r="UAH76" s="54"/>
      <c r="UAI76" s="54"/>
      <c r="UAJ76" s="54"/>
      <c r="UAK76" s="54"/>
      <c r="UAL76" s="54"/>
      <c r="UAM76" s="54"/>
      <c r="UAN76" s="54"/>
      <c r="UAO76" s="54"/>
      <c r="UAP76" s="54"/>
      <c r="UAQ76" s="54"/>
      <c r="UAR76" s="54"/>
      <c r="UAS76" s="54"/>
      <c r="UAT76" s="54"/>
      <c r="UAU76" s="54"/>
      <c r="UAV76" s="54"/>
      <c r="UAW76" s="54"/>
      <c r="UAX76" s="54"/>
      <c r="UAY76" s="54"/>
      <c r="UAZ76" s="54"/>
      <c r="UBA76" s="54"/>
      <c r="UBB76" s="54"/>
      <c r="UBC76" s="54"/>
      <c r="UBD76" s="54"/>
      <c r="UBE76" s="54"/>
      <c r="UBF76" s="54"/>
      <c r="UBG76" s="54"/>
      <c r="UBH76" s="54"/>
      <c r="UBI76" s="54"/>
      <c r="UBJ76" s="54"/>
      <c r="UBK76" s="54"/>
      <c r="UBL76" s="54"/>
      <c r="UBM76" s="54"/>
      <c r="UBN76" s="54"/>
      <c r="UBO76" s="54"/>
      <c r="UBP76" s="54"/>
      <c r="UBQ76" s="54"/>
      <c r="UBR76" s="54"/>
      <c r="UBS76" s="54"/>
      <c r="UBT76" s="54"/>
      <c r="UBU76" s="54"/>
      <c r="UBV76" s="54"/>
      <c r="UBW76" s="54"/>
      <c r="UBX76" s="54"/>
      <c r="UBY76" s="54"/>
      <c r="UBZ76" s="54"/>
      <c r="UCA76" s="54"/>
      <c r="UCB76" s="54"/>
      <c r="UCC76" s="54"/>
      <c r="UCD76" s="54"/>
      <c r="UCE76" s="54"/>
      <c r="UCF76" s="54"/>
      <c r="UCG76" s="54"/>
      <c r="UCH76" s="54"/>
      <c r="UCI76" s="54"/>
      <c r="UCJ76" s="54"/>
      <c r="UCK76" s="54"/>
      <c r="UCL76" s="54"/>
      <c r="UCM76" s="54"/>
      <c r="UCN76" s="54"/>
      <c r="UCO76" s="54"/>
      <c r="UCP76" s="54"/>
      <c r="UCQ76" s="54"/>
      <c r="UCR76" s="54"/>
      <c r="UCS76" s="54"/>
      <c r="UCT76" s="54"/>
      <c r="UCU76" s="54"/>
      <c r="UCV76" s="54"/>
      <c r="UCW76" s="54"/>
      <c r="UCX76" s="54"/>
      <c r="UCY76" s="54"/>
      <c r="UCZ76" s="54"/>
      <c r="UDA76" s="54"/>
      <c r="UDB76" s="54"/>
      <c r="UDC76" s="54"/>
      <c r="UDD76" s="54"/>
      <c r="UDE76" s="54"/>
      <c r="UDF76" s="54"/>
      <c r="UDG76" s="54"/>
      <c r="UDH76" s="54"/>
      <c r="UDI76" s="54"/>
      <c r="UDJ76" s="54"/>
      <c r="UDK76" s="54"/>
      <c r="UDL76" s="54"/>
      <c r="UDM76" s="54"/>
      <c r="UDN76" s="54"/>
      <c r="UDO76" s="54"/>
      <c r="UDP76" s="54"/>
      <c r="UDQ76" s="54"/>
      <c r="UDR76" s="54"/>
      <c r="UDS76" s="54"/>
      <c r="UDT76" s="54"/>
      <c r="UDU76" s="54"/>
      <c r="UDV76" s="54"/>
      <c r="UDW76" s="54"/>
      <c r="UDX76" s="54"/>
      <c r="UDY76" s="54"/>
      <c r="UDZ76" s="54"/>
      <c r="UEA76" s="54"/>
      <c r="UEB76" s="54"/>
      <c r="UEC76" s="54"/>
      <c r="UED76" s="54"/>
      <c r="UEE76" s="54"/>
      <c r="UEF76" s="54"/>
      <c r="UEG76" s="54"/>
      <c r="UEH76" s="54"/>
      <c r="UEI76" s="54"/>
      <c r="UEJ76" s="54"/>
      <c r="UEK76" s="54"/>
      <c r="UEL76" s="54"/>
      <c r="UEM76" s="54"/>
      <c r="UEN76" s="54"/>
      <c r="UEO76" s="54"/>
      <c r="UEP76" s="54"/>
      <c r="UEQ76" s="54"/>
      <c r="UER76" s="54"/>
      <c r="UES76" s="54"/>
      <c r="UET76" s="54"/>
      <c r="UEU76" s="54"/>
      <c r="UEV76" s="54"/>
      <c r="UEW76" s="54"/>
      <c r="UEX76" s="54"/>
      <c r="UEY76" s="54"/>
      <c r="UEZ76" s="54"/>
      <c r="UFA76" s="54"/>
      <c r="UFB76" s="54"/>
      <c r="UFC76" s="54"/>
      <c r="UFD76" s="54"/>
      <c r="UFE76" s="54"/>
      <c r="UFF76" s="54"/>
      <c r="UFG76" s="54"/>
      <c r="UFH76" s="54"/>
      <c r="UFI76" s="54"/>
      <c r="UFJ76" s="54"/>
      <c r="UFK76" s="54"/>
      <c r="UFL76" s="54"/>
      <c r="UFM76" s="54"/>
      <c r="UFN76" s="54"/>
      <c r="UFO76" s="54"/>
      <c r="UFP76" s="54"/>
      <c r="UFQ76" s="54"/>
      <c r="UFR76" s="54"/>
      <c r="UFS76" s="54"/>
      <c r="UFT76" s="54"/>
      <c r="UFU76" s="54"/>
      <c r="UFV76" s="54"/>
      <c r="UFW76" s="54"/>
      <c r="UFX76" s="54"/>
      <c r="UFY76" s="54"/>
      <c r="UFZ76" s="54"/>
      <c r="UGA76" s="54"/>
      <c r="UGB76" s="54"/>
      <c r="UGC76" s="54"/>
      <c r="UGD76" s="54"/>
      <c r="UGE76" s="54"/>
      <c r="UGF76" s="54"/>
      <c r="UGG76" s="54"/>
      <c r="UGH76" s="54"/>
      <c r="UGI76" s="54"/>
      <c r="UGJ76" s="54"/>
      <c r="UGK76" s="54"/>
      <c r="UGL76" s="54"/>
      <c r="UGM76" s="54"/>
      <c r="UGN76" s="54"/>
      <c r="UGO76" s="54"/>
      <c r="UGP76" s="54"/>
      <c r="UGQ76" s="54"/>
      <c r="UGR76" s="54"/>
      <c r="UGS76" s="54"/>
      <c r="UGT76" s="54"/>
      <c r="UGU76" s="54"/>
      <c r="UGV76" s="54"/>
      <c r="UGW76" s="54"/>
      <c r="UGX76" s="54"/>
      <c r="UGY76" s="54"/>
      <c r="UGZ76" s="54"/>
      <c r="UHA76" s="54"/>
      <c r="UHB76" s="54"/>
      <c r="UHC76" s="54"/>
      <c r="UHD76" s="54"/>
      <c r="UHE76" s="54"/>
      <c r="UHF76" s="54"/>
      <c r="UHG76" s="54"/>
      <c r="UHH76" s="54"/>
      <c r="UHI76" s="54"/>
      <c r="UHJ76" s="54"/>
      <c r="UHK76" s="54"/>
      <c r="UHL76" s="54"/>
      <c r="UHM76" s="54"/>
      <c r="UHN76" s="54"/>
      <c r="UHO76" s="54"/>
      <c r="UHP76" s="54"/>
      <c r="UHQ76" s="54"/>
      <c r="UHR76" s="54"/>
      <c r="UHS76" s="54"/>
      <c r="UHT76" s="54"/>
      <c r="UHU76" s="54"/>
      <c r="UHV76" s="54"/>
      <c r="UHW76" s="54"/>
      <c r="UHX76" s="54"/>
      <c r="UHY76" s="54"/>
      <c r="UHZ76" s="54"/>
      <c r="UIA76" s="54"/>
      <c r="UIB76" s="54"/>
      <c r="UIC76" s="54"/>
      <c r="UID76" s="54"/>
      <c r="UIE76" s="54"/>
      <c r="UIF76" s="54"/>
      <c r="UIG76" s="54"/>
      <c r="UIH76" s="54"/>
      <c r="UII76" s="54"/>
      <c r="UIJ76" s="54"/>
      <c r="UIK76" s="54"/>
      <c r="UIL76" s="54"/>
      <c r="UIM76" s="54"/>
      <c r="UIN76" s="54"/>
      <c r="UIO76" s="54"/>
      <c r="UIP76" s="54"/>
      <c r="UIQ76" s="54"/>
      <c r="UIR76" s="54"/>
      <c r="UIS76" s="54"/>
      <c r="UIT76" s="54"/>
      <c r="UIU76" s="54"/>
      <c r="UIV76" s="54"/>
      <c r="UIW76" s="54"/>
      <c r="UIX76" s="54"/>
      <c r="UIY76" s="54"/>
      <c r="UIZ76" s="54"/>
      <c r="UJA76" s="54"/>
      <c r="UJB76" s="54"/>
      <c r="UJC76" s="54"/>
      <c r="UJD76" s="54"/>
      <c r="UJE76" s="54"/>
      <c r="UJF76" s="54"/>
      <c r="UJG76" s="54"/>
      <c r="UJH76" s="54"/>
      <c r="UJI76" s="54"/>
      <c r="UJJ76" s="54"/>
      <c r="UJK76" s="54"/>
      <c r="UJL76" s="54"/>
      <c r="UJM76" s="54"/>
      <c r="UJN76" s="54"/>
      <c r="UJO76" s="54"/>
      <c r="UJP76" s="54"/>
      <c r="UJQ76" s="54"/>
      <c r="UJR76" s="54"/>
      <c r="UJS76" s="54"/>
      <c r="UJT76" s="54"/>
      <c r="UJU76" s="54"/>
      <c r="UJV76" s="54"/>
      <c r="UJW76" s="54"/>
      <c r="UJX76" s="54"/>
      <c r="UJY76" s="54"/>
      <c r="UJZ76" s="54"/>
      <c r="UKA76" s="54"/>
      <c r="UKB76" s="54"/>
      <c r="UKC76" s="54"/>
      <c r="UKD76" s="54"/>
      <c r="UKE76" s="54"/>
      <c r="UKF76" s="54"/>
      <c r="UKG76" s="54"/>
      <c r="UKH76" s="54"/>
      <c r="UKI76" s="54"/>
      <c r="UKJ76" s="54"/>
      <c r="UKK76" s="54"/>
      <c r="UKL76" s="54"/>
      <c r="UKM76" s="54"/>
      <c r="UKN76" s="54"/>
      <c r="UKO76" s="54"/>
      <c r="UKP76" s="54"/>
      <c r="UKQ76" s="54"/>
      <c r="UKR76" s="54"/>
      <c r="UKS76" s="54"/>
      <c r="UKT76" s="54"/>
      <c r="UKU76" s="54"/>
      <c r="UKV76" s="54"/>
      <c r="UKW76" s="54"/>
      <c r="UKX76" s="54"/>
      <c r="UKY76" s="54"/>
      <c r="UKZ76" s="54"/>
      <c r="ULA76" s="54"/>
      <c r="ULB76" s="54"/>
      <c r="ULC76" s="54"/>
      <c r="ULD76" s="54"/>
      <c r="ULE76" s="54"/>
      <c r="ULF76" s="54"/>
      <c r="ULG76" s="54"/>
      <c r="ULH76" s="54"/>
      <c r="ULI76" s="54"/>
      <c r="ULJ76" s="54"/>
      <c r="ULK76" s="54"/>
      <c r="ULL76" s="54"/>
      <c r="ULM76" s="54"/>
      <c r="ULN76" s="54"/>
      <c r="ULO76" s="54"/>
      <c r="ULP76" s="54"/>
      <c r="ULQ76" s="54"/>
      <c r="ULR76" s="54"/>
      <c r="ULS76" s="54"/>
      <c r="ULT76" s="54"/>
      <c r="ULU76" s="54"/>
      <c r="ULV76" s="54"/>
      <c r="ULW76" s="54"/>
      <c r="ULX76" s="54"/>
      <c r="ULY76" s="54"/>
      <c r="ULZ76" s="54"/>
      <c r="UMA76" s="54"/>
      <c r="UMB76" s="54"/>
      <c r="UMC76" s="54"/>
      <c r="UMD76" s="54"/>
      <c r="UME76" s="54"/>
      <c r="UMF76" s="54"/>
      <c r="UMG76" s="54"/>
      <c r="UMH76" s="54"/>
      <c r="UMI76" s="54"/>
      <c r="UMJ76" s="54"/>
      <c r="UMK76" s="54"/>
      <c r="UML76" s="54"/>
      <c r="UMM76" s="54"/>
      <c r="UMN76" s="54"/>
      <c r="UMO76" s="54"/>
      <c r="UMP76" s="54"/>
      <c r="UMQ76" s="54"/>
      <c r="UMR76" s="54"/>
      <c r="UMS76" s="54"/>
      <c r="UMT76" s="54"/>
      <c r="UMU76" s="54"/>
      <c r="UMV76" s="54"/>
      <c r="UMW76" s="54"/>
      <c r="UMX76" s="54"/>
      <c r="UMY76" s="54"/>
      <c r="UMZ76" s="54"/>
      <c r="UNA76" s="54"/>
      <c r="UNB76" s="54"/>
      <c r="UNC76" s="54"/>
      <c r="UND76" s="54"/>
      <c r="UNE76" s="54"/>
      <c r="UNF76" s="54"/>
      <c r="UNG76" s="54"/>
      <c r="UNH76" s="54"/>
      <c r="UNI76" s="54"/>
      <c r="UNJ76" s="54"/>
      <c r="UNK76" s="54"/>
      <c r="UNL76" s="54"/>
      <c r="UNM76" s="54"/>
      <c r="UNN76" s="54"/>
      <c r="UNO76" s="54"/>
      <c r="UNP76" s="54"/>
      <c r="UNQ76" s="54"/>
      <c r="UNR76" s="54"/>
      <c r="UNS76" s="54"/>
      <c r="UNT76" s="54"/>
      <c r="UNU76" s="54"/>
      <c r="UNV76" s="54"/>
      <c r="UNW76" s="54"/>
      <c r="UNX76" s="54"/>
      <c r="UNY76" s="54"/>
      <c r="UNZ76" s="54"/>
      <c r="UOA76" s="54"/>
      <c r="UOB76" s="54"/>
      <c r="UOC76" s="54"/>
      <c r="UOD76" s="54"/>
      <c r="UOE76" s="54"/>
      <c r="UOF76" s="54"/>
      <c r="UOG76" s="54"/>
      <c r="UOH76" s="54"/>
      <c r="UOI76" s="54"/>
      <c r="UOJ76" s="54"/>
      <c r="UOK76" s="54"/>
      <c r="UOL76" s="54"/>
      <c r="UOM76" s="54"/>
      <c r="UON76" s="54"/>
      <c r="UOO76" s="54"/>
      <c r="UOP76" s="54"/>
      <c r="UOQ76" s="54"/>
      <c r="UOR76" s="54"/>
      <c r="UOS76" s="54"/>
      <c r="UOT76" s="54"/>
      <c r="UOU76" s="54"/>
      <c r="UOV76" s="54"/>
      <c r="UOW76" s="54"/>
      <c r="UOX76" s="54"/>
      <c r="UOY76" s="54"/>
      <c r="UOZ76" s="54"/>
      <c r="UPA76" s="54"/>
      <c r="UPB76" s="54"/>
      <c r="UPC76" s="54"/>
      <c r="UPD76" s="54"/>
      <c r="UPE76" s="54"/>
      <c r="UPF76" s="54"/>
      <c r="UPG76" s="54"/>
      <c r="UPH76" s="54"/>
      <c r="UPI76" s="54"/>
      <c r="UPJ76" s="54"/>
      <c r="UPK76" s="54"/>
      <c r="UPL76" s="54"/>
      <c r="UPM76" s="54"/>
      <c r="UPN76" s="54"/>
      <c r="UPO76" s="54"/>
      <c r="UPP76" s="54"/>
      <c r="UPQ76" s="54"/>
      <c r="UPR76" s="54"/>
      <c r="UPS76" s="54"/>
      <c r="UPT76" s="54"/>
      <c r="UPU76" s="54"/>
      <c r="UPV76" s="54"/>
      <c r="UPW76" s="54"/>
      <c r="UPX76" s="54"/>
      <c r="UPY76" s="54"/>
      <c r="UPZ76" s="54"/>
      <c r="UQA76" s="54"/>
      <c r="UQB76" s="54"/>
      <c r="UQC76" s="54"/>
      <c r="UQD76" s="54"/>
      <c r="UQE76" s="54"/>
      <c r="UQF76" s="54"/>
      <c r="UQG76" s="54"/>
      <c r="UQH76" s="54"/>
      <c r="UQI76" s="54"/>
      <c r="UQJ76" s="54"/>
      <c r="UQK76" s="54"/>
      <c r="UQL76" s="54"/>
      <c r="UQM76" s="54"/>
      <c r="UQN76" s="54"/>
      <c r="UQO76" s="54"/>
      <c r="UQP76" s="54"/>
      <c r="UQQ76" s="54"/>
      <c r="UQR76" s="54"/>
      <c r="UQS76" s="54"/>
      <c r="UQT76" s="54"/>
      <c r="UQU76" s="54"/>
      <c r="UQV76" s="54"/>
      <c r="UQW76" s="54"/>
      <c r="UQX76" s="54"/>
      <c r="UQY76" s="54"/>
      <c r="UQZ76" s="54"/>
      <c r="URA76" s="54"/>
      <c r="URB76" s="54"/>
      <c r="URC76" s="54"/>
      <c r="URD76" s="54"/>
      <c r="URE76" s="54"/>
      <c r="URF76" s="54"/>
      <c r="URG76" s="54"/>
      <c r="URH76" s="54"/>
      <c r="URI76" s="54"/>
      <c r="URJ76" s="54"/>
      <c r="URK76" s="54"/>
      <c r="URL76" s="54"/>
      <c r="URM76" s="54"/>
      <c r="URN76" s="54"/>
      <c r="URO76" s="54"/>
      <c r="URP76" s="54"/>
      <c r="URQ76" s="54"/>
      <c r="URR76" s="54"/>
      <c r="URS76" s="54"/>
      <c r="URT76" s="54"/>
      <c r="URU76" s="54"/>
      <c r="URV76" s="54"/>
      <c r="URW76" s="54"/>
      <c r="URX76" s="54"/>
      <c r="URY76" s="54"/>
      <c r="URZ76" s="54"/>
      <c r="USA76" s="54"/>
      <c r="USB76" s="54"/>
      <c r="USC76" s="54"/>
      <c r="USD76" s="54"/>
      <c r="USE76" s="54"/>
      <c r="USF76" s="54"/>
      <c r="USG76" s="54"/>
      <c r="USH76" s="54"/>
      <c r="USI76" s="54"/>
      <c r="USJ76" s="54"/>
      <c r="USK76" s="54"/>
      <c r="USL76" s="54"/>
      <c r="USM76" s="54"/>
      <c r="USN76" s="54"/>
      <c r="USO76" s="54"/>
      <c r="USP76" s="54"/>
      <c r="USQ76" s="54"/>
      <c r="USR76" s="54"/>
      <c r="USS76" s="54"/>
      <c r="UST76" s="54"/>
      <c r="USU76" s="54"/>
      <c r="USV76" s="54"/>
      <c r="USW76" s="54"/>
      <c r="USX76" s="54"/>
      <c r="USY76" s="54"/>
      <c r="USZ76" s="54"/>
      <c r="UTA76" s="54"/>
      <c r="UTB76" s="54"/>
      <c r="UTC76" s="54"/>
      <c r="UTD76" s="54"/>
      <c r="UTE76" s="54"/>
      <c r="UTF76" s="54"/>
      <c r="UTG76" s="54"/>
      <c r="UTH76" s="54"/>
      <c r="UTI76" s="54"/>
      <c r="UTJ76" s="54"/>
      <c r="UTK76" s="54"/>
      <c r="UTL76" s="54"/>
      <c r="UTM76" s="54"/>
      <c r="UTN76" s="54"/>
      <c r="UTO76" s="54"/>
      <c r="UTP76" s="54"/>
      <c r="UTQ76" s="54"/>
      <c r="UTR76" s="54"/>
      <c r="UTS76" s="54"/>
      <c r="UTT76" s="54"/>
      <c r="UTU76" s="54"/>
      <c r="UTV76" s="54"/>
      <c r="UTW76" s="54"/>
      <c r="UTX76" s="54"/>
      <c r="UTY76" s="54"/>
      <c r="UTZ76" s="54"/>
      <c r="UUA76" s="54"/>
      <c r="UUB76" s="54"/>
      <c r="UUC76" s="54"/>
      <c r="UUD76" s="54"/>
      <c r="UUE76" s="54"/>
      <c r="UUF76" s="54"/>
      <c r="UUG76" s="54"/>
      <c r="UUH76" s="54"/>
      <c r="UUI76" s="54"/>
      <c r="UUJ76" s="54"/>
      <c r="UUK76" s="54"/>
      <c r="UUL76" s="54"/>
      <c r="UUM76" s="54"/>
      <c r="UUN76" s="54"/>
      <c r="UUO76" s="54"/>
      <c r="UUP76" s="54"/>
      <c r="UUQ76" s="54"/>
      <c r="UUR76" s="54"/>
      <c r="UUS76" s="54"/>
      <c r="UUT76" s="54"/>
      <c r="UUU76" s="54"/>
      <c r="UUV76" s="54"/>
      <c r="UUW76" s="54"/>
      <c r="UUX76" s="54"/>
      <c r="UUY76" s="54"/>
      <c r="UUZ76" s="54"/>
      <c r="UVA76" s="54"/>
      <c r="UVB76" s="54"/>
      <c r="UVC76" s="54"/>
      <c r="UVD76" s="54"/>
      <c r="UVE76" s="54"/>
      <c r="UVF76" s="54"/>
      <c r="UVG76" s="54"/>
      <c r="UVH76" s="54"/>
      <c r="UVI76" s="54"/>
      <c r="UVJ76" s="54"/>
      <c r="UVK76" s="54"/>
      <c r="UVL76" s="54"/>
      <c r="UVM76" s="54"/>
      <c r="UVN76" s="54"/>
      <c r="UVO76" s="54"/>
      <c r="UVP76" s="54"/>
      <c r="UVQ76" s="54"/>
      <c r="UVR76" s="54"/>
      <c r="UVS76" s="54"/>
      <c r="UVT76" s="54"/>
      <c r="UVU76" s="54"/>
      <c r="UVV76" s="54"/>
      <c r="UVW76" s="54"/>
      <c r="UVX76" s="54"/>
      <c r="UVY76" s="54"/>
      <c r="UVZ76" s="54"/>
      <c r="UWA76" s="54"/>
      <c r="UWB76" s="54"/>
      <c r="UWC76" s="54"/>
      <c r="UWD76" s="54"/>
      <c r="UWE76" s="54"/>
      <c r="UWF76" s="54"/>
      <c r="UWG76" s="54"/>
      <c r="UWH76" s="54"/>
      <c r="UWI76" s="54"/>
      <c r="UWJ76" s="54"/>
      <c r="UWK76" s="54"/>
      <c r="UWL76" s="54"/>
      <c r="UWM76" s="54"/>
      <c r="UWN76" s="54"/>
      <c r="UWO76" s="54"/>
      <c r="UWP76" s="54"/>
      <c r="UWQ76" s="54"/>
      <c r="UWR76" s="54"/>
      <c r="UWS76" s="54"/>
      <c r="UWT76" s="54"/>
      <c r="UWU76" s="54"/>
      <c r="UWV76" s="54"/>
      <c r="UWW76" s="54"/>
      <c r="UWX76" s="54"/>
      <c r="UWY76" s="54"/>
      <c r="UWZ76" s="54"/>
      <c r="UXA76" s="54"/>
      <c r="UXB76" s="54"/>
      <c r="UXC76" s="54"/>
      <c r="UXD76" s="54"/>
      <c r="UXE76" s="54"/>
      <c r="UXF76" s="54"/>
      <c r="UXG76" s="54"/>
      <c r="UXH76" s="54"/>
      <c r="UXI76" s="54"/>
      <c r="UXJ76" s="54"/>
      <c r="UXK76" s="54"/>
      <c r="UXL76" s="54"/>
      <c r="UXM76" s="54"/>
      <c r="UXN76" s="54"/>
      <c r="UXO76" s="54"/>
      <c r="UXP76" s="54"/>
      <c r="UXQ76" s="54"/>
      <c r="UXR76" s="54"/>
      <c r="UXS76" s="54"/>
      <c r="UXT76" s="54"/>
      <c r="UXU76" s="54"/>
      <c r="UXV76" s="54"/>
      <c r="UXW76" s="54"/>
      <c r="UXX76" s="54"/>
      <c r="UXY76" s="54"/>
      <c r="UXZ76" s="54"/>
      <c r="UYA76" s="54"/>
      <c r="UYB76" s="54"/>
      <c r="UYC76" s="54"/>
      <c r="UYD76" s="54"/>
      <c r="UYE76" s="54"/>
      <c r="UYF76" s="54"/>
      <c r="UYG76" s="54"/>
      <c r="UYH76" s="54"/>
      <c r="UYI76" s="54"/>
      <c r="UYJ76" s="54"/>
      <c r="UYK76" s="54"/>
      <c r="UYL76" s="54"/>
      <c r="UYM76" s="54"/>
      <c r="UYN76" s="54"/>
      <c r="UYO76" s="54"/>
      <c r="UYP76" s="54"/>
      <c r="UYQ76" s="54"/>
      <c r="UYR76" s="54"/>
      <c r="UYS76" s="54"/>
      <c r="UYT76" s="54"/>
      <c r="UYU76" s="54"/>
      <c r="UYV76" s="54"/>
      <c r="UYW76" s="54"/>
      <c r="UYX76" s="54"/>
      <c r="UYY76" s="54"/>
      <c r="UYZ76" s="54"/>
      <c r="UZA76" s="54"/>
      <c r="UZB76" s="54"/>
      <c r="UZC76" s="54"/>
      <c r="UZD76" s="54"/>
      <c r="UZE76" s="54"/>
      <c r="UZF76" s="54"/>
      <c r="UZG76" s="54"/>
      <c r="UZH76" s="54"/>
      <c r="UZI76" s="54"/>
      <c r="UZJ76" s="54"/>
      <c r="UZK76" s="54"/>
      <c r="UZL76" s="54"/>
      <c r="UZM76" s="54"/>
      <c r="UZN76" s="54"/>
      <c r="UZO76" s="54"/>
      <c r="UZP76" s="54"/>
      <c r="UZQ76" s="54"/>
      <c r="UZR76" s="54"/>
      <c r="UZS76" s="54"/>
      <c r="UZT76" s="54"/>
      <c r="UZU76" s="54"/>
      <c r="UZV76" s="54"/>
      <c r="UZW76" s="54"/>
      <c r="UZX76" s="54"/>
      <c r="UZY76" s="54"/>
      <c r="UZZ76" s="54"/>
      <c r="VAA76" s="54"/>
      <c r="VAB76" s="54"/>
      <c r="VAC76" s="54"/>
      <c r="VAD76" s="54"/>
      <c r="VAE76" s="54"/>
      <c r="VAF76" s="54"/>
      <c r="VAG76" s="54"/>
      <c r="VAH76" s="54"/>
      <c r="VAI76" s="54"/>
      <c r="VAJ76" s="54"/>
      <c r="VAK76" s="54"/>
      <c r="VAL76" s="54"/>
      <c r="VAM76" s="54"/>
      <c r="VAN76" s="54"/>
      <c r="VAO76" s="54"/>
      <c r="VAP76" s="54"/>
      <c r="VAQ76" s="54"/>
      <c r="VAR76" s="54"/>
      <c r="VAS76" s="54"/>
      <c r="VAT76" s="54"/>
      <c r="VAU76" s="54"/>
      <c r="VAV76" s="54"/>
      <c r="VAW76" s="54"/>
      <c r="VAX76" s="54"/>
      <c r="VAY76" s="54"/>
      <c r="VAZ76" s="54"/>
      <c r="VBA76" s="54"/>
      <c r="VBB76" s="54"/>
      <c r="VBC76" s="54"/>
      <c r="VBD76" s="54"/>
      <c r="VBE76" s="54"/>
      <c r="VBF76" s="54"/>
      <c r="VBG76" s="54"/>
      <c r="VBH76" s="54"/>
      <c r="VBI76" s="54"/>
      <c r="VBJ76" s="54"/>
      <c r="VBK76" s="54"/>
      <c r="VBL76" s="54"/>
      <c r="VBM76" s="54"/>
      <c r="VBN76" s="54"/>
      <c r="VBO76" s="54"/>
      <c r="VBP76" s="54"/>
      <c r="VBQ76" s="54"/>
      <c r="VBR76" s="54"/>
      <c r="VBS76" s="54"/>
      <c r="VBT76" s="54"/>
      <c r="VBU76" s="54"/>
      <c r="VBV76" s="54"/>
      <c r="VBW76" s="54"/>
      <c r="VBX76" s="54"/>
      <c r="VBY76" s="54"/>
      <c r="VBZ76" s="54"/>
      <c r="VCA76" s="54"/>
      <c r="VCB76" s="54"/>
      <c r="VCC76" s="54"/>
      <c r="VCD76" s="54"/>
      <c r="VCE76" s="54"/>
      <c r="VCF76" s="54"/>
      <c r="VCG76" s="54"/>
      <c r="VCH76" s="54"/>
      <c r="VCI76" s="54"/>
      <c r="VCJ76" s="54"/>
      <c r="VCK76" s="54"/>
      <c r="VCL76" s="54"/>
      <c r="VCM76" s="54"/>
      <c r="VCN76" s="54"/>
      <c r="VCO76" s="54"/>
      <c r="VCP76" s="54"/>
      <c r="VCQ76" s="54"/>
      <c r="VCR76" s="54"/>
      <c r="VCS76" s="54"/>
      <c r="VCT76" s="54"/>
      <c r="VCU76" s="54"/>
      <c r="VCV76" s="54"/>
      <c r="VCW76" s="54"/>
      <c r="VCX76" s="54"/>
      <c r="VCY76" s="54"/>
      <c r="VCZ76" s="54"/>
      <c r="VDA76" s="54"/>
      <c r="VDB76" s="54"/>
      <c r="VDC76" s="54"/>
      <c r="VDD76" s="54"/>
      <c r="VDE76" s="54"/>
      <c r="VDF76" s="54"/>
      <c r="VDG76" s="54"/>
      <c r="VDH76" s="54"/>
      <c r="VDI76" s="54"/>
      <c r="VDJ76" s="54"/>
      <c r="VDK76" s="54"/>
      <c r="VDL76" s="54"/>
      <c r="VDM76" s="54"/>
      <c r="VDN76" s="54"/>
      <c r="VDO76" s="54"/>
      <c r="VDP76" s="54"/>
      <c r="VDQ76" s="54"/>
      <c r="VDR76" s="54"/>
      <c r="VDS76" s="54"/>
      <c r="VDT76" s="54"/>
      <c r="VDU76" s="54"/>
      <c r="VDV76" s="54"/>
      <c r="VDW76" s="54"/>
      <c r="VDX76" s="54"/>
      <c r="VDY76" s="54"/>
      <c r="VDZ76" s="54"/>
      <c r="VEA76" s="54"/>
      <c r="VEB76" s="54"/>
      <c r="VEC76" s="54"/>
      <c r="VED76" s="54"/>
      <c r="VEE76" s="54"/>
      <c r="VEF76" s="54"/>
      <c r="VEG76" s="54"/>
      <c r="VEH76" s="54"/>
      <c r="VEI76" s="54"/>
      <c r="VEJ76" s="54"/>
      <c r="VEK76" s="54"/>
      <c r="VEL76" s="54"/>
      <c r="VEM76" s="54"/>
      <c r="VEN76" s="54"/>
      <c r="VEO76" s="54"/>
      <c r="VEP76" s="54"/>
      <c r="VEQ76" s="54"/>
      <c r="VER76" s="54"/>
      <c r="VES76" s="54"/>
      <c r="VET76" s="54"/>
      <c r="VEU76" s="54"/>
      <c r="VEV76" s="54"/>
      <c r="VEW76" s="54"/>
      <c r="VEX76" s="54"/>
      <c r="VEY76" s="54"/>
      <c r="VEZ76" s="54"/>
      <c r="VFA76" s="54"/>
      <c r="VFB76" s="54"/>
      <c r="VFC76" s="54"/>
      <c r="VFD76" s="54"/>
      <c r="VFE76" s="54"/>
      <c r="VFF76" s="54"/>
      <c r="VFG76" s="54"/>
      <c r="VFH76" s="54"/>
      <c r="VFI76" s="54"/>
      <c r="VFJ76" s="54"/>
      <c r="VFK76" s="54"/>
      <c r="VFL76" s="54"/>
      <c r="VFM76" s="54"/>
      <c r="VFN76" s="54"/>
      <c r="VFO76" s="54"/>
      <c r="VFP76" s="54"/>
      <c r="VFQ76" s="54"/>
      <c r="VFR76" s="54"/>
      <c r="VFS76" s="54"/>
      <c r="VFT76" s="54"/>
      <c r="VFU76" s="54"/>
      <c r="VFV76" s="54"/>
      <c r="VFW76" s="54"/>
      <c r="VFX76" s="54"/>
      <c r="VFY76" s="54"/>
      <c r="VFZ76" s="54"/>
      <c r="VGA76" s="54"/>
      <c r="VGB76" s="54"/>
      <c r="VGC76" s="54"/>
      <c r="VGD76" s="54"/>
      <c r="VGE76" s="54"/>
      <c r="VGF76" s="54"/>
      <c r="VGG76" s="54"/>
      <c r="VGH76" s="54"/>
      <c r="VGI76" s="54"/>
      <c r="VGJ76" s="54"/>
      <c r="VGK76" s="54"/>
      <c r="VGL76" s="54"/>
      <c r="VGM76" s="54"/>
      <c r="VGN76" s="54"/>
      <c r="VGO76" s="54"/>
      <c r="VGP76" s="54"/>
      <c r="VGQ76" s="54"/>
      <c r="VGR76" s="54"/>
      <c r="VGS76" s="54"/>
      <c r="VGT76" s="54"/>
      <c r="VGU76" s="54"/>
      <c r="VGV76" s="54"/>
      <c r="VGW76" s="54"/>
      <c r="VGX76" s="54"/>
      <c r="VGY76" s="54"/>
      <c r="VGZ76" s="54"/>
      <c r="VHA76" s="54"/>
      <c r="VHB76" s="54"/>
      <c r="VHC76" s="54"/>
      <c r="VHD76" s="54"/>
      <c r="VHE76" s="54"/>
      <c r="VHF76" s="54"/>
      <c r="VHG76" s="54"/>
      <c r="VHH76" s="54"/>
      <c r="VHI76" s="54"/>
      <c r="VHJ76" s="54"/>
      <c r="VHK76" s="54"/>
      <c r="VHL76" s="54"/>
      <c r="VHM76" s="54"/>
      <c r="VHN76" s="54"/>
      <c r="VHO76" s="54"/>
      <c r="VHP76" s="54"/>
      <c r="VHQ76" s="54"/>
      <c r="VHR76" s="54"/>
      <c r="VHS76" s="54"/>
      <c r="VHT76" s="54"/>
      <c r="VHU76" s="54"/>
      <c r="VHV76" s="54"/>
      <c r="VHW76" s="54"/>
      <c r="VHX76" s="54"/>
      <c r="VHY76" s="54"/>
      <c r="VHZ76" s="54"/>
      <c r="VIA76" s="54"/>
      <c r="VIB76" s="54"/>
      <c r="VIC76" s="54"/>
      <c r="VID76" s="54"/>
      <c r="VIE76" s="54"/>
      <c r="VIF76" s="54"/>
      <c r="VIG76" s="54"/>
      <c r="VIH76" s="54"/>
      <c r="VII76" s="54"/>
      <c r="VIJ76" s="54"/>
      <c r="VIK76" s="54"/>
      <c r="VIL76" s="54"/>
      <c r="VIM76" s="54"/>
      <c r="VIN76" s="54"/>
      <c r="VIO76" s="54"/>
      <c r="VIP76" s="54"/>
      <c r="VIQ76" s="54"/>
      <c r="VIR76" s="54"/>
      <c r="VIS76" s="54"/>
      <c r="VIT76" s="54"/>
      <c r="VIU76" s="54"/>
      <c r="VIV76" s="54"/>
      <c r="VIW76" s="54"/>
      <c r="VIX76" s="54"/>
      <c r="VIY76" s="54"/>
      <c r="VIZ76" s="54"/>
      <c r="VJA76" s="54"/>
      <c r="VJB76" s="54"/>
      <c r="VJC76" s="54"/>
      <c r="VJD76" s="54"/>
      <c r="VJE76" s="54"/>
      <c r="VJF76" s="54"/>
      <c r="VJG76" s="54"/>
      <c r="VJH76" s="54"/>
      <c r="VJI76" s="54"/>
      <c r="VJJ76" s="54"/>
      <c r="VJK76" s="54"/>
      <c r="VJL76" s="54"/>
      <c r="VJM76" s="54"/>
      <c r="VJN76" s="54"/>
      <c r="VJO76" s="54"/>
      <c r="VJP76" s="54"/>
      <c r="VJQ76" s="54"/>
      <c r="VJR76" s="54"/>
      <c r="VJS76" s="54"/>
      <c r="VJT76" s="54"/>
      <c r="VJU76" s="54"/>
      <c r="VJV76" s="54"/>
      <c r="VJW76" s="54"/>
      <c r="VJX76" s="54"/>
      <c r="VJY76" s="54"/>
      <c r="VJZ76" s="54"/>
      <c r="VKA76" s="54"/>
      <c r="VKB76" s="54"/>
      <c r="VKC76" s="54"/>
      <c r="VKD76" s="54"/>
      <c r="VKE76" s="54"/>
      <c r="VKF76" s="54"/>
      <c r="VKG76" s="54"/>
      <c r="VKH76" s="54"/>
      <c r="VKI76" s="54"/>
      <c r="VKJ76" s="54"/>
      <c r="VKK76" s="54"/>
      <c r="VKL76" s="54"/>
      <c r="VKM76" s="54"/>
      <c r="VKN76" s="54"/>
      <c r="VKO76" s="54"/>
      <c r="VKP76" s="54"/>
      <c r="VKQ76" s="54"/>
      <c r="VKR76" s="54"/>
      <c r="VKS76" s="54"/>
      <c r="VKT76" s="54"/>
      <c r="VKU76" s="54"/>
      <c r="VKV76" s="54"/>
      <c r="VKW76" s="54"/>
      <c r="VKX76" s="54"/>
      <c r="VKY76" s="54"/>
      <c r="VKZ76" s="54"/>
      <c r="VLA76" s="54"/>
      <c r="VLB76" s="54"/>
      <c r="VLC76" s="54"/>
      <c r="VLD76" s="54"/>
      <c r="VLE76" s="54"/>
      <c r="VLF76" s="54"/>
      <c r="VLG76" s="54"/>
      <c r="VLH76" s="54"/>
      <c r="VLI76" s="54"/>
      <c r="VLJ76" s="54"/>
      <c r="VLK76" s="54"/>
      <c r="VLL76" s="54"/>
      <c r="VLM76" s="54"/>
      <c r="VLN76" s="54"/>
      <c r="VLO76" s="54"/>
      <c r="VLP76" s="54"/>
      <c r="VLQ76" s="54"/>
      <c r="VLR76" s="54"/>
      <c r="VLS76" s="54"/>
      <c r="VLT76" s="54"/>
      <c r="VLU76" s="54"/>
      <c r="VLV76" s="54"/>
      <c r="VLW76" s="54"/>
      <c r="VLX76" s="54"/>
      <c r="VLY76" s="54"/>
      <c r="VLZ76" s="54"/>
      <c r="VMA76" s="54"/>
      <c r="VMB76" s="54"/>
      <c r="VMC76" s="54"/>
      <c r="VMD76" s="54"/>
      <c r="VME76" s="54"/>
      <c r="VMF76" s="54"/>
      <c r="VMG76" s="54"/>
      <c r="VMH76" s="54"/>
      <c r="VMI76" s="54"/>
      <c r="VMJ76" s="54"/>
      <c r="VMK76" s="54"/>
      <c r="VML76" s="54"/>
      <c r="VMM76" s="54"/>
      <c r="VMN76" s="54"/>
      <c r="VMO76" s="54"/>
      <c r="VMP76" s="54"/>
      <c r="VMQ76" s="54"/>
      <c r="VMR76" s="54"/>
      <c r="VMS76" s="54"/>
      <c r="VMT76" s="54"/>
      <c r="VMU76" s="54"/>
      <c r="VMV76" s="54"/>
      <c r="VMW76" s="54"/>
      <c r="VMX76" s="54"/>
      <c r="VMY76" s="54"/>
      <c r="VMZ76" s="54"/>
      <c r="VNA76" s="54"/>
      <c r="VNB76" s="54"/>
      <c r="VNC76" s="54"/>
      <c r="VND76" s="54"/>
      <c r="VNE76" s="54"/>
      <c r="VNF76" s="54"/>
      <c r="VNG76" s="54"/>
      <c r="VNH76" s="54"/>
      <c r="VNI76" s="54"/>
      <c r="VNJ76" s="54"/>
      <c r="VNK76" s="54"/>
      <c r="VNL76" s="54"/>
      <c r="VNM76" s="54"/>
      <c r="VNN76" s="54"/>
      <c r="VNO76" s="54"/>
      <c r="VNP76" s="54"/>
      <c r="VNQ76" s="54"/>
      <c r="VNR76" s="54"/>
      <c r="VNS76" s="54"/>
      <c r="VNT76" s="54"/>
      <c r="VNU76" s="54"/>
      <c r="VNV76" s="54"/>
      <c r="VNW76" s="54"/>
      <c r="VNX76" s="54"/>
      <c r="VNY76" s="54"/>
      <c r="VNZ76" s="54"/>
      <c r="VOA76" s="54"/>
      <c r="VOB76" s="54"/>
      <c r="VOC76" s="54"/>
      <c r="VOD76" s="54"/>
      <c r="VOE76" s="54"/>
      <c r="VOF76" s="54"/>
      <c r="VOG76" s="54"/>
      <c r="VOH76" s="54"/>
      <c r="VOI76" s="54"/>
      <c r="VOJ76" s="54"/>
      <c r="VOK76" s="54"/>
      <c r="VOL76" s="54"/>
      <c r="VOM76" s="54"/>
      <c r="VON76" s="54"/>
      <c r="VOO76" s="54"/>
      <c r="VOP76" s="54"/>
      <c r="VOQ76" s="54"/>
      <c r="VOR76" s="54"/>
      <c r="VOS76" s="54"/>
      <c r="VOT76" s="54"/>
      <c r="VOU76" s="54"/>
      <c r="VOV76" s="54"/>
      <c r="VOW76" s="54"/>
      <c r="VOX76" s="54"/>
      <c r="VOY76" s="54"/>
      <c r="VOZ76" s="54"/>
      <c r="VPA76" s="54"/>
      <c r="VPB76" s="54"/>
      <c r="VPC76" s="54"/>
      <c r="VPD76" s="54"/>
      <c r="VPE76" s="54"/>
      <c r="VPF76" s="54"/>
      <c r="VPG76" s="54"/>
      <c r="VPH76" s="54"/>
      <c r="VPI76" s="54"/>
      <c r="VPJ76" s="54"/>
      <c r="VPK76" s="54"/>
      <c r="VPL76" s="54"/>
      <c r="VPM76" s="54"/>
      <c r="VPN76" s="54"/>
      <c r="VPO76" s="54"/>
      <c r="VPP76" s="54"/>
      <c r="VPQ76" s="54"/>
      <c r="VPR76" s="54"/>
      <c r="VPS76" s="54"/>
      <c r="VPT76" s="54"/>
      <c r="VPU76" s="54"/>
      <c r="VPV76" s="54"/>
      <c r="VPW76" s="54"/>
      <c r="VPX76" s="54"/>
      <c r="VPY76" s="54"/>
      <c r="VPZ76" s="54"/>
      <c r="VQA76" s="54"/>
      <c r="VQB76" s="54"/>
      <c r="VQC76" s="54"/>
      <c r="VQD76" s="54"/>
      <c r="VQE76" s="54"/>
      <c r="VQF76" s="54"/>
      <c r="VQG76" s="54"/>
      <c r="VQH76" s="54"/>
      <c r="VQI76" s="54"/>
      <c r="VQJ76" s="54"/>
      <c r="VQK76" s="54"/>
      <c r="VQL76" s="54"/>
      <c r="VQM76" s="54"/>
      <c r="VQN76" s="54"/>
      <c r="VQO76" s="54"/>
      <c r="VQP76" s="54"/>
      <c r="VQQ76" s="54"/>
      <c r="VQR76" s="54"/>
      <c r="VQS76" s="54"/>
      <c r="VQT76" s="54"/>
      <c r="VQU76" s="54"/>
      <c r="VQV76" s="54"/>
      <c r="VQW76" s="54"/>
      <c r="VQX76" s="54"/>
      <c r="VQY76" s="54"/>
      <c r="VQZ76" s="54"/>
      <c r="VRA76" s="54"/>
      <c r="VRB76" s="54"/>
      <c r="VRC76" s="54"/>
      <c r="VRD76" s="54"/>
      <c r="VRE76" s="54"/>
      <c r="VRF76" s="54"/>
      <c r="VRG76" s="54"/>
      <c r="VRH76" s="54"/>
      <c r="VRI76" s="54"/>
      <c r="VRJ76" s="54"/>
      <c r="VRK76" s="54"/>
      <c r="VRL76" s="54"/>
      <c r="VRM76" s="54"/>
      <c r="VRN76" s="54"/>
      <c r="VRO76" s="54"/>
      <c r="VRP76" s="54"/>
      <c r="VRQ76" s="54"/>
      <c r="VRR76" s="54"/>
      <c r="VRS76" s="54"/>
      <c r="VRT76" s="54"/>
      <c r="VRU76" s="54"/>
      <c r="VRV76" s="54"/>
      <c r="VRW76" s="54"/>
      <c r="VRX76" s="54"/>
      <c r="VRY76" s="54"/>
      <c r="VRZ76" s="54"/>
      <c r="VSA76" s="54"/>
      <c r="VSB76" s="54"/>
      <c r="VSC76" s="54"/>
      <c r="VSD76" s="54"/>
      <c r="VSE76" s="54"/>
      <c r="VSF76" s="54"/>
      <c r="VSG76" s="54"/>
      <c r="VSH76" s="54"/>
      <c r="VSI76" s="54"/>
      <c r="VSJ76" s="54"/>
      <c r="VSK76" s="54"/>
      <c r="VSL76" s="54"/>
      <c r="VSM76" s="54"/>
      <c r="VSN76" s="54"/>
      <c r="VSO76" s="54"/>
      <c r="VSP76" s="54"/>
      <c r="VSQ76" s="54"/>
      <c r="VSR76" s="54"/>
      <c r="VSS76" s="54"/>
      <c r="VST76" s="54"/>
      <c r="VSU76" s="54"/>
      <c r="VSV76" s="54"/>
      <c r="VSW76" s="54"/>
      <c r="VSX76" s="54"/>
      <c r="VSY76" s="54"/>
      <c r="VSZ76" s="54"/>
      <c r="VTA76" s="54"/>
      <c r="VTB76" s="54"/>
      <c r="VTC76" s="54"/>
      <c r="VTD76" s="54"/>
      <c r="VTE76" s="54"/>
      <c r="VTF76" s="54"/>
      <c r="VTG76" s="54"/>
      <c r="VTH76" s="54"/>
      <c r="VTI76" s="54"/>
      <c r="VTJ76" s="54"/>
      <c r="VTK76" s="54"/>
      <c r="VTL76" s="54"/>
      <c r="VTM76" s="54"/>
      <c r="VTN76" s="54"/>
      <c r="VTO76" s="54"/>
      <c r="VTP76" s="54"/>
      <c r="VTQ76" s="54"/>
      <c r="VTR76" s="54"/>
      <c r="VTS76" s="54"/>
      <c r="VTT76" s="54"/>
      <c r="VTU76" s="54"/>
      <c r="VTV76" s="54"/>
      <c r="VTW76" s="54"/>
      <c r="VTX76" s="54"/>
      <c r="VTY76" s="54"/>
      <c r="VTZ76" s="54"/>
      <c r="VUA76" s="54"/>
      <c r="VUB76" s="54"/>
      <c r="VUC76" s="54"/>
      <c r="VUD76" s="54"/>
      <c r="VUE76" s="54"/>
      <c r="VUF76" s="54"/>
      <c r="VUG76" s="54"/>
      <c r="VUH76" s="54"/>
      <c r="VUI76" s="54"/>
      <c r="VUJ76" s="54"/>
      <c r="VUK76" s="54"/>
      <c r="VUL76" s="54"/>
      <c r="VUM76" s="54"/>
      <c r="VUN76" s="54"/>
      <c r="VUO76" s="54"/>
      <c r="VUP76" s="54"/>
      <c r="VUQ76" s="54"/>
      <c r="VUR76" s="54"/>
      <c r="VUS76" s="54"/>
      <c r="VUT76" s="54"/>
      <c r="VUU76" s="54"/>
      <c r="VUV76" s="54"/>
      <c r="VUW76" s="54"/>
      <c r="VUX76" s="54"/>
      <c r="VUY76" s="54"/>
      <c r="VUZ76" s="54"/>
      <c r="VVA76" s="54"/>
      <c r="VVB76" s="54"/>
      <c r="VVC76" s="54"/>
      <c r="VVD76" s="54"/>
      <c r="VVE76" s="54"/>
      <c r="VVF76" s="54"/>
      <c r="VVG76" s="54"/>
      <c r="VVH76" s="54"/>
      <c r="VVI76" s="54"/>
      <c r="VVJ76" s="54"/>
      <c r="VVK76" s="54"/>
      <c r="VVL76" s="54"/>
      <c r="VVM76" s="54"/>
      <c r="VVN76" s="54"/>
      <c r="VVO76" s="54"/>
      <c r="VVP76" s="54"/>
      <c r="VVQ76" s="54"/>
      <c r="VVR76" s="54"/>
      <c r="VVS76" s="54"/>
      <c r="VVT76" s="54"/>
      <c r="VVU76" s="54"/>
      <c r="VVV76" s="54"/>
      <c r="VVW76" s="54"/>
      <c r="VVX76" s="54"/>
      <c r="VVY76" s="54"/>
      <c r="VVZ76" s="54"/>
      <c r="VWA76" s="54"/>
      <c r="VWB76" s="54"/>
      <c r="VWC76" s="54"/>
      <c r="VWD76" s="54"/>
      <c r="VWE76" s="54"/>
      <c r="VWF76" s="54"/>
      <c r="VWG76" s="54"/>
      <c r="VWH76" s="54"/>
      <c r="VWI76" s="54"/>
      <c r="VWJ76" s="54"/>
      <c r="VWK76" s="54"/>
      <c r="VWL76" s="54"/>
      <c r="VWM76" s="54"/>
      <c r="VWN76" s="54"/>
      <c r="VWO76" s="54"/>
      <c r="VWP76" s="54"/>
      <c r="VWQ76" s="54"/>
      <c r="VWR76" s="54"/>
      <c r="VWS76" s="54"/>
      <c r="VWT76" s="54"/>
      <c r="VWU76" s="54"/>
      <c r="VWV76" s="54"/>
      <c r="VWW76" s="54"/>
      <c r="VWX76" s="54"/>
      <c r="VWY76" s="54"/>
      <c r="VWZ76" s="54"/>
      <c r="VXA76" s="54"/>
      <c r="VXB76" s="54"/>
      <c r="VXC76" s="54"/>
      <c r="VXD76" s="54"/>
      <c r="VXE76" s="54"/>
      <c r="VXF76" s="54"/>
      <c r="VXG76" s="54"/>
      <c r="VXH76" s="54"/>
      <c r="VXI76" s="54"/>
      <c r="VXJ76" s="54"/>
      <c r="VXK76" s="54"/>
      <c r="VXL76" s="54"/>
      <c r="VXM76" s="54"/>
      <c r="VXN76" s="54"/>
      <c r="VXO76" s="54"/>
      <c r="VXP76" s="54"/>
      <c r="VXQ76" s="54"/>
      <c r="VXR76" s="54"/>
      <c r="VXS76" s="54"/>
      <c r="VXT76" s="54"/>
      <c r="VXU76" s="54"/>
      <c r="VXV76" s="54"/>
      <c r="VXW76" s="54"/>
      <c r="VXX76" s="54"/>
      <c r="VXY76" s="54"/>
      <c r="VXZ76" s="54"/>
      <c r="VYA76" s="54"/>
      <c r="VYB76" s="54"/>
      <c r="VYC76" s="54"/>
      <c r="VYD76" s="54"/>
      <c r="VYE76" s="54"/>
      <c r="VYF76" s="54"/>
      <c r="VYG76" s="54"/>
      <c r="VYH76" s="54"/>
      <c r="VYI76" s="54"/>
      <c r="VYJ76" s="54"/>
      <c r="VYK76" s="54"/>
      <c r="VYL76" s="54"/>
      <c r="VYM76" s="54"/>
      <c r="VYN76" s="54"/>
      <c r="VYO76" s="54"/>
      <c r="VYP76" s="54"/>
      <c r="VYQ76" s="54"/>
      <c r="VYR76" s="54"/>
      <c r="VYS76" s="54"/>
      <c r="VYT76" s="54"/>
      <c r="VYU76" s="54"/>
      <c r="VYV76" s="54"/>
      <c r="VYW76" s="54"/>
      <c r="VYX76" s="54"/>
      <c r="VYY76" s="54"/>
      <c r="VYZ76" s="54"/>
      <c r="VZA76" s="54"/>
      <c r="VZB76" s="54"/>
      <c r="VZC76" s="54"/>
      <c r="VZD76" s="54"/>
      <c r="VZE76" s="54"/>
      <c r="VZF76" s="54"/>
      <c r="VZG76" s="54"/>
      <c r="VZH76" s="54"/>
      <c r="VZI76" s="54"/>
      <c r="VZJ76" s="54"/>
      <c r="VZK76" s="54"/>
      <c r="VZL76" s="54"/>
      <c r="VZM76" s="54"/>
      <c r="VZN76" s="54"/>
      <c r="VZO76" s="54"/>
      <c r="VZP76" s="54"/>
      <c r="VZQ76" s="54"/>
      <c r="VZR76" s="54"/>
      <c r="VZS76" s="54"/>
      <c r="VZT76" s="54"/>
      <c r="VZU76" s="54"/>
      <c r="VZV76" s="54"/>
      <c r="VZW76" s="54"/>
      <c r="VZX76" s="54"/>
      <c r="VZY76" s="54"/>
      <c r="VZZ76" s="54"/>
      <c r="WAA76" s="54"/>
      <c r="WAB76" s="54"/>
      <c r="WAC76" s="54"/>
      <c r="WAD76" s="54"/>
      <c r="WAE76" s="54"/>
      <c r="WAF76" s="54"/>
      <c r="WAG76" s="54"/>
      <c r="WAH76" s="54"/>
      <c r="WAI76" s="54"/>
      <c r="WAJ76" s="54"/>
      <c r="WAK76" s="54"/>
      <c r="WAL76" s="54"/>
      <c r="WAM76" s="54"/>
      <c r="WAN76" s="54"/>
      <c r="WAO76" s="54"/>
      <c r="WAP76" s="54"/>
      <c r="WAQ76" s="54"/>
      <c r="WAR76" s="54"/>
      <c r="WAS76" s="54"/>
      <c r="WAT76" s="54"/>
      <c r="WAU76" s="54"/>
      <c r="WAV76" s="54"/>
      <c r="WAW76" s="54"/>
      <c r="WAX76" s="54"/>
      <c r="WAY76" s="54"/>
      <c r="WAZ76" s="54"/>
      <c r="WBA76" s="54"/>
      <c r="WBB76" s="54"/>
      <c r="WBC76" s="54"/>
      <c r="WBD76" s="54"/>
      <c r="WBE76" s="54"/>
      <c r="WBF76" s="54"/>
      <c r="WBG76" s="54"/>
      <c r="WBH76" s="54"/>
      <c r="WBI76" s="54"/>
      <c r="WBJ76" s="54"/>
      <c r="WBK76" s="54"/>
      <c r="WBL76" s="54"/>
      <c r="WBM76" s="54"/>
      <c r="WBN76" s="54"/>
      <c r="WBO76" s="54"/>
      <c r="WBP76" s="54"/>
      <c r="WBQ76" s="54"/>
      <c r="WBR76" s="54"/>
      <c r="WBS76" s="54"/>
      <c r="WBT76" s="54"/>
      <c r="WBU76" s="54"/>
      <c r="WBV76" s="54"/>
      <c r="WBW76" s="54"/>
      <c r="WBX76" s="54"/>
      <c r="WBY76" s="54"/>
      <c r="WBZ76" s="54"/>
      <c r="WCA76" s="54"/>
      <c r="WCB76" s="54"/>
      <c r="WCC76" s="54"/>
      <c r="WCD76" s="54"/>
      <c r="WCE76" s="54"/>
      <c r="WCF76" s="54"/>
      <c r="WCG76" s="54"/>
      <c r="WCH76" s="54"/>
      <c r="WCI76" s="54"/>
      <c r="WCJ76" s="54"/>
      <c r="WCK76" s="54"/>
      <c r="WCL76" s="54"/>
      <c r="WCM76" s="54"/>
      <c r="WCN76" s="54"/>
      <c r="WCO76" s="54"/>
      <c r="WCP76" s="54"/>
      <c r="WCQ76" s="54"/>
      <c r="WCR76" s="54"/>
      <c r="WCS76" s="54"/>
      <c r="WCT76" s="54"/>
      <c r="WCU76" s="54"/>
      <c r="WCV76" s="54"/>
      <c r="WCW76" s="54"/>
      <c r="WCX76" s="54"/>
      <c r="WCY76" s="54"/>
      <c r="WCZ76" s="54"/>
      <c r="WDA76" s="54"/>
      <c r="WDB76" s="54"/>
      <c r="WDC76" s="54"/>
      <c r="WDD76" s="54"/>
      <c r="WDE76" s="54"/>
      <c r="WDF76" s="54"/>
      <c r="WDG76" s="54"/>
      <c r="WDH76" s="54"/>
      <c r="WDI76" s="54"/>
      <c r="WDJ76" s="54"/>
      <c r="WDK76" s="54"/>
      <c r="WDL76" s="54"/>
      <c r="WDM76" s="54"/>
      <c r="WDN76" s="54"/>
      <c r="WDO76" s="54"/>
      <c r="WDP76" s="54"/>
      <c r="WDQ76" s="54"/>
      <c r="WDR76" s="54"/>
      <c r="WDS76" s="54"/>
      <c r="WDT76" s="54"/>
      <c r="WDU76" s="54"/>
      <c r="WDV76" s="54"/>
      <c r="WDW76" s="54"/>
      <c r="WDX76" s="54"/>
      <c r="WDY76" s="54"/>
      <c r="WDZ76" s="54"/>
      <c r="WEA76" s="54"/>
      <c r="WEB76" s="54"/>
      <c r="WEC76" s="54"/>
      <c r="WED76" s="54"/>
      <c r="WEE76" s="54"/>
      <c r="WEF76" s="54"/>
      <c r="WEG76" s="54"/>
      <c r="WEH76" s="54"/>
      <c r="WEI76" s="54"/>
      <c r="WEJ76" s="54"/>
      <c r="WEK76" s="54"/>
      <c r="WEL76" s="54"/>
      <c r="WEM76" s="54"/>
      <c r="WEN76" s="54"/>
      <c r="WEO76" s="54"/>
      <c r="WEP76" s="54"/>
      <c r="WEQ76" s="54"/>
      <c r="WER76" s="54"/>
      <c r="WES76" s="54"/>
      <c r="WET76" s="54"/>
      <c r="WEU76" s="54"/>
      <c r="WEV76" s="54"/>
      <c r="WEW76" s="54"/>
      <c r="WEX76" s="54"/>
      <c r="WEY76" s="54"/>
      <c r="WEZ76" s="54"/>
      <c r="WFA76" s="54"/>
      <c r="WFB76" s="54"/>
      <c r="WFC76" s="54"/>
      <c r="WFD76" s="54"/>
      <c r="WFE76" s="54"/>
      <c r="WFF76" s="54"/>
      <c r="WFG76" s="54"/>
      <c r="WFH76" s="54"/>
      <c r="WFI76" s="54"/>
      <c r="WFJ76" s="54"/>
      <c r="WFK76" s="54"/>
      <c r="WFL76" s="54"/>
      <c r="WFM76" s="54"/>
      <c r="WFN76" s="54"/>
      <c r="WFO76" s="54"/>
      <c r="WFP76" s="54"/>
      <c r="WFQ76" s="54"/>
      <c r="WFR76" s="54"/>
      <c r="WFS76" s="54"/>
      <c r="WFT76" s="54"/>
      <c r="WFU76" s="54"/>
      <c r="WFV76" s="54"/>
      <c r="WFW76" s="54"/>
      <c r="WFX76" s="54"/>
      <c r="WFY76" s="54"/>
      <c r="WFZ76" s="54"/>
      <c r="WGA76" s="54"/>
      <c r="WGB76" s="54"/>
      <c r="WGC76" s="54"/>
      <c r="WGD76" s="54"/>
      <c r="WGE76" s="54"/>
      <c r="WGF76" s="54"/>
      <c r="WGG76" s="54"/>
      <c r="WGH76" s="54"/>
      <c r="WGI76" s="54"/>
      <c r="WGJ76" s="54"/>
      <c r="WGK76" s="54"/>
      <c r="WGL76" s="54"/>
      <c r="WGM76" s="54"/>
      <c r="WGN76" s="54"/>
      <c r="WGO76" s="54"/>
      <c r="WGP76" s="54"/>
      <c r="WGQ76" s="54"/>
      <c r="WGR76" s="54"/>
      <c r="WGS76" s="54"/>
      <c r="WGT76" s="54"/>
      <c r="WGU76" s="54"/>
      <c r="WGV76" s="54"/>
      <c r="WGW76" s="54"/>
      <c r="WGX76" s="54"/>
      <c r="WGY76" s="54"/>
      <c r="WGZ76" s="54"/>
      <c r="WHA76" s="54"/>
      <c r="WHB76" s="54"/>
      <c r="WHC76" s="54"/>
      <c r="WHD76" s="54"/>
      <c r="WHE76" s="54"/>
      <c r="WHF76" s="54"/>
      <c r="WHG76" s="54"/>
      <c r="WHH76" s="54"/>
      <c r="WHI76" s="54"/>
      <c r="WHJ76" s="54"/>
      <c r="WHK76" s="54"/>
      <c r="WHL76" s="54"/>
      <c r="WHM76" s="54"/>
      <c r="WHN76" s="54"/>
      <c r="WHO76" s="54"/>
      <c r="WHP76" s="54"/>
      <c r="WHQ76" s="54"/>
      <c r="WHR76" s="54"/>
      <c r="WHS76" s="54"/>
      <c r="WHT76" s="54"/>
      <c r="WHU76" s="54"/>
      <c r="WHV76" s="54"/>
      <c r="WHW76" s="54"/>
      <c r="WHX76" s="54"/>
      <c r="WHY76" s="54"/>
      <c r="WHZ76" s="54"/>
      <c r="WIA76" s="54"/>
      <c r="WIB76" s="54"/>
      <c r="WIC76" s="54"/>
      <c r="WID76" s="54"/>
      <c r="WIE76" s="54"/>
      <c r="WIF76" s="54"/>
      <c r="WIG76" s="54"/>
      <c r="WIH76" s="54"/>
      <c r="WII76" s="54"/>
      <c r="WIJ76" s="54"/>
      <c r="WIK76" s="54"/>
      <c r="WIL76" s="54"/>
      <c r="WIM76" s="54"/>
      <c r="WIN76" s="54"/>
      <c r="WIO76" s="54"/>
      <c r="WIP76" s="54"/>
      <c r="WIQ76" s="54"/>
      <c r="WIR76" s="54"/>
      <c r="WIS76" s="54"/>
      <c r="WIT76" s="54"/>
      <c r="WIU76" s="54"/>
      <c r="WIV76" s="54"/>
      <c r="WIW76" s="54"/>
      <c r="WIX76" s="54"/>
      <c r="WIY76" s="54"/>
      <c r="WIZ76" s="54"/>
      <c r="WJA76" s="54"/>
      <c r="WJB76" s="54"/>
      <c r="WJC76" s="54"/>
      <c r="WJD76" s="54"/>
      <c r="WJE76" s="54"/>
      <c r="WJF76" s="54"/>
      <c r="WJG76" s="54"/>
      <c r="WJH76" s="54"/>
      <c r="WJI76" s="54"/>
      <c r="WJJ76" s="54"/>
      <c r="WJK76" s="54"/>
      <c r="WJL76" s="54"/>
      <c r="WJM76" s="54"/>
      <c r="WJN76" s="54"/>
      <c r="WJO76" s="54"/>
      <c r="WJP76" s="54"/>
      <c r="WJQ76" s="54"/>
      <c r="WJR76" s="54"/>
      <c r="WJS76" s="54"/>
      <c r="WJT76" s="54"/>
      <c r="WJU76" s="54"/>
      <c r="WJV76" s="54"/>
      <c r="WJW76" s="54"/>
      <c r="WJX76" s="54"/>
      <c r="WJY76" s="54"/>
      <c r="WJZ76" s="54"/>
      <c r="WKA76" s="54"/>
      <c r="WKB76" s="54"/>
      <c r="WKC76" s="54"/>
      <c r="WKD76" s="54"/>
      <c r="WKE76" s="54"/>
      <c r="WKF76" s="54"/>
      <c r="WKG76" s="54"/>
      <c r="WKH76" s="54"/>
      <c r="WKI76" s="54"/>
      <c r="WKJ76" s="54"/>
      <c r="WKK76" s="54"/>
      <c r="WKL76" s="54"/>
      <c r="WKM76" s="54"/>
      <c r="WKN76" s="54"/>
      <c r="WKO76" s="54"/>
      <c r="WKP76" s="54"/>
      <c r="WKQ76" s="54"/>
      <c r="WKR76" s="54"/>
      <c r="WKS76" s="54"/>
      <c r="WKT76" s="54"/>
      <c r="WKU76" s="54"/>
      <c r="WKV76" s="54"/>
      <c r="WKW76" s="54"/>
      <c r="WKX76" s="54"/>
      <c r="WKY76" s="54"/>
      <c r="WKZ76" s="54"/>
      <c r="WLA76" s="54"/>
      <c r="WLB76" s="54"/>
      <c r="WLC76" s="54"/>
      <c r="WLD76" s="54"/>
      <c r="WLE76" s="54"/>
      <c r="WLF76" s="54"/>
      <c r="WLG76" s="54"/>
      <c r="WLH76" s="54"/>
      <c r="WLI76" s="54"/>
      <c r="WLJ76" s="54"/>
      <c r="WLK76" s="54"/>
      <c r="WLL76" s="54"/>
      <c r="WLM76" s="54"/>
      <c r="WLN76" s="54"/>
      <c r="WLO76" s="54"/>
      <c r="WLP76" s="54"/>
      <c r="WLQ76" s="54"/>
      <c r="WLR76" s="54"/>
      <c r="WLS76" s="54"/>
      <c r="WLT76" s="54"/>
      <c r="WLU76" s="54"/>
      <c r="WLV76" s="54"/>
      <c r="WLW76" s="54"/>
      <c r="WLX76" s="54"/>
      <c r="WLY76" s="54"/>
      <c r="WLZ76" s="54"/>
      <c r="WMA76" s="54"/>
      <c r="WMB76" s="54"/>
      <c r="WMC76" s="54"/>
      <c r="WMD76" s="54"/>
      <c r="WME76" s="54"/>
      <c r="WMF76" s="54"/>
      <c r="WMG76" s="54"/>
      <c r="WMH76" s="54"/>
      <c r="WMI76" s="54"/>
      <c r="WMJ76" s="54"/>
      <c r="WMK76" s="54"/>
      <c r="WML76" s="54"/>
      <c r="WMM76" s="54"/>
      <c r="WMN76" s="54"/>
      <c r="WMO76" s="54"/>
      <c r="WMP76" s="54"/>
      <c r="WMQ76" s="54"/>
      <c r="WMR76" s="54"/>
      <c r="WMS76" s="54"/>
      <c r="WMT76" s="54"/>
      <c r="WMU76" s="54"/>
      <c r="WMV76" s="54"/>
      <c r="WMW76" s="54"/>
      <c r="WMX76" s="54"/>
      <c r="WMY76" s="54"/>
      <c r="WMZ76" s="54"/>
      <c r="WNA76" s="54"/>
      <c r="WNB76" s="54"/>
      <c r="WNC76" s="54"/>
      <c r="WND76" s="54"/>
      <c r="WNE76" s="54"/>
      <c r="WNF76" s="54"/>
      <c r="WNG76" s="54"/>
      <c r="WNH76" s="54"/>
      <c r="WNI76" s="54"/>
      <c r="WNJ76" s="54"/>
      <c r="WNK76" s="54"/>
      <c r="WNL76" s="54"/>
      <c r="WNM76" s="54"/>
      <c r="WNN76" s="54"/>
      <c r="WNO76" s="54"/>
      <c r="WNP76" s="54"/>
      <c r="WNQ76" s="54"/>
      <c r="WNR76" s="54"/>
      <c r="WNS76" s="54"/>
      <c r="WNT76" s="54"/>
      <c r="WNU76" s="54"/>
      <c r="WNV76" s="54"/>
      <c r="WNW76" s="54"/>
      <c r="WNX76" s="54"/>
      <c r="WNY76" s="54"/>
      <c r="WNZ76" s="54"/>
      <c r="WOA76" s="54"/>
      <c r="WOB76" s="54"/>
      <c r="WOC76" s="54"/>
      <c r="WOD76" s="54"/>
      <c r="WOE76" s="54"/>
      <c r="WOF76" s="54"/>
      <c r="WOG76" s="54"/>
      <c r="WOH76" s="54"/>
      <c r="WOI76" s="54"/>
      <c r="WOJ76" s="54"/>
      <c r="WOK76" s="54"/>
      <c r="WOL76" s="54"/>
      <c r="WOM76" s="54"/>
      <c r="WON76" s="54"/>
      <c r="WOO76" s="54"/>
      <c r="WOP76" s="54"/>
      <c r="WOQ76" s="54"/>
      <c r="WOR76" s="54"/>
      <c r="WOS76" s="54"/>
      <c r="WOT76" s="54"/>
      <c r="WOU76" s="54"/>
      <c r="WOV76" s="54"/>
      <c r="WOW76" s="54"/>
      <c r="WOX76" s="54"/>
      <c r="WOY76" s="54"/>
      <c r="WOZ76" s="54"/>
      <c r="WPA76" s="54"/>
      <c r="WPB76" s="54"/>
      <c r="WPC76" s="54"/>
      <c r="WPD76" s="54"/>
      <c r="WPE76" s="54"/>
      <c r="WPF76" s="54"/>
      <c r="WPG76" s="54"/>
      <c r="WPH76" s="54"/>
      <c r="WPI76" s="54"/>
      <c r="WPJ76" s="54"/>
      <c r="WPK76" s="54"/>
      <c r="WPL76" s="54"/>
      <c r="WPM76" s="54"/>
      <c r="WPN76" s="54"/>
      <c r="WPO76" s="54"/>
      <c r="WPP76" s="54"/>
      <c r="WPQ76" s="54"/>
      <c r="WPR76" s="54"/>
      <c r="WPS76" s="54"/>
      <c r="WPT76" s="54"/>
      <c r="WPU76" s="54"/>
      <c r="WPV76" s="54"/>
      <c r="WPW76" s="54"/>
      <c r="WPX76" s="54"/>
      <c r="WPY76" s="54"/>
      <c r="WPZ76" s="54"/>
      <c r="WQA76" s="54"/>
      <c r="WQB76" s="54"/>
      <c r="WQC76" s="54"/>
      <c r="WQD76" s="54"/>
      <c r="WQE76" s="54"/>
      <c r="WQF76" s="54"/>
      <c r="WQG76" s="54"/>
      <c r="WQH76" s="54"/>
      <c r="WQI76" s="54"/>
      <c r="WQJ76" s="54"/>
      <c r="WQK76" s="54"/>
      <c r="WQL76" s="54"/>
      <c r="WQM76" s="54"/>
      <c r="WQN76" s="54"/>
      <c r="WQO76" s="54"/>
      <c r="WQP76" s="54"/>
      <c r="WQQ76" s="54"/>
      <c r="WQR76" s="54"/>
      <c r="WQS76" s="54"/>
      <c r="WQT76" s="54"/>
      <c r="WQU76" s="54"/>
      <c r="WQV76" s="54"/>
      <c r="WQW76" s="54"/>
      <c r="WQX76" s="54"/>
      <c r="WQY76" s="54"/>
      <c r="WQZ76" s="54"/>
      <c r="WRA76" s="54"/>
      <c r="WRB76" s="54"/>
      <c r="WRC76" s="54"/>
      <c r="WRD76" s="54"/>
      <c r="WRE76" s="54"/>
      <c r="WRF76" s="54"/>
      <c r="WRG76" s="54"/>
      <c r="WRH76" s="54"/>
      <c r="WRI76" s="54"/>
      <c r="WRJ76" s="54"/>
      <c r="WRK76" s="54"/>
      <c r="WRL76" s="54"/>
      <c r="WRM76" s="54"/>
      <c r="WRN76" s="54"/>
      <c r="WRO76" s="54"/>
      <c r="WRP76" s="54"/>
      <c r="WRQ76" s="54"/>
      <c r="WRR76" s="54"/>
      <c r="WRS76" s="54"/>
      <c r="WRT76" s="54"/>
      <c r="WRU76" s="54"/>
      <c r="WRV76" s="54"/>
      <c r="WRW76" s="54"/>
      <c r="WRX76" s="54"/>
      <c r="WRY76" s="54"/>
      <c r="WRZ76" s="54"/>
      <c r="WSA76" s="54"/>
      <c r="WSB76" s="54"/>
      <c r="WSC76" s="54"/>
      <c r="WSD76" s="54"/>
      <c r="WSE76" s="54"/>
      <c r="WSF76" s="54"/>
      <c r="WSG76" s="54"/>
      <c r="WSH76" s="54"/>
      <c r="WSI76" s="54"/>
      <c r="WSJ76" s="54"/>
      <c r="WSK76" s="54"/>
      <c r="WSL76" s="54"/>
      <c r="WSM76" s="54"/>
      <c r="WSN76" s="54"/>
      <c r="WSO76" s="54"/>
      <c r="WSP76" s="54"/>
      <c r="WSQ76" s="54"/>
      <c r="WSR76" s="54"/>
      <c r="WSS76" s="54"/>
      <c r="WST76" s="54"/>
      <c r="WSU76" s="54"/>
      <c r="WSV76" s="54"/>
      <c r="WSW76" s="54"/>
      <c r="WSX76" s="54"/>
      <c r="WSY76" s="54"/>
      <c r="WSZ76" s="54"/>
      <c r="WTA76" s="54"/>
      <c r="WTB76" s="54"/>
      <c r="WTC76" s="54"/>
      <c r="WTD76" s="54"/>
      <c r="WTE76" s="54"/>
      <c r="WTF76" s="54"/>
      <c r="WTG76" s="54"/>
      <c r="WTH76" s="54"/>
      <c r="WTI76" s="54"/>
      <c r="WTJ76" s="54"/>
      <c r="WTK76" s="54"/>
      <c r="WTL76" s="54"/>
      <c r="WTM76" s="54"/>
      <c r="WTN76" s="54"/>
      <c r="WTO76" s="54"/>
      <c r="WTP76" s="54"/>
      <c r="WTQ76" s="54"/>
      <c r="WTR76" s="54"/>
      <c r="WTS76" s="54"/>
      <c r="WTT76" s="54"/>
      <c r="WTU76" s="54"/>
      <c r="WTV76" s="54"/>
      <c r="WTW76" s="54"/>
      <c r="WTX76" s="54"/>
      <c r="WTY76" s="54"/>
      <c r="WTZ76" s="54"/>
      <c r="WUA76" s="54"/>
      <c r="WUB76" s="54"/>
      <c r="WUC76" s="54"/>
      <c r="WUD76" s="54"/>
      <c r="WUE76" s="54"/>
      <c r="WUF76" s="54"/>
      <c r="WUG76" s="54"/>
      <c r="WUH76" s="54"/>
      <c r="WUI76" s="54"/>
      <c r="WUJ76" s="54"/>
      <c r="WUK76" s="54"/>
      <c r="WUL76" s="54"/>
      <c r="WUM76" s="54"/>
      <c r="WUN76" s="54"/>
      <c r="WUO76" s="54"/>
      <c r="WUP76" s="54"/>
      <c r="WUQ76" s="54"/>
      <c r="WUR76" s="54"/>
      <c r="WUS76" s="54"/>
      <c r="WUT76" s="54"/>
      <c r="WUU76" s="54"/>
      <c r="WUV76" s="54"/>
      <c r="WUW76" s="54"/>
      <c r="WUX76" s="54"/>
      <c r="WUY76" s="54"/>
      <c r="WUZ76" s="54"/>
      <c r="WVA76" s="54"/>
      <c r="WVB76" s="54"/>
      <c r="WVC76" s="54"/>
      <c r="WVD76" s="54"/>
      <c r="WVE76" s="54"/>
      <c r="WVF76" s="54"/>
      <c r="WVG76" s="54"/>
      <c r="WVH76" s="54"/>
      <c r="WVI76" s="54"/>
      <c r="WVJ76" s="54"/>
      <c r="WVK76" s="54"/>
      <c r="WVL76" s="54"/>
      <c r="WVM76" s="54"/>
      <c r="WVN76" s="54"/>
      <c r="WVO76" s="54"/>
      <c r="WVP76" s="54"/>
      <c r="WVQ76" s="54"/>
      <c r="WVR76" s="54"/>
      <c r="WVS76" s="54"/>
      <c r="WVT76" s="54"/>
      <c r="WVU76" s="54"/>
      <c r="WVV76" s="54"/>
      <c r="WVW76" s="54"/>
      <c r="WVX76" s="54"/>
      <c r="WVY76" s="54"/>
      <c r="WVZ76" s="54"/>
      <c r="WWA76" s="54"/>
      <c r="WWB76" s="54"/>
      <c r="WWC76" s="54"/>
      <c r="WWD76" s="54"/>
      <c r="WWE76" s="54"/>
      <c r="WWF76" s="54"/>
      <c r="WWG76" s="54"/>
      <c r="WWH76" s="54"/>
      <c r="WWI76" s="54"/>
      <c r="WWJ76" s="54"/>
      <c r="WWK76" s="54"/>
      <c r="WWL76" s="54"/>
      <c r="WWM76" s="54"/>
      <c r="WWN76" s="54"/>
      <c r="WWO76" s="54"/>
      <c r="WWP76" s="54"/>
      <c r="WWQ76" s="54"/>
      <c r="WWR76" s="54"/>
      <c r="WWS76" s="54"/>
      <c r="WWT76" s="54"/>
      <c r="WWU76" s="54"/>
      <c r="WWV76" s="54"/>
      <c r="WWW76" s="54"/>
      <c r="WWX76" s="54"/>
      <c r="WWY76" s="54"/>
      <c r="WWZ76" s="54"/>
      <c r="WXA76" s="54"/>
      <c r="WXB76" s="54"/>
      <c r="WXC76" s="54"/>
      <c r="WXD76" s="54"/>
      <c r="WXE76" s="54"/>
      <c r="WXF76" s="54"/>
      <c r="WXG76" s="54"/>
      <c r="WXH76" s="54"/>
      <c r="WXI76" s="54"/>
      <c r="WXJ76" s="54"/>
      <c r="WXK76" s="54"/>
      <c r="WXL76" s="54"/>
      <c r="WXM76" s="54"/>
      <c r="WXN76" s="54"/>
      <c r="WXO76" s="54"/>
      <c r="WXP76" s="54"/>
      <c r="WXQ76" s="54"/>
      <c r="WXR76" s="54"/>
      <c r="WXS76" s="54"/>
      <c r="WXT76" s="54"/>
      <c r="WXU76" s="54"/>
      <c r="WXV76" s="54"/>
      <c r="WXW76" s="54"/>
      <c r="WXX76" s="54"/>
      <c r="WXY76" s="54"/>
      <c r="WXZ76" s="54"/>
      <c r="WYA76" s="54"/>
      <c r="WYB76" s="54"/>
      <c r="WYC76" s="54"/>
      <c r="WYD76" s="54"/>
      <c r="WYE76" s="54"/>
      <c r="WYF76" s="54"/>
      <c r="WYG76" s="54"/>
      <c r="WYH76" s="54"/>
      <c r="WYI76" s="54"/>
      <c r="WYJ76" s="54"/>
      <c r="WYK76" s="54"/>
      <c r="WYL76" s="54"/>
      <c r="WYM76" s="54"/>
      <c r="WYN76" s="54"/>
      <c r="WYO76" s="54"/>
      <c r="WYP76" s="54"/>
      <c r="WYQ76" s="54"/>
      <c r="WYR76" s="54"/>
      <c r="WYS76" s="54"/>
      <c r="WYT76" s="54"/>
      <c r="WYU76" s="54"/>
      <c r="WYV76" s="54"/>
      <c r="WYW76" s="54"/>
      <c r="WYX76" s="54"/>
      <c r="WYY76" s="54"/>
      <c r="WYZ76" s="54"/>
      <c r="WZA76" s="54"/>
      <c r="WZB76" s="54"/>
      <c r="WZC76" s="54"/>
      <c r="WZD76" s="54"/>
      <c r="WZE76" s="54"/>
      <c r="WZF76" s="54"/>
      <c r="WZG76" s="54"/>
      <c r="WZH76" s="54"/>
      <c r="WZI76" s="54"/>
      <c r="WZJ76" s="54"/>
      <c r="WZK76" s="54"/>
      <c r="WZL76" s="54"/>
      <c r="WZM76" s="54"/>
      <c r="WZN76" s="54"/>
      <c r="WZO76" s="54"/>
      <c r="WZP76" s="54"/>
      <c r="WZQ76" s="54"/>
      <c r="WZR76" s="54"/>
      <c r="WZS76" s="54"/>
      <c r="WZT76" s="54"/>
      <c r="WZU76" s="54"/>
      <c r="WZV76" s="54"/>
      <c r="WZW76" s="54"/>
      <c r="WZX76" s="54"/>
      <c r="WZY76" s="54"/>
      <c r="WZZ76" s="54"/>
      <c r="XAA76" s="54"/>
      <c r="XAB76" s="54"/>
      <c r="XAC76" s="54"/>
      <c r="XAD76" s="54"/>
      <c r="XAE76" s="54"/>
      <c r="XAF76" s="54"/>
      <c r="XAG76" s="54"/>
      <c r="XAH76" s="54"/>
      <c r="XAI76" s="54"/>
      <c r="XAJ76" s="54"/>
      <c r="XAK76" s="54"/>
      <c r="XAL76" s="54"/>
      <c r="XAM76" s="54"/>
      <c r="XAN76" s="54"/>
      <c r="XAO76" s="54"/>
      <c r="XAP76" s="54"/>
      <c r="XAQ76" s="54"/>
      <c r="XAR76" s="54"/>
      <c r="XAS76" s="54"/>
      <c r="XAT76" s="54"/>
      <c r="XAU76" s="54"/>
      <c r="XAV76" s="54"/>
      <c r="XAW76" s="54"/>
      <c r="XAX76" s="54"/>
      <c r="XAY76" s="54"/>
      <c r="XAZ76" s="54"/>
      <c r="XBA76" s="54"/>
      <c r="XBB76" s="54"/>
      <c r="XBC76" s="54"/>
      <c r="XBD76" s="54"/>
      <c r="XBE76" s="54"/>
      <c r="XBF76" s="54"/>
      <c r="XBG76" s="54"/>
      <c r="XBH76" s="54"/>
      <c r="XBI76" s="54"/>
      <c r="XBJ76" s="54"/>
      <c r="XBK76" s="54"/>
      <c r="XBL76" s="54"/>
      <c r="XBM76" s="54"/>
      <c r="XBN76" s="54"/>
      <c r="XBO76" s="54"/>
      <c r="XBP76" s="54"/>
      <c r="XBQ76" s="54"/>
      <c r="XBR76" s="54"/>
      <c r="XBS76" s="54"/>
      <c r="XBT76" s="54"/>
      <c r="XBU76" s="54"/>
      <c r="XBV76" s="54"/>
      <c r="XBW76" s="54"/>
      <c r="XBX76" s="54"/>
      <c r="XBY76" s="54"/>
      <c r="XBZ76" s="54"/>
      <c r="XCA76" s="54"/>
      <c r="XCB76" s="54"/>
      <c r="XCC76" s="54"/>
      <c r="XCD76" s="54"/>
      <c r="XCE76" s="54"/>
      <c r="XCF76" s="54"/>
      <c r="XCG76" s="54"/>
      <c r="XCH76" s="54"/>
      <c r="XCI76" s="54"/>
      <c r="XCJ76" s="54"/>
      <c r="XCK76" s="54"/>
      <c r="XCL76" s="54"/>
      <c r="XCM76" s="54"/>
      <c r="XCN76" s="54"/>
      <c r="XCO76" s="54"/>
      <c r="XCP76" s="54"/>
      <c r="XCQ76" s="54"/>
      <c r="XCR76" s="54"/>
      <c r="XCS76" s="54"/>
      <c r="XCT76" s="54"/>
      <c r="XCU76" s="54"/>
      <c r="XCV76" s="54"/>
      <c r="XCW76" s="54"/>
      <c r="XCX76" s="54"/>
      <c r="XCY76" s="54"/>
      <c r="XCZ76" s="54"/>
      <c r="XDA76" s="54"/>
      <c r="XDB76" s="54"/>
      <c r="XDC76" s="54"/>
      <c r="XDD76" s="54"/>
      <c r="XDE76" s="54"/>
      <c r="XDF76" s="54"/>
      <c r="XDG76" s="54"/>
      <c r="XDH76" s="54"/>
      <c r="XDI76" s="54"/>
      <c r="XDJ76" s="54"/>
      <c r="XDK76" s="54"/>
      <c r="XDL76" s="54"/>
      <c r="XDM76" s="54"/>
      <c r="XDN76" s="54"/>
      <c r="XDO76" s="54"/>
      <c r="XDP76" s="54"/>
      <c r="XDQ76" s="54"/>
      <c r="XDR76" s="54"/>
      <c r="XDS76" s="54"/>
      <c r="XDT76" s="54"/>
      <c r="XDU76" s="54"/>
      <c r="XDV76" s="54"/>
      <c r="XDW76" s="54"/>
      <c r="XDX76" s="54"/>
      <c r="XDY76" s="54"/>
      <c r="XDZ76" s="54"/>
      <c r="XEA76" s="54"/>
      <c r="XEB76" s="54"/>
      <c r="XEC76" s="54"/>
      <c r="XED76" s="54"/>
      <c r="XEE76" s="54"/>
      <c r="XEF76" s="54"/>
      <c r="XEG76" s="54"/>
      <c r="XEH76" s="54"/>
      <c r="XEI76" s="54"/>
      <c r="XEJ76" s="54"/>
      <c r="XEK76" s="54"/>
      <c r="XEL76" s="54"/>
      <c r="XEM76" s="54"/>
      <c r="XEN76" s="54"/>
      <c r="XEO76" s="54"/>
      <c r="XEP76" s="54"/>
      <c r="XEQ76" s="54"/>
      <c r="XER76" s="54"/>
      <c r="XES76" s="54"/>
      <c r="XET76" s="54"/>
      <c r="XEU76" s="54"/>
      <c r="XEV76" s="54"/>
      <c r="XEW76" s="54"/>
      <c r="XEX76" s="54"/>
    </row>
    <row r="77" spans="1:16378">
      <c r="A77" s="144"/>
      <c r="B77" s="144"/>
      <c r="C77" s="144"/>
      <c r="D77" s="246"/>
      <c r="E77" s="247"/>
      <c r="F77" s="241"/>
      <c r="G77" s="241"/>
      <c r="H77" s="246"/>
      <c r="I77" s="248"/>
      <c r="J77" s="241"/>
      <c r="K77" s="257"/>
      <c r="L77" s="249"/>
      <c r="M77" s="248"/>
      <c r="N77" s="241"/>
      <c r="O77" s="257"/>
      <c r="P77" s="244"/>
      <c r="Q77" s="248"/>
      <c r="R77" s="241"/>
      <c r="S77" s="257"/>
    </row>
    <row r="78" spans="1:16378" ht="13.5" thickBot="1">
      <c r="A78" s="54"/>
      <c r="B78" s="54"/>
      <c r="C78" s="54"/>
      <c r="D78" s="250">
        <f t="shared" ref="D78:S78" si="45">SUM(D3:D77)</f>
        <v>1424295</v>
      </c>
      <c r="E78" s="251">
        <f t="shared" si="45"/>
        <v>1424295</v>
      </c>
      <c r="F78" s="252">
        <f t="shared" si="45"/>
        <v>0</v>
      </c>
      <c r="G78" s="288">
        <f t="shared" si="4"/>
        <v>0</v>
      </c>
      <c r="H78" s="250">
        <f>SUM(H3:H75)</f>
        <v>31176671.95000001</v>
      </c>
      <c r="I78" s="251">
        <f>SUM(I3:I75)</f>
        <v>31047742.95000001</v>
      </c>
      <c r="J78" s="252">
        <f t="shared" si="45"/>
        <v>128928.99999999985</v>
      </c>
      <c r="K78" s="289">
        <f>ROUND(J78/H78,10)</f>
        <v>4.1354317999999996E-3</v>
      </c>
      <c r="L78" s="250">
        <f t="shared" si="45"/>
        <v>4646.946425000001</v>
      </c>
      <c r="M78" s="251">
        <f t="shared" si="45"/>
        <v>4646.1400000000012</v>
      </c>
      <c r="N78" s="252">
        <f t="shared" si="45"/>
        <v>0.80642499999997352</v>
      </c>
      <c r="O78" s="289">
        <f>ROUND(N78/L78,10)</f>
        <v>1.7353870000000001E-4</v>
      </c>
      <c r="P78" s="250">
        <f t="shared" si="45"/>
        <v>36480257.649999999</v>
      </c>
      <c r="Q78" s="251">
        <f t="shared" si="45"/>
        <v>36483972.999999993</v>
      </c>
      <c r="R78" s="252">
        <f t="shared" si="45"/>
        <v>-3715.3499999998639</v>
      </c>
      <c r="S78" s="318">
        <f t="shared" si="45"/>
        <v>-2.5704579500000005E-2</v>
      </c>
    </row>
    <row r="79" spans="1:16378" ht="14.25" thickTop="1" thickBot="1">
      <c r="H79" s="253"/>
      <c r="I79" s="253"/>
    </row>
    <row r="80" spans="1:16378" ht="13.5" thickBot="1">
      <c r="A80" s="146" t="s">
        <v>83</v>
      </c>
      <c r="B80" s="279"/>
      <c r="C80" s="147"/>
      <c r="D80" s="254"/>
      <c r="E80" s="254"/>
      <c r="F80" s="254"/>
      <c r="G80" s="254"/>
      <c r="H80" s="255"/>
      <c r="I80" s="256"/>
    </row>
  </sheetData>
  <sortState xmlns:xlrd2="http://schemas.microsoft.com/office/spreadsheetml/2017/richdata2" ref="A3:Z92">
    <sortCondition ref="A3:A92"/>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XFD38"/>
  <sheetViews>
    <sheetView zoomScaleNormal="100" workbookViewId="0">
      <selection activeCell="B28" sqref="B28"/>
    </sheetView>
  </sheetViews>
  <sheetFormatPr defaultColWidth="8.85546875" defaultRowHeight="12"/>
  <cols>
    <col min="1" max="1" width="14.5703125" style="61" bestFit="1" customWidth="1"/>
    <col min="2" max="2" width="50.7109375" style="61" bestFit="1" customWidth="1"/>
    <col min="3" max="4" width="18.7109375" style="61" customWidth="1"/>
    <col min="5" max="6" width="14.42578125" style="61" customWidth="1"/>
    <col min="7" max="7" width="77.7109375" style="61" customWidth="1"/>
    <col min="8" max="16384" width="8.85546875" style="61"/>
  </cols>
  <sheetData>
    <row r="1" spans="1:16384">
      <c r="A1" s="76" t="s">
        <v>115</v>
      </c>
    </row>
    <row r="2" spans="1:16384" ht="12.75" thickBot="1"/>
    <row r="3" spans="1:16384" ht="24.75" thickBot="1">
      <c r="A3" s="76" t="s">
        <v>153</v>
      </c>
      <c r="B3" s="76" t="s">
        <v>152</v>
      </c>
      <c r="C3" s="78" t="s">
        <v>10</v>
      </c>
      <c r="D3" s="77" t="s">
        <v>69</v>
      </c>
      <c r="E3" s="77" t="s">
        <v>7</v>
      </c>
      <c r="F3" s="77" t="s">
        <v>192</v>
      </c>
      <c r="G3" s="67" t="s">
        <v>125</v>
      </c>
    </row>
    <row r="4" spans="1:16384" ht="13.9" customHeight="1">
      <c r="A4" s="342" t="s">
        <v>433</v>
      </c>
      <c r="B4" s="342" t="s">
        <v>461</v>
      </c>
      <c r="C4" s="342">
        <v>22208.94</v>
      </c>
      <c r="D4" s="342">
        <v>22198.94</v>
      </c>
      <c r="E4" s="80">
        <f>C4-D4</f>
        <v>10</v>
      </c>
      <c r="F4" s="266">
        <f>ROUND(E4/C4,10)</f>
        <v>4.5026909999999997E-4</v>
      </c>
      <c r="G4" s="81"/>
    </row>
    <row r="5" spans="1:16384" ht="13.9" customHeight="1">
      <c r="A5" s="342" t="s">
        <v>462</v>
      </c>
      <c r="B5" s="342" t="s">
        <v>463</v>
      </c>
      <c r="C5" s="342">
        <v>18738.23</v>
      </c>
      <c r="D5" s="342">
        <v>18739.11</v>
      </c>
      <c r="E5" s="80">
        <f t="shared" ref="E5:E17" si="0">C5-D5</f>
        <v>-0.88000000000101863</v>
      </c>
      <c r="F5" s="266">
        <f t="shared" ref="F5:F19" si="1">ROUND(E5/C5,10)</f>
        <v>-4.6962799999999997E-5</v>
      </c>
      <c r="G5" s="81"/>
    </row>
    <row r="6" spans="1:16384" ht="13.9" customHeight="1">
      <c r="A6" s="342" t="s">
        <v>464</v>
      </c>
      <c r="B6" s="342" t="s">
        <v>465</v>
      </c>
      <c r="C6" s="342">
        <v>10226.58</v>
      </c>
      <c r="D6" s="342">
        <v>10216.49</v>
      </c>
      <c r="E6" s="80">
        <f t="shared" si="0"/>
        <v>10.090000000000146</v>
      </c>
      <c r="F6" s="266">
        <f t="shared" si="1"/>
        <v>9.8664460000000005E-4</v>
      </c>
      <c r="G6" s="81"/>
    </row>
    <row r="7" spans="1:16384" ht="13.9" customHeight="1">
      <c r="A7" s="342" t="s">
        <v>454</v>
      </c>
      <c r="B7" s="342" t="s">
        <v>466</v>
      </c>
      <c r="C7" s="342">
        <v>9128.69</v>
      </c>
      <c r="D7" s="342">
        <v>9128.69</v>
      </c>
      <c r="E7" s="80">
        <f t="shared" si="0"/>
        <v>0</v>
      </c>
      <c r="F7" s="266">
        <f t="shared" si="1"/>
        <v>0</v>
      </c>
      <c r="G7" s="81"/>
    </row>
    <row r="8" spans="1:16384" ht="15">
      <c r="A8" s="342" t="s">
        <v>430</v>
      </c>
      <c r="B8" s="342" t="s">
        <v>467</v>
      </c>
      <c r="C8" s="342">
        <v>86722.59</v>
      </c>
      <c r="D8" s="342">
        <v>86636.05</v>
      </c>
      <c r="E8" s="80">
        <f t="shared" si="0"/>
        <v>86.539999999993597</v>
      </c>
      <c r="F8" s="266">
        <f t="shared" si="1"/>
        <v>9.9789460000000003E-4</v>
      </c>
      <c r="G8" s="76"/>
    </row>
    <row r="9" spans="1:16384" ht="15">
      <c r="A9" s="342" t="s">
        <v>431</v>
      </c>
      <c r="B9" s="342" t="s">
        <v>468</v>
      </c>
      <c r="C9" s="342">
        <v>30674.38</v>
      </c>
      <c r="D9" s="342">
        <v>30669.63</v>
      </c>
      <c r="E9" s="80">
        <f t="shared" si="0"/>
        <v>4.75</v>
      </c>
      <c r="F9" s="266">
        <f t="shared" si="1"/>
        <v>1.548524E-4</v>
      </c>
    </row>
    <row r="10" spans="1:16384" ht="15">
      <c r="A10" s="342" t="s">
        <v>469</v>
      </c>
      <c r="B10" s="342" t="s">
        <v>470</v>
      </c>
      <c r="C10" s="342">
        <v>3972.83</v>
      </c>
      <c r="D10" s="342">
        <v>3973.56</v>
      </c>
      <c r="E10" s="80">
        <f t="shared" si="0"/>
        <v>-0.73000000000001819</v>
      </c>
      <c r="F10" s="266">
        <f t="shared" si="1"/>
        <v>-1.837481E-4</v>
      </c>
      <c r="G10" s="72"/>
    </row>
    <row r="11" spans="1:16384" ht="15">
      <c r="A11" s="342" t="s">
        <v>460</v>
      </c>
      <c r="B11" s="342" t="s">
        <v>269</v>
      </c>
      <c r="C11" s="342">
        <v>318260.12</v>
      </c>
      <c r="D11" s="342">
        <v>318260.12</v>
      </c>
      <c r="E11" s="80">
        <f>C11-D11</f>
        <v>0</v>
      </c>
      <c r="F11" s="266">
        <f t="shared" si="1"/>
        <v>0</v>
      </c>
      <c r="G11" s="72"/>
    </row>
    <row r="12" spans="1:16384" ht="15">
      <c r="A12" s="342" t="s">
        <v>432</v>
      </c>
      <c r="B12" s="342" t="s">
        <v>471</v>
      </c>
      <c r="C12" s="342">
        <v>88908.57</v>
      </c>
      <c r="D12" s="342">
        <v>88908.57</v>
      </c>
      <c r="E12" s="80">
        <f>C12-D12</f>
        <v>0</v>
      </c>
      <c r="F12" s="266">
        <f t="shared" si="1"/>
        <v>0</v>
      </c>
      <c r="G12" s="72"/>
    </row>
    <row r="13" spans="1:16384" ht="12.75">
      <c r="A13"/>
      <c r="B13"/>
      <c r="C13"/>
      <c r="D13"/>
      <c r="E13" s="80">
        <f t="shared" si="0"/>
        <v>0</v>
      </c>
      <c r="F13" s="266" t="e">
        <f t="shared" si="1"/>
        <v>#DIV/0!</v>
      </c>
      <c r="G13" s="72"/>
    </row>
    <row r="14" spans="1:16384" ht="15">
      <c r="A14"/>
      <c r="B14"/>
      <c r="C14"/>
      <c r="D14" s="322"/>
      <c r="E14" s="80">
        <f t="shared" si="0"/>
        <v>0</v>
      </c>
      <c r="F14" s="266" t="e">
        <f t="shared" si="1"/>
        <v>#DIV/0!</v>
      </c>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c r="AMK14"/>
      <c r="AML14"/>
      <c r="AMM14"/>
      <c r="AMN14"/>
      <c r="AMO14"/>
      <c r="AMP14"/>
      <c r="AMQ14"/>
      <c r="AMR14"/>
      <c r="AMS14"/>
      <c r="AMT14"/>
      <c r="AMU14"/>
      <c r="AMV14"/>
      <c r="AMW14"/>
      <c r="AMX14"/>
      <c r="AMY14"/>
      <c r="AMZ14"/>
      <c r="ANA14"/>
      <c r="ANB14"/>
      <c r="ANC14"/>
      <c r="AND14"/>
      <c r="ANE14"/>
      <c r="ANF14"/>
      <c r="ANG14"/>
      <c r="ANH14"/>
      <c r="ANI14"/>
      <c r="ANJ14"/>
      <c r="ANK14"/>
      <c r="ANL14"/>
      <c r="ANM14"/>
      <c r="ANN14"/>
      <c r="ANO14"/>
      <c r="ANP14"/>
      <c r="ANQ14"/>
      <c r="ANR14"/>
      <c r="ANS14"/>
      <c r="ANT14"/>
      <c r="ANU14"/>
      <c r="ANV14"/>
      <c r="ANW14"/>
      <c r="ANX14"/>
      <c r="ANY14"/>
      <c r="ANZ14"/>
      <c r="AOA14"/>
      <c r="AOB14"/>
      <c r="AOC14"/>
      <c r="AOD14"/>
      <c r="AOE14"/>
      <c r="AOF14"/>
      <c r="AOG14"/>
      <c r="AOH14"/>
      <c r="AOI14"/>
      <c r="AOJ14"/>
      <c r="AOK14"/>
      <c r="AOL14"/>
      <c r="AOM14"/>
      <c r="AON14"/>
      <c r="AOO14"/>
      <c r="AOP14"/>
      <c r="AOQ14"/>
      <c r="AOR14"/>
      <c r="AOS14"/>
      <c r="AOT14"/>
      <c r="AOU14"/>
      <c r="AOV14"/>
      <c r="AOW14"/>
      <c r="AOX14"/>
      <c r="AOY14"/>
      <c r="AOZ14"/>
      <c r="APA14"/>
      <c r="APB14"/>
      <c r="APC14"/>
      <c r="APD14"/>
      <c r="APE14"/>
      <c r="APF14"/>
      <c r="APG14"/>
      <c r="APH14"/>
      <c r="API14"/>
      <c r="APJ14"/>
      <c r="APK14"/>
      <c r="APL14"/>
      <c r="APM14"/>
      <c r="APN14"/>
      <c r="APO14"/>
      <c r="APP14"/>
      <c r="APQ14"/>
      <c r="APR14"/>
      <c r="APS14"/>
      <c r="APT14"/>
      <c r="APU14"/>
      <c r="APV14"/>
      <c r="APW14"/>
      <c r="APX14"/>
      <c r="APY14"/>
      <c r="APZ14"/>
      <c r="AQA14"/>
      <c r="AQB14"/>
      <c r="AQC14"/>
      <c r="AQD14"/>
      <c r="AQE14"/>
      <c r="AQF14"/>
      <c r="AQG14"/>
      <c r="AQH14"/>
      <c r="AQI14"/>
      <c r="AQJ14"/>
      <c r="AQK14"/>
      <c r="AQL14"/>
      <c r="AQM14"/>
      <c r="AQN14"/>
      <c r="AQO14"/>
      <c r="AQP14"/>
      <c r="AQQ14"/>
      <c r="AQR14"/>
      <c r="AQS14"/>
      <c r="AQT14"/>
      <c r="AQU14"/>
      <c r="AQV14"/>
      <c r="AQW14"/>
      <c r="AQX14"/>
      <c r="AQY14"/>
      <c r="AQZ14"/>
      <c r="ARA14"/>
      <c r="ARB14"/>
      <c r="ARC14"/>
      <c r="ARD14"/>
      <c r="ARE14"/>
      <c r="ARF14"/>
      <c r="ARG14"/>
      <c r="ARH14"/>
      <c r="ARI14"/>
      <c r="ARJ14"/>
      <c r="ARK14"/>
      <c r="ARL14"/>
      <c r="ARM14"/>
      <c r="ARN14"/>
      <c r="ARO14"/>
      <c r="ARP14"/>
      <c r="ARQ14"/>
      <c r="ARR14"/>
      <c r="ARS14"/>
      <c r="ART14"/>
      <c r="ARU14"/>
      <c r="ARV14"/>
      <c r="ARW14"/>
      <c r="ARX14"/>
      <c r="ARY14"/>
      <c r="ARZ14"/>
      <c r="ASA14"/>
      <c r="ASB14"/>
      <c r="ASC14"/>
      <c r="ASD14"/>
      <c r="ASE14"/>
      <c r="ASF14"/>
      <c r="ASG14"/>
      <c r="ASH14"/>
      <c r="ASI14"/>
      <c r="ASJ14"/>
      <c r="ASK14"/>
      <c r="ASL14"/>
      <c r="ASM14"/>
      <c r="ASN14"/>
      <c r="ASO14"/>
      <c r="ASP14"/>
      <c r="ASQ14"/>
      <c r="ASR14"/>
      <c r="ASS14"/>
      <c r="AST14"/>
      <c r="ASU14"/>
      <c r="ASV14"/>
      <c r="ASW14"/>
      <c r="ASX14"/>
      <c r="ASY14"/>
      <c r="ASZ14"/>
      <c r="ATA14"/>
      <c r="ATB14"/>
      <c r="ATC14"/>
      <c r="ATD14"/>
      <c r="ATE14"/>
      <c r="ATF14"/>
      <c r="ATG14"/>
      <c r="ATH14"/>
      <c r="ATI14"/>
      <c r="ATJ14"/>
      <c r="ATK14"/>
      <c r="ATL14"/>
      <c r="ATM14"/>
      <c r="ATN14"/>
      <c r="ATO14"/>
      <c r="ATP14"/>
      <c r="ATQ14"/>
      <c r="ATR14"/>
      <c r="ATS14"/>
      <c r="ATT14"/>
      <c r="ATU14"/>
      <c r="ATV14"/>
      <c r="ATW14"/>
      <c r="ATX14"/>
      <c r="ATY14"/>
      <c r="ATZ14"/>
      <c r="AUA14"/>
      <c r="AUB14"/>
      <c r="AUC14"/>
      <c r="AUD14"/>
      <c r="AUE14"/>
      <c r="AUF14"/>
      <c r="AUG14"/>
      <c r="AUH14"/>
      <c r="AUI14"/>
      <c r="AUJ14"/>
      <c r="AUK14"/>
      <c r="AUL14"/>
      <c r="AUM14"/>
      <c r="AUN14"/>
      <c r="AUO14"/>
      <c r="AUP14"/>
      <c r="AUQ14"/>
      <c r="AUR14"/>
      <c r="AUS14"/>
      <c r="AUT14"/>
      <c r="AUU14"/>
      <c r="AUV14"/>
      <c r="AUW14"/>
      <c r="AUX14"/>
      <c r="AUY14"/>
      <c r="AUZ14"/>
      <c r="AVA14"/>
      <c r="AVB14"/>
      <c r="AVC14"/>
      <c r="AVD14"/>
      <c r="AVE14"/>
      <c r="AVF14"/>
      <c r="AVG14"/>
      <c r="AVH14"/>
      <c r="AVI14"/>
      <c r="AVJ14"/>
      <c r="AVK14"/>
      <c r="AVL14"/>
      <c r="AVM14"/>
      <c r="AVN14"/>
      <c r="AVO14"/>
      <c r="AVP14"/>
      <c r="AVQ14"/>
      <c r="AVR14"/>
      <c r="AVS14"/>
      <c r="AVT14"/>
      <c r="AVU14"/>
      <c r="AVV14"/>
      <c r="AVW14"/>
      <c r="AVX14"/>
      <c r="AVY14"/>
      <c r="AVZ14"/>
      <c r="AWA14"/>
      <c r="AWB14"/>
      <c r="AWC14"/>
      <c r="AWD14"/>
      <c r="AWE14"/>
      <c r="AWF14"/>
      <c r="AWG14"/>
      <c r="AWH14"/>
      <c r="AWI14"/>
      <c r="AWJ14"/>
      <c r="AWK14"/>
      <c r="AWL14"/>
      <c r="AWM14"/>
      <c r="AWN14"/>
      <c r="AWO14"/>
      <c r="AWP14"/>
      <c r="AWQ14"/>
      <c r="AWR14"/>
      <c r="AWS14"/>
      <c r="AWT14"/>
      <c r="AWU14"/>
      <c r="AWV14"/>
      <c r="AWW14"/>
      <c r="AWX14"/>
      <c r="AWY14"/>
      <c r="AWZ14"/>
      <c r="AXA14"/>
      <c r="AXB14"/>
      <c r="AXC14"/>
      <c r="AXD14"/>
      <c r="AXE14"/>
      <c r="AXF14"/>
      <c r="AXG14"/>
      <c r="AXH14"/>
      <c r="AXI14"/>
      <c r="AXJ14"/>
      <c r="AXK14"/>
      <c r="AXL14"/>
      <c r="AXM14"/>
      <c r="AXN14"/>
      <c r="AXO14"/>
      <c r="AXP14"/>
      <c r="AXQ14"/>
      <c r="AXR14"/>
      <c r="AXS14"/>
      <c r="AXT14"/>
      <c r="AXU14"/>
      <c r="AXV14"/>
      <c r="AXW14"/>
      <c r="AXX14"/>
      <c r="AXY14"/>
      <c r="AXZ14"/>
      <c r="AYA14"/>
      <c r="AYB14"/>
      <c r="AYC14"/>
      <c r="AYD14"/>
      <c r="AYE14"/>
      <c r="AYF14"/>
      <c r="AYG14"/>
      <c r="AYH14"/>
      <c r="AYI14"/>
      <c r="AYJ14"/>
      <c r="AYK14"/>
      <c r="AYL14"/>
      <c r="AYM14"/>
      <c r="AYN14"/>
      <c r="AYO14"/>
      <c r="AYP14"/>
      <c r="AYQ14"/>
      <c r="AYR14"/>
      <c r="AYS14"/>
      <c r="AYT14"/>
      <c r="AYU14"/>
      <c r="AYV14"/>
      <c r="AYW14"/>
      <c r="AYX14"/>
      <c r="AYY14"/>
      <c r="AYZ14"/>
      <c r="AZA14"/>
      <c r="AZB14"/>
      <c r="AZC14"/>
      <c r="AZD14"/>
      <c r="AZE14"/>
      <c r="AZF14"/>
      <c r="AZG14"/>
      <c r="AZH14"/>
      <c r="AZI14"/>
      <c r="AZJ14"/>
      <c r="AZK14"/>
      <c r="AZL14"/>
      <c r="AZM14"/>
      <c r="AZN14"/>
      <c r="AZO14"/>
      <c r="AZP14"/>
      <c r="AZQ14"/>
      <c r="AZR14"/>
      <c r="AZS14"/>
      <c r="AZT14"/>
      <c r="AZU14"/>
      <c r="AZV14"/>
      <c r="AZW14"/>
      <c r="AZX14"/>
      <c r="AZY14"/>
      <c r="AZZ14"/>
      <c r="BAA14"/>
      <c r="BAB14"/>
      <c r="BAC14"/>
      <c r="BAD14"/>
      <c r="BAE14"/>
      <c r="BAF14"/>
      <c r="BAG14"/>
      <c r="BAH14"/>
      <c r="BAI14"/>
      <c r="BAJ14"/>
      <c r="BAK14"/>
      <c r="BAL14"/>
      <c r="BAM14"/>
      <c r="BAN14"/>
      <c r="BAO14"/>
      <c r="BAP14"/>
      <c r="BAQ14"/>
      <c r="BAR14"/>
      <c r="BAS14"/>
      <c r="BAT14"/>
      <c r="BAU14"/>
      <c r="BAV14"/>
      <c r="BAW14"/>
      <c r="BAX14"/>
      <c r="BAY14"/>
      <c r="BAZ14"/>
      <c r="BBA14"/>
      <c r="BBB14"/>
      <c r="BBC14"/>
      <c r="BBD14"/>
      <c r="BBE14"/>
      <c r="BBF14"/>
      <c r="BBG14"/>
      <c r="BBH14"/>
      <c r="BBI14"/>
      <c r="BBJ14"/>
      <c r="BBK14"/>
      <c r="BBL14"/>
      <c r="BBM14"/>
      <c r="BBN14"/>
      <c r="BBO14"/>
      <c r="BBP14"/>
      <c r="BBQ14"/>
      <c r="BBR14"/>
      <c r="BBS14"/>
      <c r="BBT14"/>
      <c r="BBU14"/>
      <c r="BBV14"/>
      <c r="BBW14"/>
      <c r="BBX14"/>
      <c r="BBY14"/>
      <c r="BBZ14"/>
      <c r="BCA14"/>
      <c r="BCB14"/>
      <c r="BCC14"/>
      <c r="BCD14"/>
      <c r="BCE14"/>
      <c r="BCF14"/>
      <c r="BCG14"/>
      <c r="BCH14"/>
      <c r="BCI14"/>
      <c r="BCJ14"/>
      <c r="BCK14"/>
      <c r="BCL14"/>
      <c r="BCM14"/>
      <c r="BCN14"/>
      <c r="BCO14"/>
      <c r="BCP14"/>
      <c r="BCQ14"/>
      <c r="BCR14"/>
      <c r="BCS14"/>
      <c r="BCT14"/>
      <c r="BCU14"/>
      <c r="BCV14"/>
      <c r="BCW14"/>
      <c r="BCX14"/>
      <c r="BCY14"/>
      <c r="BCZ14"/>
      <c r="BDA14"/>
      <c r="BDB14"/>
      <c r="BDC14"/>
      <c r="BDD14"/>
      <c r="BDE14"/>
      <c r="BDF14"/>
      <c r="BDG14"/>
      <c r="BDH14"/>
      <c r="BDI14"/>
      <c r="BDJ14"/>
      <c r="BDK14"/>
      <c r="BDL14"/>
      <c r="BDM14"/>
      <c r="BDN14"/>
      <c r="BDO14"/>
      <c r="BDP14"/>
      <c r="BDQ14"/>
      <c r="BDR14"/>
      <c r="BDS14"/>
      <c r="BDT14"/>
      <c r="BDU14"/>
      <c r="BDV14"/>
      <c r="BDW14"/>
      <c r="BDX14"/>
      <c r="BDY14"/>
      <c r="BDZ14"/>
      <c r="BEA14"/>
      <c r="BEB14"/>
      <c r="BEC14"/>
      <c r="BED14"/>
      <c r="BEE14"/>
      <c r="BEF14"/>
      <c r="BEG14"/>
      <c r="BEH14"/>
      <c r="BEI14"/>
      <c r="BEJ14"/>
      <c r="BEK14"/>
      <c r="BEL14"/>
      <c r="BEM14"/>
      <c r="BEN14"/>
      <c r="BEO14"/>
      <c r="BEP14"/>
      <c r="BEQ14"/>
      <c r="BER14"/>
      <c r="BES14"/>
      <c r="BET14"/>
      <c r="BEU14"/>
      <c r="BEV14"/>
      <c r="BEW14"/>
      <c r="BEX14"/>
      <c r="BEY14"/>
      <c r="BEZ14"/>
      <c r="BFA14"/>
      <c r="BFB14"/>
      <c r="BFC14"/>
      <c r="BFD14"/>
      <c r="BFE14"/>
      <c r="BFF14"/>
      <c r="BFG14"/>
      <c r="BFH14"/>
      <c r="BFI14"/>
      <c r="BFJ14"/>
      <c r="BFK14"/>
      <c r="BFL14"/>
      <c r="BFM14"/>
      <c r="BFN14"/>
      <c r="BFO14"/>
      <c r="BFP14"/>
      <c r="BFQ14"/>
      <c r="BFR14"/>
      <c r="BFS14"/>
      <c r="BFT14"/>
      <c r="BFU14"/>
      <c r="BFV14"/>
      <c r="BFW14"/>
      <c r="BFX14"/>
      <c r="BFY14"/>
      <c r="BFZ14"/>
      <c r="BGA14"/>
      <c r="BGB14"/>
      <c r="BGC14"/>
      <c r="BGD14"/>
      <c r="BGE14"/>
      <c r="BGF14"/>
      <c r="BGG14"/>
      <c r="BGH14"/>
      <c r="BGI14"/>
      <c r="BGJ14"/>
      <c r="BGK14"/>
      <c r="BGL14"/>
      <c r="BGM14"/>
      <c r="BGN14"/>
      <c r="BGO14"/>
      <c r="BGP14"/>
      <c r="BGQ14"/>
      <c r="BGR14"/>
      <c r="BGS14"/>
      <c r="BGT14"/>
      <c r="BGU14"/>
      <c r="BGV14"/>
      <c r="BGW14"/>
      <c r="BGX14"/>
      <c r="BGY14"/>
      <c r="BGZ14"/>
      <c r="BHA14"/>
      <c r="BHB14"/>
      <c r="BHC14"/>
      <c r="BHD14"/>
      <c r="BHE14"/>
      <c r="BHF14"/>
      <c r="BHG14"/>
      <c r="BHH14"/>
      <c r="BHI14"/>
      <c r="BHJ14"/>
      <c r="BHK14"/>
      <c r="BHL14"/>
      <c r="BHM14"/>
      <c r="BHN14"/>
      <c r="BHO14"/>
      <c r="BHP14"/>
      <c r="BHQ14"/>
      <c r="BHR14"/>
      <c r="BHS14"/>
      <c r="BHT14"/>
      <c r="BHU14"/>
      <c r="BHV14"/>
      <c r="BHW14"/>
      <c r="BHX14"/>
      <c r="BHY14"/>
      <c r="BHZ14"/>
      <c r="BIA14"/>
      <c r="BIB14"/>
      <c r="BIC14"/>
      <c r="BID14"/>
      <c r="BIE14"/>
      <c r="BIF14"/>
      <c r="BIG14"/>
      <c r="BIH14"/>
      <c r="BII14"/>
      <c r="BIJ14"/>
      <c r="BIK14"/>
      <c r="BIL14"/>
      <c r="BIM14"/>
      <c r="BIN14"/>
      <c r="BIO14"/>
      <c r="BIP14"/>
      <c r="BIQ14"/>
      <c r="BIR14"/>
      <c r="BIS14"/>
      <c r="BIT14"/>
      <c r="BIU14"/>
      <c r="BIV14"/>
      <c r="BIW14"/>
      <c r="BIX14"/>
      <c r="BIY14"/>
      <c r="BIZ14"/>
      <c r="BJA14"/>
      <c r="BJB14"/>
      <c r="BJC14"/>
      <c r="BJD14"/>
      <c r="BJE14"/>
      <c r="BJF14"/>
      <c r="BJG14"/>
      <c r="BJH14"/>
      <c r="BJI14"/>
      <c r="BJJ14"/>
      <c r="BJK14"/>
      <c r="BJL14"/>
      <c r="BJM14"/>
      <c r="BJN14"/>
      <c r="BJO14"/>
      <c r="BJP14"/>
      <c r="BJQ14"/>
      <c r="BJR14"/>
      <c r="BJS14"/>
      <c r="BJT14"/>
      <c r="BJU14"/>
      <c r="BJV14"/>
      <c r="BJW14"/>
      <c r="BJX14"/>
      <c r="BJY14"/>
      <c r="BJZ14"/>
      <c r="BKA14"/>
      <c r="BKB14"/>
      <c r="BKC14"/>
      <c r="BKD14"/>
      <c r="BKE14"/>
      <c r="BKF14"/>
      <c r="BKG14"/>
      <c r="BKH14"/>
      <c r="BKI14"/>
      <c r="BKJ14"/>
      <c r="BKK14"/>
      <c r="BKL14"/>
      <c r="BKM14"/>
      <c r="BKN14"/>
      <c r="BKO14"/>
      <c r="BKP14"/>
      <c r="BKQ14"/>
      <c r="BKR14"/>
      <c r="BKS14"/>
      <c r="BKT14"/>
      <c r="BKU14"/>
      <c r="BKV14"/>
      <c r="BKW14"/>
      <c r="BKX14"/>
      <c r="BKY14"/>
      <c r="BKZ14"/>
      <c r="BLA14"/>
      <c r="BLB14"/>
      <c r="BLC14"/>
      <c r="BLD14"/>
      <c r="BLE14"/>
      <c r="BLF14"/>
      <c r="BLG14"/>
      <c r="BLH14"/>
      <c r="BLI14"/>
      <c r="BLJ14"/>
      <c r="BLK14"/>
      <c r="BLL14"/>
      <c r="BLM14"/>
      <c r="BLN14"/>
      <c r="BLO14"/>
      <c r="BLP14"/>
      <c r="BLQ14"/>
      <c r="BLR14"/>
      <c r="BLS14"/>
      <c r="BLT14"/>
      <c r="BLU14"/>
      <c r="BLV14"/>
      <c r="BLW14"/>
      <c r="BLX14"/>
      <c r="BLY14"/>
      <c r="BLZ14"/>
      <c r="BMA14"/>
      <c r="BMB14"/>
      <c r="BMC14"/>
      <c r="BMD14"/>
      <c r="BME14"/>
      <c r="BMF14"/>
      <c r="BMG14"/>
      <c r="BMH14"/>
      <c r="BMI14"/>
      <c r="BMJ14"/>
      <c r="BMK14"/>
      <c r="BML14"/>
      <c r="BMM14"/>
      <c r="BMN14"/>
      <c r="BMO14"/>
      <c r="BMP14"/>
      <c r="BMQ14"/>
      <c r="BMR14"/>
      <c r="BMS14"/>
      <c r="BMT14"/>
      <c r="BMU14"/>
      <c r="BMV14"/>
      <c r="BMW14"/>
      <c r="BMX14"/>
      <c r="BMY14"/>
      <c r="BMZ14"/>
      <c r="BNA14"/>
      <c r="BNB14"/>
      <c r="BNC14"/>
      <c r="BND14"/>
      <c r="BNE14"/>
      <c r="BNF14"/>
      <c r="BNG14"/>
      <c r="BNH14"/>
      <c r="BNI14"/>
      <c r="BNJ14"/>
      <c r="BNK14"/>
      <c r="BNL14"/>
      <c r="BNM14"/>
      <c r="BNN14"/>
      <c r="BNO14"/>
      <c r="BNP14"/>
      <c r="BNQ14"/>
      <c r="BNR14"/>
      <c r="BNS14"/>
      <c r="BNT14"/>
      <c r="BNU14"/>
      <c r="BNV14"/>
      <c r="BNW14"/>
      <c r="BNX14"/>
      <c r="BNY14"/>
      <c r="BNZ14"/>
      <c r="BOA14"/>
      <c r="BOB14"/>
      <c r="BOC14"/>
      <c r="BOD14"/>
      <c r="BOE14"/>
      <c r="BOF14"/>
      <c r="BOG14"/>
      <c r="BOH14"/>
      <c r="BOI14"/>
      <c r="BOJ14"/>
      <c r="BOK14"/>
      <c r="BOL14"/>
      <c r="BOM14"/>
      <c r="BON14"/>
      <c r="BOO14"/>
      <c r="BOP14"/>
      <c r="BOQ14"/>
      <c r="BOR14"/>
      <c r="BOS14"/>
      <c r="BOT14"/>
      <c r="BOU14"/>
      <c r="BOV14"/>
      <c r="BOW14"/>
      <c r="BOX14"/>
      <c r="BOY14"/>
      <c r="BOZ14"/>
      <c r="BPA14"/>
      <c r="BPB14"/>
      <c r="BPC14"/>
      <c r="BPD14"/>
      <c r="BPE14"/>
      <c r="BPF14"/>
      <c r="BPG14"/>
      <c r="BPH14"/>
      <c r="BPI14"/>
      <c r="BPJ14"/>
      <c r="BPK14"/>
      <c r="BPL14"/>
      <c r="BPM14"/>
      <c r="BPN14"/>
      <c r="BPO14"/>
      <c r="BPP14"/>
      <c r="BPQ14"/>
      <c r="BPR14"/>
      <c r="BPS14"/>
      <c r="BPT14"/>
      <c r="BPU14"/>
      <c r="BPV14"/>
      <c r="BPW14"/>
      <c r="BPX14"/>
      <c r="BPY14"/>
      <c r="BPZ14"/>
      <c r="BQA14"/>
      <c r="BQB14"/>
      <c r="BQC14"/>
      <c r="BQD14"/>
      <c r="BQE14"/>
      <c r="BQF14"/>
      <c r="BQG14"/>
      <c r="BQH14"/>
      <c r="BQI14"/>
      <c r="BQJ14"/>
      <c r="BQK14"/>
      <c r="BQL14"/>
      <c r="BQM14"/>
      <c r="BQN14"/>
      <c r="BQO14"/>
      <c r="BQP14"/>
      <c r="BQQ14"/>
      <c r="BQR14"/>
      <c r="BQS14"/>
      <c r="BQT14"/>
      <c r="BQU14"/>
      <c r="BQV14"/>
      <c r="BQW14"/>
      <c r="BQX14"/>
      <c r="BQY14"/>
      <c r="BQZ14"/>
      <c r="BRA14"/>
      <c r="BRB14"/>
      <c r="BRC14"/>
      <c r="BRD14"/>
      <c r="BRE14"/>
      <c r="BRF14"/>
      <c r="BRG14"/>
      <c r="BRH14"/>
      <c r="BRI14"/>
      <c r="BRJ14"/>
      <c r="BRK14"/>
      <c r="BRL14"/>
      <c r="BRM14"/>
      <c r="BRN14"/>
      <c r="BRO14"/>
      <c r="BRP14"/>
      <c r="BRQ14"/>
      <c r="BRR14"/>
      <c r="BRS14"/>
      <c r="BRT14"/>
      <c r="BRU14"/>
      <c r="BRV14"/>
      <c r="BRW14"/>
      <c r="BRX14"/>
      <c r="BRY14"/>
      <c r="BRZ14"/>
      <c r="BSA14"/>
      <c r="BSB14"/>
      <c r="BSC14"/>
      <c r="BSD14"/>
      <c r="BSE14"/>
      <c r="BSF14"/>
      <c r="BSG14"/>
      <c r="BSH14"/>
      <c r="BSI14"/>
      <c r="BSJ14"/>
      <c r="BSK14"/>
      <c r="BSL14"/>
      <c r="BSM14"/>
      <c r="BSN14"/>
      <c r="BSO14"/>
      <c r="BSP14"/>
      <c r="BSQ14"/>
      <c r="BSR14"/>
      <c r="BSS14"/>
      <c r="BST14"/>
      <c r="BSU14"/>
      <c r="BSV14"/>
      <c r="BSW14"/>
      <c r="BSX14"/>
      <c r="BSY14"/>
      <c r="BSZ14"/>
      <c r="BTA14"/>
      <c r="BTB14"/>
      <c r="BTC14"/>
      <c r="BTD14"/>
      <c r="BTE14"/>
      <c r="BTF14"/>
      <c r="BTG14"/>
      <c r="BTH14"/>
      <c r="BTI14"/>
      <c r="BTJ14"/>
      <c r="BTK14"/>
      <c r="BTL14"/>
      <c r="BTM14"/>
      <c r="BTN14"/>
      <c r="BTO14"/>
      <c r="BTP14"/>
      <c r="BTQ14"/>
      <c r="BTR14"/>
      <c r="BTS14"/>
      <c r="BTT14"/>
      <c r="BTU14"/>
      <c r="BTV14"/>
      <c r="BTW14"/>
      <c r="BTX14"/>
      <c r="BTY14"/>
      <c r="BTZ14"/>
      <c r="BUA14"/>
      <c r="BUB14"/>
      <c r="BUC14"/>
      <c r="BUD14"/>
      <c r="BUE14"/>
      <c r="BUF14"/>
      <c r="BUG14"/>
      <c r="BUH14"/>
      <c r="BUI14"/>
      <c r="BUJ14"/>
      <c r="BUK14"/>
      <c r="BUL14"/>
      <c r="BUM14"/>
      <c r="BUN14"/>
      <c r="BUO14"/>
      <c r="BUP14"/>
      <c r="BUQ14"/>
      <c r="BUR14"/>
      <c r="BUS14"/>
      <c r="BUT14"/>
      <c r="BUU14"/>
      <c r="BUV14"/>
      <c r="BUW14"/>
      <c r="BUX14"/>
      <c r="BUY14"/>
      <c r="BUZ14"/>
      <c r="BVA14"/>
      <c r="BVB14"/>
      <c r="BVC14"/>
      <c r="BVD14"/>
      <c r="BVE14"/>
      <c r="BVF14"/>
      <c r="BVG14"/>
      <c r="BVH14"/>
      <c r="BVI14"/>
      <c r="BVJ14"/>
      <c r="BVK14"/>
      <c r="BVL14"/>
      <c r="BVM14"/>
      <c r="BVN14"/>
      <c r="BVO14"/>
      <c r="BVP14"/>
      <c r="BVQ14"/>
      <c r="BVR14"/>
      <c r="BVS14"/>
      <c r="BVT14"/>
      <c r="BVU14"/>
      <c r="BVV14"/>
      <c r="BVW14"/>
      <c r="BVX14"/>
      <c r="BVY14"/>
      <c r="BVZ14"/>
      <c r="BWA14"/>
      <c r="BWB14"/>
      <c r="BWC14"/>
      <c r="BWD14"/>
      <c r="BWE14"/>
      <c r="BWF14"/>
      <c r="BWG14"/>
      <c r="BWH14"/>
      <c r="BWI14"/>
      <c r="BWJ14"/>
      <c r="BWK14"/>
      <c r="BWL14"/>
      <c r="BWM14"/>
      <c r="BWN14"/>
      <c r="BWO14"/>
      <c r="BWP14"/>
      <c r="BWQ14"/>
      <c r="BWR14"/>
      <c r="BWS14"/>
      <c r="BWT14"/>
      <c r="BWU14"/>
      <c r="BWV14"/>
      <c r="BWW14"/>
      <c r="BWX14"/>
      <c r="BWY14"/>
      <c r="BWZ14"/>
      <c r="BXA14"/>
      <c r="BXB14"/>
      <c r="BXC14"/>
      <c r="BXD14"/>
      <c r="BXE14"/>
      <c r="BXF14"/>
      <c r="BXG14"/>
      <c r="BXH14"/>
      <c r="BXI14"/>
      <c r="BXJ14"/>
      <c r="BXK14"/>
      <c r="BXL14"/>
      <c r="BXM14"/>
      <c r="BXN14"/>
      <c r="BXO14"/>
      <c r="BXP14"/>
      <c r="BXQ14"/>
      <c r="BXR14"/>
      <c r="BXS14"/>
      <c r="BXT14"/>
      <c r="BXU14"/>
      <c r="BXV14"/>
      <c r="BXW14"/>
      <c r="BXX14"/>
      <c r="BXY14"/>
      <c r="BXZ14"/>
      <c r="BYA14"/>
      <c r="BYB14"/>
      <c r="BYC14"/>
      <c r="BYD14"/>
      <c r="BYE14"/>
      <c r="BYF14"/>
      <c r="BYG14"/>
      <c r="BYH14"/>
      <c r="BYI14"/>
      <c r="BYJ14"/>
      <c r="BYK14"/>
      <c r="BYL14"/>
      <c r="BYM14"/>
      <c r="BYN14"/>
      <c r="BYO14"/>
      <c r="BYP14"/>
      <c r="BYQ14"/>
      <c r="BYR14"/>
      <c r="BYS14"/>
      <c r="BYT14"/>
      <c r="BYU14"/>
      <c r="BYV14"/>
      <c r="BYW14"/>
      <c r="BYX14"/>
      <c r="BYY14"/>
      <c r="BYZ14"/>
      <c r="BZA14"/>
      <c r="BZB14"/>
      <c r="BZC14"/>
      <c r="BZD14"/>
      <c r="BZE14"/>
      <c r="BZF14"/>
      <c r="BZG14"/>
      <c r="BZH14"/>
      <c r="BZI14"/>
      <c r="BZJ14"/>
      <c r="BZK14"/>
      <c r="BZL14"/>
      <c r="BZM14"/>
      <c r="BZN14"/>
      <c r="BZO14"/>
      <c r="BZP14"/>
      <c r="BZQ14"/>
      <c r="BZR14"/>
      <c r="BZS14"/>
      <c r="BZT14"/>
      <c r="BZU14"/>
      <c r="BZV14"/>
      <c r="BZW14"/>
      <c r="BZX14"/>
      <c r="BZY14"/>
      <c r="BZZ14"/>
      <c r="CAA14"/>
      <c r="CAB14"/>
      <c r="CAC14"/>
      <c r="CAD14"/>
      <c r="CAE14"/>
      <c r="CAF14"/>
      <c r="CAG14"/>
      <c r="CAH14"/>
      <c r="CAI14"/>
      <c r="CAJ14"/>
      <c r="CAK14"/>
      <c r="CAL14"/>
      <c r="CAM14"/>
      <c r="CAN14"/>
      <c r="CAO14"/>
      <c r="CAP14"/>
      <c r="CAQ14"/>
      <c r="CAR14"/>
      <c r="CAS14"/>
      <c r="CAT14"/>
      <c r="CAU14"/>
      <c r="CAV14"/>
      <c r="CAW14"/>
      <c r="CAX14"/>
      <c r="CAY14"/>
      <c r="CAZ14"/>
      <c r="CBA14"/>
      <c r="CBB14"/>
      <c r="CBC14"/>
      <c r="CBD14"/>
      <c r="CBE14"/>
      <c r="CBF14"/>
      <c r="CBG14"/>
      <c r="CBH14"/>
      <c r="CBI14"/>
      <c r="CBJ14"/>
      <c r="CBK14"/>
      <c r="CBL14"/>
      <c r="CBM14"/>
      <c r="CBN14"/>
      <c r="CBO14"/>
      <c r="CBP14"/>
      <c r="CBQ14"/>
      <c r="CBR14"/>
      <c r="CBS14"/>
      <c r="CBT14"/>
      <c r="CBU14"/>
      <c r="CBV14"/>
      <c r="CBW14"/>
      <c r="CBX14"/>
      <c r="CBY14"/>
      <c r="CBZ14"/>
      <c r="CCA14"/>
      <c r="CCB14"/>
      <c r="CCC14"/>
      <c r="CCD14"/>
      <c r="CCE14"/>
      <c r="CCF14"/>
      <c r="CCG14"/>
      <c r="CCH14"/>
      <c r="CCI14"/>
      <c r="CCJ14"/>
      <c r="CCK14"/>
      <c r="CCL14"/>
      <c r="CCM14"/>
      <c r="CCN14"/>
      <c r="CCO14"/>
      <c r="CCP14"/>
      <c r="CCQ14"/>
      <c r="CCR14"/>
      <c r="CCS14"/>
      <c r="CCT14"/>
      <c r="CCU14"/>
      <c r="CCV14"/>
      <c r="CCW14"/>
      <c r="CCX14"/>
      <c r="CCY14"/>
      <c r="CCZ14"/>
      <c r="CDA14"/>
      <c r="CDB14"/>
      <c r="CDC14"/>
      <c r="CDD14"/>
      <c r="CDE14"/>
      <c r="CDF14"/>
      <c r="CDG14"/>
      <c r="CDH14"/>
      <c r="CDI14"/>
      <c r="CDJ14"/>
      <c r="CDK14"/>
      <c r="CDL14"/>
      <c r="CDM14"/>
      <c r="CDN14"/>
      <c r="CDO14"/>
      <c r="CDP14"/>
      <c r="CDQ14"/>
      <c r="CDR14"/>
      <c r="CDS14"/>
      <c r="CDT14"/>
      <c r="CDU14"/>
      <c r="CDV14"/>
      <c r="CDW14"/>
      <c r="CDX14"/>
      <c r="CDY14"/>
      <c r="CDZ14"/>
      <c r="CEA14"/>
      <c r="CEB14"/>
      <c r="CEC14"/>
      <c r="CED14"/>
      <c r="CEE14"/>
      <c r="CEF14"/>
      <c r="CEG14"/>
      <c r="CEH14"/>
      <c r="CEI14"/>
      <c r="CEJ14"/>
      <c r="CEK14"/>
      <c r="CEL14"/>
      <c r="CEM14"/>
      <c r="CEN14"/>
      <c r="CEO14"/>
      <c r="CEP14"/>
      <c r="CEQ14"/>
      <c r="CER14"/>
      <c r="CES14"/>
      <c r="CET14"/>
      <c r="CEU14"/>
      <c r="CEV14"/>
      <c r="CEW14"/>
      <c r="CEX14"/>
      <c r="CEY14"/>
      <c r="CEZ14"/>
      <c r="CFA14"/>
      <c r="CFB14"/>
      <c r="CFC14"/>
      <c r="CFD14"/>
      <c r="CFE14"/>
      <c r="CFF14"/>
      <c r="CFG14"/>
      <c r="CFH14"/>
      <c r="CFI14"/>
      <c r="CFJ14"/>
      <c r="CFK14"/>
      <c r="CFL14"/>
      <c r="CFM14"/>
      <c r="CFN14"/>
      <c r="CFO14"/>
      <c r="CFP14"/>
      <c r="CFQ14"/>
      <c r="CFR14"/>
      <c r="CFS14"/>
      <c r="CFT14"/>
      <c r="CFU14"/>
      <c r="CFV14"/>
      <c r="CFW14"/>
      <c r="CFX14"/>
      <c r="CFY14"/>
      <c r="CFZ14"/>
      <c r="CGA14"/>
      <c r="CGB14"/>
      <c r="CGC14"/>
      <c r="CGD14"/>
      <c r="CGE14"/>
      <c r="CGF14"/>
      <c r="CGG14"/>
      <c r="CGH14"/>
      <c r="CGI14"/>
      <c r="CGJ14"/>
      <c r="CGK14"/>
      <c r="CGL14"/>
      <c r="CGM14"/>
      <c r="CGN14"/>
      <c r="CGO14"/>
      <c r="CGP14"/>
      <c r="CGQ14"/>
      <c r="CGR14"/>
      <c r="CGS14"/>
      <c r="CGT14"/>
      <c r="CGU14"/>
      <c r="CGV14"/>
      <c r="CGW14"/>
      <c r="CGX14"/>
      <c r="CGY14"/>
      <c r="CGZ14"/>
      <c r="CHA14"/>
      <c r="CHB14"/>
      <c r="CHC14"/>
      <c r="CHD14"/>
      <c r="CHE14"/>
      <c r="CHF14"/>
      <c r="CHG14"/>
      <c r="CHH14"/>
      <c r="CHI14"/>
      <c r="CHJ14"/>
      <c r="CHK14"/>
      <c r="CHL14"/>
      <c r="CHM14"/>
      <c r="CHN14"/>
      <c r="CHO14"/>
      <c r="CHP14"/>
      <c r="CHQ14"/>
      <c r="CHR14"/>
      <c r="CHS14"/>
      <c r="CHT14"/>
      <c r="CHU14"/>
      <c r="CHV14"/>
      <c r="CHW14"/>
      <c r="CHX14"/>
      <c r="CHY14"/>
      <c r="CHZ14"/>
      <c r="CIA14"/>
      <c r="CIB14"/>
      <c r="CIC14"/>
      <c r="CID14"/>
      <c r="CIE14"/>
      <c r="CIF14"/>
      <c r="CIG14"/>
      <c r="CIH14"/>
      <c r="CII14"/>
      <c r="CIJ14"/>
      <c r="CIK14"/>
      <c r="CIL14"/>
      <c r="CIM14"/>
      <c r="CIN14"/>
      <c r="CIO14"/>
      <c r="CIP14"/>
      <c r="CIQ14"/>
      <c r="CIR14"/>
      <c r="CIS14"/>
      <c r="CIT14"/>
      <c r="CIU14"/>
      <c r="CIV14"/>
      <c r="CIW14"/>
      <c r="CIX14"/>
      <c r="CIY14"/>
      <c r="CIZ14"/>
      <c r="CJA14"/>
      <c r="CJB14"/>
      <c r="CJC14"/>
      <c r="CJD14"/>
      <c r="CJE14"/>
      <c r="CJF14"/>
      <c r="CJG14"/>
      <c r="CJH14"/>
      <c r="CJI14"/>
      <c r="CJJ14"/>
      <c r="CJK14"/>
      <c r="CJL14"/>
      <c r="CJM14"/>
      <c r="CJN14"/>
      <c r="CJO14"/>
      <c r="CJP14"/>
      <c r="CJQ14"/>
      <c r="CJR14"/>
      <c r="CJS14"/>
      <c r="CJT14"/>
      <c r="CJU14"/>
      <c r="CJV14"/>
      <c r="CJW14"/>
      <c r="CJX14"/>
      <c r="CJY14"/>
      <c r="CJZ14"/>
      <c r="CKA14"/>
      <c r="CKB14"/>
      <c r="CKC14"/>
      <c r="CKD14"/>
      <c r="CKE14"/>
      <c r="CKF14"/>
      <c r="CKG14"/>
      <c r="CKH14"/>
      <c r="CKI14"/>
      <c r="CKJ14"/>
      <c r="CKK14"/>
      <c r="CKL14"/>
      <c r="CKM14"/>
      <c r="CKN14"/>
      <c r="CKO14"/>
      <c r="CKP14"/>
      <c r="CKQ14"/>
      <c r="CKR14"/>
      <c r="CKS14"/>
      <c r="CKT14"/>
      <c r="CKU14"/>
      <c r="CKV14"/>
      <c r="CKW14"/>
      <c r="CKX14"/>
      <c r="CKY14"/>
      <c r="CKZ14"/>
      <c r="CLA14"/>
      <c r="CLB14"/>
      <c r="CLC14"/>
      <c r="CLD14"/>
      <c r="CLE14"/>
      <c r="CLF14"/>
      <c r="CLG14"/>
      <c r="CLH14"/>
      <c r="CLI14"/>
      <c r="CLJ14"/>
      <c r="CLK14"/>
      <c r="CLL14"/>
      <c r="CLM14"/>
      <c r="CLN14"/>
      <c r="CLO14"/>
      <c r="CLP14"/>
      <c r="CLQ14"/>
      <c r="CLR14"/>
      <c r="CLS14"/>
      <c r="CLT14"/>
      <c r="CLU14"/>
      <c r="CLV14"/>
      <c r="CLW14"/>
      <c r="CLX14"/>
      <c r="CLY14"/>
      <c r="CLZ14"/>
      <c r="CMA14"/>
      <c r="CMB14"/>
      <c r="CMC14"/>
      <c r="CMD14"/>
      <c r="CME14"/>
      <c r="CMF14"/>
      <c r="CMG14"/>
      <c r="CMH14"/>
      <c r="CMI14"/>
      <c r="CMJ14"/>
      <c r="CMK14"/>
      <c r="CML14"/>
      <c r="CMM14"/>
      <c r="CMN14"/>
      <c r="CMO14"/>
      <c r="CMP14"/>
      <c r="CMQ14"/>
      <c r="CMR14"/>
      <c r="CMS14"/>
      <c r="CMT14"/>
      <c r="CMU14"/>
      <c r="CMV14"/>
      <c r="CMW14"/>
      <c r="CMX14"/>
      <c r="CMY14"/>
      <c r="CMZ14"/>
      <c r="CNA14"/>
      <c r="CNB14"/>
      <c r="CNC14"/>
      <c r="CND14"/>
      <c r="CNE14"/>
      <c r="CNF14"/>
      <c r="CNG14"/>
      <c r="CNH14"/>
      <c r="CNI14"/>
      <c r="CNJ14"/>
      <c r="CNK14"/>
      <c r="CNL14"/>
      <c r="CNM14"/>
      <c r="CNN14"/>
      <c r="CNO14"/>
      <c r="CNP14"/>
      <c r="CNQ14"/>
      <c r="CNR14"/>
      <c r="CNS14"/>
      <c r="CNT14"/>
      <c r="CNU14"/>
      <c r="CNV14"/>
      <c r="CNW14"/>
      <c r="CNX14"/>
      <c r="CNY14"/>
      <c r="CNZ14"/>
      <c r="COA14"/>
      <c r="COB14"/>
      <c r="COC14"/>
      <c r="COD14"/>
      <c r="COE14"/>
      <c r="COF14"/>
      <c r="COG14"/>
      <c r="COH14"/>
      <c r="COI14"/>
      <c r="COJ14"/>
      <c r="COK14"/>
      <c r="COL14"/>
      <c r="COM14"/>
      <c r="CON14"/>
      <c r="COO14"/>
      <c r="COP14"/>
      <c r="COQ14"/>
      <c r="COR14"/>
      <c r="COS14"/>
      <c r="COT14"/>
      <c r="COU14"/>
      <c r="COV14"/>
      <c r="COW14"/>
      <c r="COX14"/>
      <c r="COY14"/>
      <c r="COZ14"/>
      <c r="CPA14"/>
      <c r="CPB14"/>
      <c r="CPC14"/>
      <c r="CPD14"/>
      <c r="CPE14"/>
      <c r="CPF14"/>
      <c r="CPG14"/>
      <c r="CPH14"/>
      <c r="CPI14"/>
      <c r="CPJ14"/>
      <c r="CPK14"/>
      <c r="CPL14"/>
      <c r="CPM14"/>
      <c r="CPN14"/>
      <c r="CPO14"/>
      <c r="CPP14"/>
      <c r="CPQ14"/>
      <c r="CPR14"/>
      <c r="CPS14"/>
      <c r="CPT14"/>
      <c r="CPU14"/>
      <c r="CPV14"/>
      <c r="CPW14"/>
      <c r="CPX14"/>
      <c r="CPY14"/>
      <c r="CPZ14"/>
      <c r="CQA14"/>
      <c r="CQB14"/>
      <c r="CQC14"/>
      <c r="CQD14"/>
      <c r="CQE14"/>
      <c r="CQF14"/>
      <c r="CQG14"/>
      <c r="CQH14"/>
      <c r="CQI14"/>
      <c r="CQJ14"/>
      <c r="CQK14"/>
      <c r="CQL14"/>
      <c r="CQM14"/>
      <c r="CQN14"/>
      <c r="CQO14"/>
      <c r="CQP14"/>
      <c r="CQQ14"/>
      <c r="CQR14"/>
      <c r="CQS14"/>
      <c r="CQT14"/>
      <c r="CQU14"/>
      <c r="CQV14"/>
      <c r="CQW14"/>
      <c r="CQX14"/>
      <c r="CQY14"/>
      <c r="CQZ14"/>
      <c r="CRA14"/>
      <c r="CRB14"/>
      <c r="CRC14"/>
      <c r="CRD14"/>
      <c r="CRE14"/>
      <c r="CRF14"/>
      <c r="CRG14"/>
      <c r="CRH14"/>
      <c r="CRI14"/>
      <c r="CRJ14"/>
      <c r="CRK14"/>
      <c r="CRL14"/>
      <c r="CRM14"/>
      <c r="CRN14"/>
      <c r="CRO14"/>
      <c r="CRP14"/>
      <c r="CRQ14"/>
      <c r="CRR14"/>
      <c r="CRS14"/>
      <c r="CRT14"/>
      <c r="CRU14"/>
      <c r="CRV14"/>
      <c r="CRW14"/>
      <c r="CRX14"/>
      <c r="CRY14"/>
      <c r="CRZ14"/>
      <c r="CSA14"/>
      <c r="CSB14"/>
      <c r="CSC14"/>
      <c r="CSD14"/>
      <c r="CSE14"/>
      <c r="CSF14"/>
      <c r="CSG14"/>
      <c r="CSH14"/>
      <c r="CSI14"/>
      <c r="CSJ14"/>
      <c r="CSK14"/>
      <c r="CSL14"/>
      <c r="CSM14"/>
      <c r="CSN14"/>
      <c r="CSO14"/>
      <c r="CSP14"/>
      <c r="CSQ14"/>
      <c r="CSR14"/>
      <c r="CSS14"/>
      <c r="CST14"/>
      <c r="CSU14"/>
      <c r="CSV14"/>
      <c r="CSW14"/>
      <c r="CSX14"/>
      <c r="CSY14"/>
      <c r="CSZ14"/>
      <c r="CTA14"/>
      <c r="CTB14"/>
      <c r="CTC14"/>
      <c r="CTD14"/>
      <c r="CTE14"/>
      <c r="CTF14"/>
      <c r="CTG14"/>
      <c r="CTH14"/>
      <c r="CTI14"/>
      <c r="CTJ14"/>
      <c r="CTK14"/>
      <c r="CTL14"/>
      <c r="CTM14"/>
      <c r="CTN14"/>
      <c r="CTO14"/>
      <c r="CTP14"/>
      <c r="CTQ14"/>
      <c r="CTR14"/>
      <c r="CTS14"/>
      <c r="CTT14"/>
      <c r="CTU14"/>
      <c r="CTV14"/>
      <c r="CTW14"/>
      <c r="CTX14"/>
      <c r="CTY14"/>
      <c r="CTZ14"/>
      <c r="CUA14"/>
      <c r="CUB14"/>
      <c r="CUC14"/>
      <c r="CUD14"/>
      <c r="CUE14"/>
      <c r="CUF14"/>
      <c r="CUG14"/>
      <c r="CUH14"/>
      <c r="CUI14"/>
      <c r="CUJ14"/>
      <c r="CUK14"/>
      <c r="CUL14"/>
      <c r="CUM14"/>
      <c r="CUN14"/>
      <c r="CUO14"/>
      <c r="CUP14"/>
      <c r="CUQ14"/>
      <c r="CUR14"/>
      <c r="CUS14"/>
      <c r="CUT14"/>
      <c r="CUU14"/>
      <c r="CUV14"/>
      <c r="CUW14"/>
      <c r="CUX14"/>
      <c r="CUY14"/>
      <c r="CUZ14"/>
      <c r="CVA14"/>
      <c r="CVB14"/>
      <c r="CVC14"/>
      <c r="CVD14"/>
      <c r="CVE14"/>
      <c r="CVF14"/>
      <c r="CVG14"/>
      <c r="CVH14"/>
      <c r="CVI14"/>
      <c r="CVJ14"/>
      <c r="CVK14"/>
      <c r="CVL14"/>
      <c r="CVM14"/>
      <c r="CVN14"/>
      <c r="CVO14"/>
      <c r="CVP14"/>
      <c r="CVQ14"/>
      <c r="CVR14"/>
      <c r="CVS14"/>
      <c r="CVT14"/>
      <c r="CVU14"/>
      <c r="CVV14"/>
      <c r="CVW14"/>
      <c r="CVX14"/>
      <c r="CVY14"/>
      <c r="CVZ14"/>
      <c r="CWA14"/>
      <c r="CWB14"/>
      <c r="CWC14"/>
      <c r="CWD14"/>
      <c r="CWE14"/>
      <c r="CWF14"/>
      <c r="CWG14"/>
      <c r="CWH14"/>
      <c r="CWI14"/>
      <c r="CWJ14"/>
      <c r="CWK14"/>
      <c r="CWL14"/>
      <c r="CWM14"/>
      <c r="CWN14"/>
      <c r="CWO14"/>
      <c r="CWP14"/>
      <c r="CWQ14"/>
      <c r="CWR14"/>
      <c r="CWS14"/>
      <c r="CWT14"/>
      <c r="CWU14"/>
      <c r="CWV14"/>
      <c r="CWW14"/>
      <c r="CWX14"/>
      <c r="CWY14"/>
      <c r="CWZ14"/>
      <c r="CXA14"/>
      <c r="CXB14"/>
      <c r="CXC14"/>
      <c r="CXD14"/>
      <c r="CXE14"/>
      <c r="CXF14"/>
      <c r="CXG14"/>
      <c r="CXH14"/>
      <c r="CXI14"/>
      <c r="CXJ14"/>
      <c r="CXK14"/>
      <c r="CXL14"/>
      <c r="CXM14"/>
      <c r="CXN14"/>
      <c r="CXO14"/>
      <c r="CXP14"/>
      <c r="CXQ14"/>
      <c r="CXR14"/>
      <c r="CXS14"/>
      <c r="CXT14"/>
      <c r="CXU14"/>
      <c r="CXV14"/>
      <c r="CXW14"/>
      <c r="CXX14"/>
      <c r="CXY14"/>
      <c r="CXZ14"/>
      <c r="CYA14"/>
      <c r="CYB14"/>
      <c r="CYC14"/>
      <c r="CYD14"/>
      <c r="CYE14"/>
      <c r="CYF14"/>
      <c r="CYG14"/>
      <c r="CYH14"/>
      <c r="CYI14"/>
      <c r="CYJ14"/>
      <c r="CYK14"/>
      <c r="CYL14"/>
      <c r="CYM14"/>
      <c r="CYN14"/>
      <c r="CYO14"/>
      <c r="CYP14"/>
      <c r="CYQ14"/>
      <c r="CYR14"/>
      <c r="CYS14"/>
      <c r="CYT14"/>
      <c r="CYU14"/>
      <c r="CYV14"/>
      <c r="CYW14"/>
      <c r="CYX14"/>
      <c r="CYY14"/>
      <c r="CYZ14"/>
      <c r="CZA14"/>
      <c r="CZB14"/>
      <c r="CZC14"/>
      <c r="CZD14"/>
      <c r="CZE14"/>
      <c r="CZF14"/>
      <c r="CZG14"/>
      <c r="CZH14"/>
      <c r="CZI14"/>
      <c r="CZJ14"/>
      <c r="CZK14"/>
      <c r="CZL14"/>
      <c r="CZM14"/>
      <c r="CZN14"/>
      <c r="CZO14"/>
      <c r="CZP14"/>
      <c r="CZQ14"/>
      <c r="CZR14"/>
      <c r="CZS14"/>
      <c r="CZT14"/>
      <c r="CZU14"/>
      <c r="CZV14"/>
      <c r="CZW14"/>
      <c r="CZX14"/>
      <c r="CZY14"/>
      <c r="CZZ14"/>
      <c r="DAA14"/>
      <c r="DAB14"/>
      <c r="DAC14"/>
      <c r="DAD14"/>
      <c r="DAE14"/>
      <c r="DAF14"/>
      <c r="DAG14"/>
      <c r="DAH14"/>
      <c r="DAI14"/>
      <c r="DAJ14"/>
      <c r="DAK14"/>
      <c r="DAL14"/>
      <c r="DAM14"/>
      <c r="DAN14"/>
      <c r="DAO14"/>
      <c r="DAP14"/>
      <c r="DAQ14"/>
      <c r="DAR14"/>
      <c r="DAS14"/>
      <c r="DAT14"/>
      <c r="DAU14"/>
      <c r="DAV14"/>
      <c r="DAW14"/>
      <c r="DAX14"/>
      <c r="DAY14"/>
      <c r="DAZ14"/>
      <c r="DBA14"/>
      <c r="DBB14"/>
      <c r="DBC14"/>
      <c r="DBD14"/>
      <c r="DBE14"/>
      <c r="DBF14"/>
      <c r="DBG14"/>
      <c r="DBH14"/>
      <c r="DBI14"/>
      <c r="DBJ14"/>
      <c r="DBK14"/>
      <c r="DBL14"/>
      <c r="DBM14"/>
      <c r="DBN14"/>
      <c r="DBO14"/>
      <c r="DBP14"/>
      <c r="DBQ14"/>
      <c r="DBR14"/>
      <c r="DBS14"/>
      <c r="DBT14"/>
      <c r="DBU14"/>
      <c r="DBV14"/>
      <c r="DBW14"/>
      <c r="DBX14"/>
      <c r="DBY14"/>
      <c r="DBZ14"/>
      <c r="DCA14"/>
      <c r="DCB14"/>
      <c r="DCC14"/>
      <c r="DCD14"/>
      <c r="DCE14"/>
      <c r="DCF14"/>
      <c r="DCG14"/>
      <c r="DCH14"/>
      <c r="DCI14"/>
      <c r="DCJ14"/>
      <c r="DCK14"/>
      <c r="DCL14"/>
      <c r="DCM14"/>
      <c r="DCN14"/>
      <c r="DCO14"/>
      <c r="DCP14"/>
      <c r="DCQ14"/>
      <c r="DCR14"/>
      <c r="DCS14"/>
      <c r="DCT14"/>
      <c r="DCU14"/>
      <c r="DCV14"/>
      <c r="DCW14"/>
      <c r="DCX14"/>
      <c r="DCY14"/>
      <c r="DCZ14"/>
      <c r="DDA14"/>
      <c r="DDB14"/>
      <c r="DDC14"/>
      <c r="DDD14"/>
      <c r="DDE14"/>
      <c r="DDF14"/>
      <c r="DDG14"/>
      <c r="DDH14"/>
      <c r="DDI14"/>
      <c r="DDJ14"/>
      <c r="DDK14"/>
      <c r="DDL14"/>
      <c r="DDM14"/>
      <c r="DDN14"/>
      <c r="DDO14"/>
      <c r="DDP14"/>
      <c r="DDQ14"/>
      <c r="DDR14"/>
      <c r="DDS14"/>
      <c r="DDT14"/>
      <c r="DDU14"/>
      <c r="DDV14"/>
      <c r="DDW14"/>
      <c r="DDX14"/>
      <c r="DDY14"/>
      <c r="DDZ14"/>
      <c r="DEA14"/>
      <c r="DEB14"/>
      <c r="DEC14"/>
      <c r="DED14"/>
      <c r="DEE14"/>
      <c r="DEF14"/>
      <c r="DEG14"/>
      <c r="DEH14"/>
      <c r="DEI14"/>
      <c r="DEJ14"/>
      <c r="DEK14"/>
      <c r="DEL14"/>
      <c r="DEM14"/>
      <c r="DEN14"/>
      <c r="DEO14"/>
      <c r="DEP14"/>
      <c r="DEQ14"/>
      <c r="DER14"/>
      <c r="DES14"/>
      <c r="DET14"/>
      <c r="DEU14"/>
      <c r="DEV14"/>
      <c r="DEW14"/>
      <c r="DEX14"/>
      <c r="DEY14"/>
      <c r="DEZ14"/>
      <c r="DFA14"/>
      <c r="DFB14"/>
      <c r="DFC14"/>
      <c r="DFD14"/>
      <c r="DFE14"/>
      <c r="DFF14"/>
      <c r="DFG14"/>
      <c r="DFH14"/>
      <c r="DFI14"/>
      <c r="DFJ14"/>
      <c r="DFK14"/>
      <c r="DFL14"/>
      <c r="DFM14"/>
      <c r="DFN14"/>
      <c r="DFO14"/>
      <c r="DFP14"/>
      <c r="DFQ14"/>
      <c r="DFR14"/>
      <c r="DFS14"/>
      <c r="DFT14"/>
      <c r="DFU14"/>
      <c r="DFV14"/>
      <c r="DFW14"/>
      <c r="DFX14"/>
      <c r="DFY14"/>
      <c r="DFZ14"/>
      <c r="DGA14"/>
      <c r="DGB14"/>
      <c r="DGC14"/>
      <c r="DGD14"/>
      <c r="DGE14"/>
      <c r="DGF14"/>
      <c r="DGG14"/>
      <c r="DGH14"/>
      <c r="DGI14"/>
      <c r="DGJ14"/>
      <c r="DGK14"/>
      <c r="DGL14"/>
      <c r="DGM14"/>
      <c r="DGN14"/>
      <c r="DGO14"/>
      <c r="DGP14"/>
      <c r="DGQ14"/>
      <c r="DGR14"/>
      <c r="DGS14"/>
      <c r="DGT14"/>
      <c r="DGU14"/>
      <c r="DGV14"/>
      <c r="DGW14"/>
      <c r="DGX14"/>
      <c r="DGY14"/>
      <c r="DGZ14"/>
      <c r="DHA14"/>
      <c r="DHB14"/>
      <c r="DHC14"/>
      <c r="DHD14"/>
      <c r="DHE14"/>
      <c r="DHF14"/>
      <c r="DHG14"/>
      <c r="DHH14"/>
      <c r="DHI14"/>
      <c r="DHJ14"/>
      <c r="DHK14"/>
      <c r="DHL14"/>
      <c r="DHM14"/>
      <c r="DHN14"/>
      <c r="DHO14"/>
      <c r="DHP14"/>
      <c r="DHQ14"/>
      <c r="DHR14"/>
      <c r="DHS14"/>
      <c r="DHT14"/>
      <c r="DHU14"/>
      <c r="DHV14"/>
      <c r="DHW14"/>
      <c r="DHX14"/>
      <c r="DHY14"/>
      <c r="DHZ14"/>
      <c r="DIA14"/>
      <c r="DIB14"/>
      <c r="DIC14"/>
      <c r="DID14"/>
      <c r="DIE14"/>
      <c r="DIF14"/>
      <c r="DIG14"/>
      <c r="DIH14"/>
      <c r="DII14"/>
      <c r="DIJ14"/>
      <c r="DIK14"/>
      <c r="DIL14"/>
      <c r="DIM14"/>
      <c r="DIN14"/>
      <c r="DIO14"/>
      <c r="DIP14"/>
      <c r="DIQ14"/>
      <c r="DIR14"/>
      <c r="DIS14"/>
      <c r="DIT14"/>
      <c r="DIU14"/>
      <c r="DIV14"/>
      <c r="DIW14"/>
      <c r="DIX14"/>
      <c r="DIY14"/>
      <c r="DIZ14"/>
      <c r="DJA14"/>
      <c r="DJB14"/>
      <c r="DJC14"/>
      <c r="DJD14"/>
      <c r="DJE14"/>
      <c r="DJF14"/>
      <c r="DJG14"/>
      <c r="DJH14"/>
      <c r="DJI14"/>
      <c r="DJJ14"/>
      <c r="DJK14"/>
      <c r="DJL14"/>
      <c r="DJM14"/>
      <c r="DJN14"/>
      <c r="DJO14"/>
      <c r="DJP14"/>
      <c r="DJQ14"/>
      <c r="DJR14"/>
      <c r="DJS14"/>
      <c r="DJT14"/>
      <c r="DJU14"/>
      <c r="DJV14"/>
      <c r="DJW14"/>
      <c r="DJX14"/>
      <c r="DJY14"/>
      <c r="DJZ14"/>
      <c r="DKA14"/>
      <c r="DKB14"/>
      <c r="DKC14"/>
      <c r="DKD14"/>
      <c r="DKE14"/>
      <c r="DKF14"/>
      <c r="DKG14"/>
      <c r="DKH14"/>
      <c r="DKI14"/>
      <c r="DKJ14"/>
      <c r="DKK14"/>
      <c r="DKL14"/>
      <c r="DKM14"/>
      <c r="DKN14"/>
      <c r="DKO14"/>
      <c r="DKP14"/>
      <c r="DKQ14"/>
      <c r="DKR14"/>
      <c r="DKS14"/>
      <c r="DKT14"/>
      <c r="DKU14"/>
      <c r="DKV14"/>
      <c r="DKW14"/>
      <c r="DKX14"/>
      <c r="DKY14"/>
      <c r="DKZ14"/>
      <c r="DLA14"/>
      <c r="DLB14"/>
      <c r="DLC14"/>
      <c r="DLD14"/>
      <c r="DLE14"/>
      <c r="DLF14"/>
      <c r="DLG14"/>
      <c r="DLH14"/>
      <c r="DLI14"/>
      <c r="DLJ14"/>
      <c r="DLK14"/>
      <c r="DLL14"/>
      <c r="DLM14"/>
      <c r="DLN14"/>
      <c r="DLO14"/>
      <c r="DLP14"/>
      <c r="DLQ14"/>
      <c r="DLR14"/>
      <c r="DLS14"/>
      <c r="DLT14"/>
      <c r="DLU14"/>
      <c r="DLV14"/>
      <c r="DLW14"/>
      <c r="DLX14"/>
      <c r="DLY14"/>
      <c r="DLZ14"/>
      <c r="DMA14"/>
      <c r="DMB14"/>
      <c r="DMC14"/>
      <c r="DMD14"/>
      <c r="DME14"/>
      <c r="DMF14"/>
      <c r="DMG14"/>
      <c r="DMH14"/>
      <c r="DMI14"/>
      <c r="DMJ14"/>
      <c r="DMK14"/>
      <c r="DML14"/>
      <c r="DMM14"/>
      <c r="DMN14"/>
      <c r="DMO14"/>
      <c r="DMP14"/>
      <c r="DMQ14"/>
      <c r="DMR14"/>
      <c r="DMS14"/>
      <c r="DMT14"/>
      <c r="DMU14"/>
      <c r="DMV14"/>
      <c r="DMW14"/>
      <c r="DMX14"/>
      <c r="DMY14"/>
      <c r="DMZ14"/>
      <c r="DNA14"/>
      <c r="DNB14"/>
      <c r="DNC14"/>
      <c r="DND14"/>
      <c r="DNE14"/>
      <c r="DNF14"/>
      <c r="DNG14"/>
      <c r="DNH14"/>
      <c r="DNI14"/>
      <c r="DNJ14"/>
      <c r="DNK14"/>
      <c r="DNL14"/>
      <c r="DNM14"/>
      <c r="DNN14"/>
      <c r="DNO14"/>
      <c r="DNP14"/>
      <c r="DNQ14"/>
      <c r="DNR14"/>
      <c r="DNS14"/>
      <c r="DNT14"/>
      <c r="DNU14"/>
      <c r="DNV14"/>
      <c r="DNW14"/>
      <c r="DNX14"/>
      <c r="DNY14"/>
      <c r="DNZ14"/>
      <c r="DOA14"/>
      <c r="DOB14"/>
      <c r="DOC14"/>
      <c r="DOD14"/>
      <c r="DOE14"/>
      <c r="DOF14"/>
      <c r="DOG14"/>
      <c r="DOH14"/>
      <c r="DOI14"/>
      <c r="DOJ14"/>
      <c r="DOK14"/>
      <c r="DOL14"/>
      <c r="DOM14"/>
      <c r="DON14"/>
      <c r="DOO14"/>
      <c r="DOP14"/>
      <c r="DOQ14"/>
      <c r="DOR14"/>
      <c r="DOS14"/>
      <c r="DOT14"/>
      <c r="DOU14"/>
      <c r="DOV14"/>
      <c r="DOW14"/>
      <c r="DOX14"/>
      <c r="DOY14"/>
      <c r="DOZ14"/>
      <c r="DPA14"/>
      <c r="DPB14"/>
      <c r="DPC14"/>
      <c r="DPD14"/>
      <c r="DPE14"/>
      <c r="DPF14"/>
      <c r="DPG14"/>
      <c r="DPH14"/>
      <c r="DPI14"/>
      <c r="DPJ14"/>
      <c r="DPK14"/>
      <c r="DPL14"/>
      <c r="DPM14"/>
      <c r="DPN14"/>
      <c r="DPO14"/>
      <c r="DPP14"/>
      <c r="DPQ14"/>
      <c r="DPR14"/>
      <c r="DPS14"/>
      <c r="DPT14"/>
      <c r="DPU14"/>
      <c r="DPV14"/>
      <c r="DPW14"/>
      <c r="DPX14"/>
      <c r="DPY14"/>
      <c r="DPZ14"/>
      <c r="DQA14"/>
      <c r="DQB14"/>
      <c r="DQC14"/>
      <c r="DQD14"/>
      <c r="DQE14"/>
      <c r="DQF14"/>
      <c r="DQG14"/>
      <c r="DQH14"/>
      <c r="DQI14"/>
      <c r="DQJ14"/>
      <c r="DQK14"/>
      <c r="DQL14"/>
      <c r="DQM14"/>
      <c r="DQN14"/>
      <c r="DQO14"/>
      <c r="DQP14"/>
      <c r="DQQ14"/>
      <c r="DQR14"/>
      <c r="DQS14"/>
      <c r="DQT14"/>
      <c r="DQU14"/>
      <c r="DQV14"/>
      <c r="DQW14"/>
      <c r="DQX14"/>
      <c r="DQY14"/>
      <c r="DQZ14"/>
      <c r="DRA14"/>
      <c r="DRB14"/>
      <c r="DRC14"/>
      <c r="DRD14"/>
      <c r="DRE14"/>
      <c r="DRF14"/>
      <c r="DRG14"/>
      <c r="DRH14"/>
      <c r="DRI14"/>
      <c r="DRJ14"/>
      <c r="DRK14"/>
      <c r="DRL14"/>
      <c r="DRM14"/>
      <c r="DRN14"/>
      <c r="DRO14"/>
      <c r="DRP14"/>
      <c r="DRQ14"/>
      <c r="DRR14"/>
      <c r="DRS14"/>
      <c r="DRT14"/>
      <c r="DRU14"/>
      <c r="DRV14"/>
      <c r="DRW14"/>
      <c r="DRX14"/>
      <c r="DRY14"/>
      <c r="DRZ14"/>
      <c r="DSA14"/>
      <c r="DSB14"/>
      <c r="DSC14"/>
      <c r="DSD14"/>
      <c r="DSE14"/>
      <c r="DSF14"/>
      <c r="DSG14"/>
      <c r="DSH14"/>
      <c r="DSI14"/>
      <c r="DSJ14"/>
      <c r="DSK14"/>
      <c r="DSL14"/>
      <c r="DSM14"/>
      <c r="DSN14"/>
      <c r="DSO14"/>
      <c r="DSP14"/>
      <c r="DSQ14"/>
      <c r="DSR14"/>
      <c r="DSS14"/>
      <c r="DST14"/>
      <c r="DSU14"/>
      <c r="DSV14"/>
      <c r="DSW14"/>
      <c r="DSX14"/>
      <c r="DSY14"/>
      <c r="DSZ14"/>
      <c r="DTA14"/>
      <c r="DTB14"/>
      <c r="DTC14"/>
      <c r="DTD14"/>
      <c r="DTE14"/>
      <c r="DTF14"/>
      <c r="DTG14"/>
      <c r="DTH14"/>
      <c r="DTI14"/>
      <c r="DTJ14"/>
      <c r="DTK14"/>
      <c r="DTL14"/>
      <c r="DTM14"/>
      <c r="DTN14"/>
      <c r="DTO14"/>
      <c r="DTP14"/>
      <c r="DTQ14"/>
      <c r="DTR14"/>
      <c r="DTS14"/>
      <c r="DTT14"/>
      <c r="DTU14"/>
      <c r="DTV14"/>
      <c r="DTW14"/>
      <c r="DTX14"/>
      <c r="DTY14"/>
      <c r="DTZ14"/>
      <c r="DUA14"/>
      <c r="DUB14"/>
      <c r="DUC14"/>
      <c r="DUD14"/>
      <c r="DUE14"/>
      <c r="DUF14"/>
      <c r="DUG14"/>
      <c r="DUH14"/>
      <c r="DUI14"/>
      <c r="DUJ14"/>
      <c r="DUK14"/>
      <c r="DUL14"/>
      <c r="DUM14"/>
      <c r="DUN14"/>
      <c r="DUO14"/>
      <c r="DUP14"/>
      <c r="DUQ14"/>
      <c r="DUR14"/>
      <c r="DUS14"/>
      <c r="DUT14"/>
      <c r="DUU14"/>
      <c r="DUV14"/>
      <c r="DUW14"/>
      <c r="DUX14"/>
      <c r="DUY14"/>
      <c r="DUZ14"/>
      <c r="DVA14"/>
      <c r="DVB14"/>
      <c r="DVC14"/>
      <c r="DVD14"/>
      <c r="DVE14"/>
      <c r="DVF14"/>
      <c r="DVG14"/>
      <c r="DVH14"/>
      <c r="DVI14"/>
      <c r="DVJ14"/>
      <c r="DVK14"/>
      <c r="DVL14"/>
      <c r="DVM14"/>
      <c r="DVN14"/>
      <c r="DVO14"/>
      <c r="DVP14"/>
      <c r="DVQ14"/>
      <c r="DVR14"/>
      <c r="DVS14"/>
      <c r="DVT14"/>
      <c r="DVU14"/>
      <c r="DVV14"/>
      <c r="DVW14"/>
      <c r="DVX14"/>
      <c r="DVY14"/>
      <c r="DVZ14"/>
      <c r="DWA14"/>
      <c r="DWB14"/>
      <c r="DWC14"/>
      <c r="DWD14"/>
      <c r="DWE14"/>
      <c r="DWF14"/>
      <c r="DWG14"/>
      <c r="DWH14"/>
      <c r="DWI14"/>
      <c r="DWJ14"/>
      <c r="DWK14"/>
      <c r="DWL14"/>
      <c r="DWM14"/>
      <c r="DWN14"/>
      <c r="DWO14"/>
      <c r="DWP14"/>
      <c r="DWQ14"/>
      <c r="DWR14"/>
      <c r="DWS14"/>
      <c r="DWT14"/>
      <c r="DWU14"/>
      <c r="DWV14"/>
      <c r="DWW14"/>
      <c r="DWX14"/>
      <c r="DWY14"/>
      <c r="DWZ14"/>
      <c r="DXA14"/>
      <c r="DXB14"/>
      <c r="DXC14"/>
      <c r="DXD14"/>
      <c r="DXE14"/>
      <c r="DXF14"/>
      <c r="DXG14"/>
      <c r="DXH14"/>
      <c r="DXI14"/>
      <c r="DXJ14"/>
      <c r="DXK14"/>
      <c r="DXL14"/>
      <c r="DXM14"/>
      <c r="DXN14"/>
      <c r="DXO14"/>
      <c r="DXP14"/>
      <c r="DXQ14"/>
      <c r="DXR14"/>
      <c r="DXS14"/>
      <c r="DXT14"/>
      <c r="DXU14"/>
      <c r="DXV14"/>
      <c r="DXW14"/>
      <c r="DXX14"/>
      <c r="DXY14"/>
      <c r="DXZ14"/>
      <c r="DYA14"/>
      <c r="DYB14"/>
      <c r="DYC14"/>
      <c r="DYD14"/>
      <c r="DYE14"/>
      <c r="DYF14"/>
      <c r="DYG14"/>
      <c r="DYH14"/>
      <c r="DYI14"/>
      <c r="DYJ14"/>
      <c r="DYK14"/>
      <c r="DYL14"/>
      <c r="DYM14"/>
      <c r="DYN14"/>
      <c r="DYO14"/>
      <c r="DYP14"/>
      <c r="DYQ14"/>
      <c r="DYR14"/>
      <c r="DYS14"/>
      <c r="DYT14"/>
      <c r="DYU14"/>
      <c r="DYV14"/>
      <c r="DYW14"/>
      <c r="DYX14"/>
      <c r="DYY14"/>
      <c r="DYZ14"/>
      <c r="DZA14"/>
      <c r="DZB14"/>
      <c r="DZC14"/>
      <c r="DZD14"/>
      <c r="DZE14"/>
      <c r="DZF14"/>
      <c r="DZG14"/>
      <c r="DZH14"/>
      <c r="DZI14"/>
      <c r="DZJ14"/>
      <c r="DZK14"/>
      <c r="DZL14"/>
      <c r="DZM14"/>
      <c r="DZN14"/>
      <c r="DZO14"/>
      <c r="DZP14"/>
      <c r="DZQ14"/>
      <c r="DZR14"/>
      <c r="DZS14"/>
      <c r="DZT14"/>
      <c r="DZU14"/>
      <c r="DZV14"/>
      <c r="DZW14"/>
      <c r="DZX14"/>
      <c r="DZY14"/>
      <c r="DZZ14"/>
      <c r="EAA14"/>
      <c r="EAB14"/>
      <c r="EAC14"/>
      <c r="EAD14"/>
      <c r="EAE14"/>
      <c r="EAF14"/>
      <c r="EAG14"/>
      <c r="EAH14"/>
      <c r="EAI14"/>
      <c r="EAJ14"/>
      <c r="EAK14"/>
      <c r="EAL14"/>
      <c r="EAM14"/>
      <c r="EAN14"/>
      <c r="EAO14"/>
      <c r="EAP14"/>
      <c r="EAQ14"/>
      <c r="EAR14"/>
      <c r="EAS14"/>
      <c r="EAT14"/>
      <c r="EAU14"/>
      <c r="EAV14"/>
      <c r="EAW14"/>
      <c r="EAX14"/>
      <c r="EAY14"/>
      <c r="EAZ14"/>
      <c r="EBA14"/>
      <c r="EBB14"/>
      <c r="EBC14"/>
      <c r="EBD14"/>
      <c r="EBE14"/>
      <c r="EBF14"/>
      <c r="EBG14"/>
      <c r="EBH14"/>
      <c r="EBI14"/>
      <c r="EBJ14"/>
      <c r="EBK14"/>
      <c r="EBL14"/>
      <c r="EBM14"/>
      <c r="EBN14"/>
      <c r="EBO14"/>
      <c r="EBP14"/>
      <c r="EBQ14"/>
      <c r="EBR14"/>
      <c r="EBS14"/>
      <c r="EBT14"/>
      <c r="EBU14"/>
      <c r="EBV14"/>
      <c r="EBW14"/>
      <c r="EBX14"/>
      <c r="EBY14"/>
      <c r="EBZ14"/>
      <c r="ECA14"/>
      <c r="ECB14"/>
      <c r="ECC14"/>
      <c r="ECD14"/>
      <c r="ECE14"/>
      <c r="ECF14"/>
      <c r="ECG14"/>
      <c r="ECH14"/>
      <c r="ECI14"/>
      <c r="ECJ14"/>
      <c r="ECK14"/>
      <c r="ECL14"/>
      <c r="ECM14"/>
      <c r="ECN14"/>
      <c r="ECO14"/>
      <c r="ECP14"/>
      <c r="ECQ14"/>
      <c r="ECR14"/>
      <c r="ECS14"/>
      <c r="ECT14"/>
      <c r="ECU14"/>
      <c r="ECV14"/>
      <c r="ECW14"/>
      <c r="ECX14"/>
      <c r="ECY14"/>
      <c r="ECZ14"/>
      <c r="EDA14"/>
      <c r="EDB14"/>
      <c r="EDC14"/>
      <c r="EDD14"/>
      <c r="EDE14"/>
      <c r="EDF14"/>
      <c r="EDG14"/>
      <c r="EDH14"/>
      <c r="EDI14"/>
      <c r="EDJ14"/>
      <c r="EDK14"/>
      <c r="EDL14"/>
      <c r="EDM14"/>
      <c r="EDN14"/>
      <c r="EDO14"/>
      <c r="EDP14"/>
      <c r="EDQ14"/>
      <c r="EDR14"/>
      <c r="EDS14"/>
      <c r="EDT14"/>
      <c r="EDU14"/>
      <c r="EDV14"/>
      <c r="EDW14"/>
      <c r="EDX14"/>
      <c r="EDY14"/>
      <c r="EDZ14"/>
      <c r="EEA14"/>
      <c r="EEB14"/>
      <c r="EEC14"/>
      <c r="EED14"/>
      <c r="EEE14"/>
      <c r="EEF14"/>
      <c r="EEG14"/>
      <c r="EEH14"/>
      <c r="EEI14"/>
      <c r="EEJ14"/>
      <c r="EEK14"/>
      <c r="EEL14"/>
      <c r="EEM14"/>
      <c r="EEN14"/>
      <c r="EEO14"/>
      <c r="EEP14"/>
      <c r="EEQ14"/>
      <c r="EER14"/>
      <c r="EES14"/>
      <c r="EET14"/>
      <c r="EEU14"/>
      <c r="EEV14"/>
      <c r="EEW14"/>
      <c r="EEX14"/>
      <c r="EEY14"/>
      <c r="EEZ14"/>
      <c r="EFA14"/>
      <c r="EFB14"/>
      <c r="EFC14"/>
      <c r="EFD14"/>
      <c r="EFE14"/>
      <c r="EFF14"/>
      <c r="EFG14"/>
      <c r="EFH14"/>
      <c r="EFI14"/>
      <c r="EFJ14"/>
      <c r="EFK14"/>
      <c r="EFL14"/>
      <c r="EFM14"/>
      <c r="EFN14"/>
      <c r="EFO14"/>
      <c r="EFP14"/>
      <c r="EFQ14"/>
      <c r="EFR14"/>
      <c r="EFS14"/>
      <c r="EFT14"/>
      <c r="EFU14"/>
      <c r="EFV14"/>
      <c r="EFW14"/>
      <c r="EFX14"/>
      <c r="EFY14"/>
      <c r="EFZ14"/>
      <c r="EGA14"/>
      <c r="EGB14"/>
      <c r="EGC14"/>
      <c r="EGD14"/>
      <c r="EGE14"/>
      <c r="EGF14"/>
      <c r="EGG14"/>
      <c r="EGH14"/>
      <c r="EGI14"/>
      <c r="EGJ14"/>
      <c r="EGK14"/>
      <c r="EGL14"/>
      <c r="EGM14"/>
      <c r="EGN14"/>
      <c r="EGO14"/>
      <c r="EGP14"/>
      <c r="EGQ14"/>
      <c r="EGR14"/>
      <c r="EGS14"/>
      <c r="EGT14"/>
      <c r="EGU14"/>
      <c r="EGV14"/>
      <c r="EGW14"/>
      <c r="EGX14"/>
      <c r="EGY14"/>
      <c r="EGZ14"/>
      <c r="EHA14"/>
      <c r="EHB14"/>
      <c r="EHC14"/>
      <c r="EHD14"/>
      <c r="EHE14"/>
      <c r="EHF14"/>
      <c r="EHG14"/>
      <c r="EHH14"/>
      <c r="EHI14"/>
      <c r="EHJ14"/>
      <c r="EHK14"/>
      <c r="EHL14"/>
      <c r="EHM14"/>
      <c r="EHN14"/>
      <c r="EHO14"/>
      <c r="EHP14"/>
      <c r="EHQ14"/>
      <c r="EHR14"/>
      <c r="EHS14"/>
      <c r="EHT14"/>
      <c r="EHU14"/>
      <c r="EHV14"/>
      <c r="EHW14"/>
      <c r="EHX14"/>
      <c r="EHY14"/>
      <c r="EHZ14"/>
      <c r="EIA14"/>
      <c r="EIB14"/>
      <c r="EIC14"/>
      <c r="EID14"/>
      <c r="EIE14"/>
      <c r="EIF14"/>
      <c r="EIG14"/>
      <c r="EIH14"/>
      <c r="EII14"/>
      <c r="EIJ14"/>
      <c r="EIK14"/>
      <c r="EIL14"/>
      <c r="EIM14"/>
      <c r="EIN14"/>
      <c r="EIO14"/>
      <c r="EIP14"/>
      <c r="EIQ14"/>
      <c r="EIR14"/>
      <c r="EIS14"/>
      <c r="EIT14"/>
      <c r="EIU14"/>
      <c r="EIV14"/>
      <c r="EIW14"/>
      <c r="EIX14"/>
      <c r="EIY14"/>
      <c r="EIZ14"/>
      <c r="EJA14"/>
      <c r="EJB14"/>
      <c r="EJC14"/>
      <c r="EJD14"/>
      <c r="EJE14"/>
      <c r="EJF14"/>
      <c r="EJG14"/>
      <c r="EJH14"/>
      <c r="EJI14"/>
      <c r="EJJ14"/>
      <c r="EJK14"/>
      <c r="EJL14"/>
      <c r="EJM14"/>
      <c r="EJN14"/>
      <c r="EJO14"/>
      <c r="EJP14"/>
      <c r="EJQ14"/>
      <c r="EJR14"/>
      <c r="EJS14"/>
      <c r="EJT14"/>
      <c r="EJU14"/>
      <c r="EJV14"/>
      <c r="EJW14"/>
      <c r="EJX14"/>
      <c r="EJY14"/>
      <c r="EJZ14"/>
      <c r="EKA14"/>
      <c r="EKB14"/>
      <c r="EKC14"/>
      <c r="EKD14"/>
      <c r="EKE14"/>
      <c r="EKF14"/>
      <c r="EKG14"/>
      <c r="EKH14"/>
      <c r="EKI14"/>
      <c r="EKJ14"/>
      <c r="EKK14"/>
      <c r="EKL14"/>
      <c r="EKM14"/>
      <c r="EKN14"/>
      <c r="EKO14"/>
      <c r="EKP14"/>
      <c r="EKQ14"/>
      <c r="EKR14"/>
      <c r="EKS14"/>
      <c r="EKT14"/>
      <c r="EKU14"/>
      <c r="EKV14"/>
      <c r="EKW14"/>
      <c r="EKX14"/>
      <c r="EKY14"/>
      <c r="EKZ14"/>
      <c r="ELA14"/>
      <c r="ELB14"/>
      <c r="ELC14"/>
      <c r="ELD14"/>
      <c r="ELE14"/>
      <c r="ELF14"/>
      <c r="ELG14"/>
      <c r="ELH14"/>
      <c r="ELI14"/>
      <c r="ELJ14"/>
      <c r="ELK14"/>
      <c r="ELL14"/>
      <c r="ELM14"/>
      <c r="ELN14"/>
      <c r="ELO14"/>
      <c r="ELP14"/>
      <c r="ELQ14"/>
      <c r="ELR14"/>
      <c r="ELS14"/>
      <c r="ELT14"/>
      <c r="ELU14"/>
      <c r="ELV14"/>
      <c r="ELW14"/>
      <c r="ELX14"/>
      <c r="ELY14"/>
      <c r="ELZ14"/>
      <c r="EMA14"/>
      <c r="EMB14"/>
      <c r="EMC14"/>
      <c r="EMD14"/>
      <c r="EME14"/>
      <c r="EMF14"/>
      <c r="EMG14"/>
      <c r="EMH14"/>
      <c r="EMI14"/>
      <c r="EMJ14"/>
      <c r="EMK14"/>
      <c r="EML14"/>
      <c r="EMM14"/>
      <c r="EMN14"/>
      <c r="EMO14"/>
      <c r="EMP14"/>
      <c r="EMQ14"/>
      <c r="EMR14"/>
      <c r="EMS14"/>
      <c r="EMT14"/>
      <c r="EMU14"/>
      <c r="EMV14"/>
      <c r="EMW14"/>
      <c r="EMX14"/>
      <c r="EMY14"/>
      <c r="EMZ14"/>
      <c r="ENA14"/>
      <c r="ENB14"/>
      <c r="ENC14"/>
      <c r="END14"/>
      <c r="ENE14"/>
      <c r="ENF14"/>
      <c r="ENG14"/>
      <c r="ENH14"/>
      <c r="ENI14"/>
      <c r="ENJ14"/>
      <c r="ENK14"/>
      <c r="ENL14"/>
      <c r="ENM14"/>
      <c r="ENN14"/>
      <c r="ENO14"/>
      <c r="ENP14"/>
      <c r="ENQ14"/>
      <c r="ENR14"/>
      <c r="ENS14"/>
      <c r="ENT14"/>
      <c r="ENU14"/>
      <c r="ENV14"/>
      <c r="ENW14"/>
      <c r="ENX14"/>
      <c r="ENY14"/>
      <c r="ENZ14"/>
      <c r="EOA14"/>
      <c r="EOB14"/>
      <c r="EOC14"/>
      <c r="EOD14"/>
      <c r="EOE14"/>
      <c r="EOF14"/>
      <c r="EOG14"/>
      <c r="EOH14"/>
      <c r="EOI14"/>
      <c r="EOJ14"/>
      <c r="EOK14"/>
      <c r="EOL14"/>
      <c r="EOM14"/>
      <c r="EON14"/>
      <c r="EOO14"/>
      <c r="EOP14"/>
      <c r="EOQ14"/>
      <c r="EOR14"/>
      <c r="EOS14"/>
      <c r="EOT14"/>
      <c r="EOU14"/>
      <c r="EOV14"/>
      <c r="EOW14"/>
      <c r="EOX14"/>
      <c r="EOY14"/>
      <c r="EOZ14"/>
      <c r="EPA14"/>
      <c r="EPB14"/>
      <c r="EPC14"/>
      <c r="EPD14"/>
      <c r="EPE14"/>
      <c r="EPF14"/>
      <c r="EPG14"/>
      <c r="EPH14"/>
      <c r="EPI14"/>
      <c r="EPJ14"/>
      <c r="EPK14"/>
      <c r="EPL14"/>
      <c r="EPM14"/>
      <c r="EPN14"/>
      <c r="EPO14"/>
      <c r="EPP14"/>
      <c r="EPQ14"/>
      <c r="EPR14"/>
      <c r="EPS14"/>
      <c r="EPT14"/>
      <c r="EPU14"/>
      <c r="EPV14"/>
      <c r="EPW14"/>
      <c r="EPX14"/>
      <c r="EPY14"/>
      <c r="EPZ14"/>
      <c r="EQA14"/>
      <c r="EQB14"/>
      <c r="EQC14"/>
      <c r="EQD14"/>
      <c r="EQE14"/>
      <c r="EQF14"/>
      <c r="EQG14"/>
      <c r="EQH14"/>
      <c r="EQI14"/>
      <c r="EQJ14"/>
      <c r="EQK14"/>
      <c r="EQL14"/>
      <c r="EQM14"/>
      <c r="EQN14"/>
      <c r="EQO14"/>
      <c r="EQP14"/>
      <c r="EQQ14"/>
      <c r="EQR14"/>
      <c r="EQS14"/>
      <c r="EQT14"/>
      <c r="EQU14"/>
      <c r="EQV14"/>
      <c r="EQW14"/>
      <c r="EQX14"/>
      <c r="EQY14"/>
      <c r="EQZ14"/>
      <c r="ERA14"/>
      <c r="ERB14"/>
      <c r="ERC14"/>
      <c r="ERD14"/>
      <c r="ERE14"/>
      <c r="ERF14"/>
      <c r="ERG14"/>
      <c r="ERH14"/>
      <c r="ERI14"/>
      <c r="ERJ14"/>
      <c r="ERK14"/>
      <c r="ERL14"/>
      <c r="ERM14"/>
      <c r="ERN14"/>
      <c r="ERO14"/>
      <c r="ERP14"/>
      <c r="ERQ14"/>
      <c r="ERR14"/>
      <c r="ERS14"/>
      <c r="ERT14"/>
      <c r="ERU14"/>
      <c r="ERV14"/>
      <c r="ERW14"/>
      <c r="ERX14"/>
      <c r="ERY14"/>
      <c r="ERZ14"/>
      <c r="ESA14"/>
      <c r="ESB14"/>
      <c r="ESC14"/>
      <c r="ESD14"/>
      <c r="ESE14"/>
      <c r="ESF14"/>
      <c r="ESG14"/>
      <c r="ESH14"/>
      <c r="ESI14"/>
      <c r="ESJ14"/>
      <c r="ESK14"/>
      <c r="ESL14"/>
      <c r="ESM14"/>
      <c r="ESN14"/>
      <c r="ESO14"/>
      <c r="ESP14"/>
      <c r="ESQ14"/>
      <c r="ESR14"/>
      <c r="ESS14"/>
      <c r="EST14"/>
      <c r="ESU14"/>
      <c r="ESV14"/>
      <c r="ESW14"/>
      <c r="ESX14"/>
      <c r="ESY14"/>
      <c r="ESZ14"/>
      <c r="ETA14"/>
      <c r="ETB14"/>
      <c r="ETC14"/>
      <c r="ETD14"/>
      <c r="ETE14"/>
      <c r="ETF14"/>
      <c r="ETG14"/>
      <c r="ETH14"/>
      <c r="ETI14"/>
      <c r="ETJ14"/>
      <c r="ETK14"/>
      <c r="ETL14"/>
      <c r="ETM14"/>
      <c r="ETN14"/>
      <c r="ETO14"/>
      <c r="ETP14"/>
      <c r="ETQ14"/>
      <c r="ETR14"/>
      <c r="ETS14"/>
      <c r="ETT14"/>
      <c r="ETU14"/>
      <c r="ETV14"/>
      <c r="ETW14"/>
      <c r="ETX14"/>
      <c r="ETY14"/>
      <c r="ETZ14"/>
      <c r="EUA14"/>
      <c r="EUB14"/>
      <c r="EUC14"/>
      <c r="EUD14"/>
      <c r="EUE14"/>
      <c r="EUF14"/>
      <c r="EUG14"/>
      <c r="EUH14"/>
      <c r="EUI14"/>
      <c r="EUJ14"/>
      <c r="EUK14"/>
      <c r="EUL14"/>
      <c r="EUM14"/>
      <c r="EUN14"/>
      <c r="EUO14"/>
      <c r="EUP14"/>
      <c r="EUQ14"/>
      <c r="EUR14"/>
      <c r="EUS14"/>
      <c r="EUT14"/>
      <c r="EUU14"/>
      <c r="EUV14"/>
      <c r="EUW14"/>
      <c r="EUX14"/>
      <c r="EUY14"/>
      <c r="EUZ14"/>
      <c r="EVA14"/>
      <c r="EVB14"/>
      <c r="EVC14"/>
      <c r="EVD14"/>
      <c r="EVE14"/>
      <c r="EVF14"/>
      <c r="EVG14"/>
      <c r="EVH14"/>
      <c r="EVI14"/>
      <c r="EVJ14"/>
      <c r="EVK14"/>
      <c r="EVL14"/>
      <c r="EVM14"/>
      <c r="EVN14"/>
      <c r="EVO14"/>
      <c r="EVP14"/>
      <c r="EVQ14"/>
      <c r="EVR14"/>
      <c r="EVS14"/>
      <c r="EVT14"/>
      <c r="EVU14"/>
      <c r="EVV14"/>
      <c r="EVW14"/>
      <c r="EVX14"/>
      <c r="EVY14"/>
      <c r="EVZ14"/>
      <c r="EWA14"/>
      <c r="EWB14"/>
      <c r="EWC14"/>
      <c r="EWD14"/>
      <c r="EWE14"/>
      <c r="EWF14"/>
      <c r="EWG14"/>
      <c r="EWH14"/>
      <c r="EWI14"/>
      <c r="EWJ14"/>
      <c r="EWK14"/>
      <c r="EWL14"/>
      <c r="EWM14"/>
      <c r="EWN14"/>
      <c r="EWO14"/>
      <c r="EWP14"/>
      <c r="EWQ14"/>
      <c r="EWR14"/>
      <c r="EWS14"/>
      <c r="EWT14"/>
      <c r="EWU14"/>
      <c r="EWV14"/>
      <c r="EWW14"/>
      <c r="EWX14"/>
      <c r="EWY14"/>
      <c r="EWZ14"/>
      <c r="EXA14"/>
      <c r="EXB14"/>
      <c r="EXC14"/>
      <c r="EXD14"/>
      <c r="EXE14"/>
      <c r="EXF14"/>
      <c r="EXG14"/>
      <c r="EXH14"/>
      <c r="EXI14"/>
      <c r="EXJ14"/>
      <c r="EXK14"/>
      <c r="EXL14"/>
      <c r="EXM14"/>
      <c r="EXN14"/>
      <c r="EXO14"/>
      <c r="EXP14"/>
      <c r="EXQ14"/>
      <c r="EXR14"/>
      <c r="EXS14"/>
      <c r="EXT14"/>
      <c r="EXU14"/>
      <c r="EXV14"/>
      <c r="EXW14"/>
      <c r="EXX14"/>
      <c r="EXY14"/>
      <c r="EXZ14"/>
      <c r="EYA14"/>
      <c r="EYB14"/>
      <c r="EYC14"/>
      <c r="EYD14"/>
      <c r="EYE14"/>
      <c r="EYF14"/>
      <c r="EYG14"/>
      <c r="EYH14"/>
      <c r="EYI14"/>
      <c r="EYJ14"/>
      <c r="EYK14"/>
      <c r="EYL14"/>
      <c r="EYM14"/>
      <c r="EYN14"/>
      <c r="EYO14"/>
      <c r="EYP14"/>
      <c r="EYQ14"/>
      <c r="EYR14"/>
      <c r="EYS14"/>
      <c r="EYT14"/>
      <c r="EYU14"/>
      <c r="EYV14"/>
      <c r="EYW14"/>
      <c r="EYX14"/>
      <c r="EYY14"/>
      <c r="EYZ14"/>
      <c r="EZA14"/>
      <c r="EZB14"/>
      <c r="EZC14"/>
      <c r="EZD14"/>
      <c r="EZE14"/>
      <c r="EZF14"/>
      <c r="EZG14"/>
      <c r="EZH14"/>
      <c r="EZI14"/>
      <c r="EZJ14"/>
      <c r="EZK14"/>
      <c r="EZL14"/>
      <c r="EZM14"/>
      <c r="EZN14"/>
      <c r="EZO14"/>
      <c r="EZP14"/>
      <c r="EZQ14"/>
      <c r="EZR14"/>
      <c r="EZS14"/>
      <c r="EZT14"/>
      <c r="EZU14"/>
      <c r="EZV14"/>
      <c r="EZW14"/>
      <c r="EZX14"/>
      <c r="EZY14"/>
      <c r="EZZ14"/>
      <c r="FAA14"/>
      <c r="FAB14"/>
      <c r="FAC14"/>
      <c r="FAD14"/>
      <c r="FAE14"/>
      <c r="FAF14"/>
      <c r="FAG14"/>
      <c r="FAH14"/>
      <c r="FAI14"/>
      <c r="FAJ14"/>
      <c r="FAK14"/>
      <c r="FAL14"/>
      <c r="FAM14"/>
      <c r="FAN14"/>
      <c r="FAO14"/>
      <c r="FAP14"/>
      <c r="FAQ14"/>
      <c r="FAR14"/>
      <c r="FAS14"/>
      <c r="FAT14"/>
      <c r="FAU14"/>
      <c r="FAV14"/>
      <c r="FAW14"/>
      <c r="FAX14"/>
      <c r="FAY14"/>
      <c r="FAZ14"/>
      <c r="FBA14"/>
      <c r="FBB14"/>
      <c r="FBC14"/>
      <c r="FBD14"/>
      <c r="FBE14"/>
      <c r="FBF14"/>
      <c r="FBG14"/>
      <c r="FBH14"/>
      <c r="FBI14"/>
      <c r="FBJ14"/>
      <c r="FBK14"/>
      <c r="FBL14"/>
      <c r="FBM14"/>
      <c r="FBN14"/>
      <c r="FBO14"/>
      <c r="FBP14"/>
      <c r="FBQ14"/>
      <c r="FBR14"/>
      <c r="FBS14"/>
      <c r="FBT14"/>
      <c r="FBU14"/>
      <c r="FBV14"/>
      <c r="FBW14"/>
      <c r="FBX14"/>
      <c r="FBY14"/>
      <c r="FBZ14"/>
      <c r="FCA14"/>
      <c r="FCB14"/>
      <c r="FCC14"/>
      <c r="FCD14"/>
      <c r="FCE14"/>
      <c r="FCF14"/>
      <c r="FCG14"/>
      <c r="FCH14"/>
      <c r="FCI14"/>
      <c r="FCJ14"/>
      <c r="FCK14"/>
      <c r="FCL14"/>
      <c r="FCM14"/>
      <c r="FCN14"/>
      <c r="FCO14"/>
      <c r="FCP14"/>
      <c r="FCQ14"/>
      <c r="FCR14"/>
      <c r="FCS14"/>
      <c r="FCT14"/>
      <c r="FCU14"/>
      <c r="FCV14"/>
      <c r="FCW14"/>
      <c r="FCX14"/>
      <c r="FCY14"/>
      <c r="FCZ14"/>
      <c r="FDA14"/>
      <c r="FDB14"/>
      <c r="FDC14"/>
      <c r="FDD14"/>
      <c r="FDE14"/>
      <c r="FDF14"/>
      <c r="FDG14"/>
      <c r="FDH14"/>
      <c r="FDI14"/>
      <c r="FDJ14"/>
      <c r="FDK14"/>
      <c r="FDL14"/>
      <c r="FDM14"/>
      <c r="FDN14"/>
      <c r="FDO14"/>
      <c r="FDP14"/>
      <c r="FDQ14"/>
      <c r="FDR14"/>
      <c r="FDS14"/>
      <c r="FDT14"/>
      <c r="FDU14"/>
      <c r="FDV14"/>
      <c r="FDW14"/>
      <c r="FDX14"/>
      <c r="FDY14"/>
      <c r="FDZ14"/>
      <c r="FEA14"/>
      <c r="FEB14"/>
      <c r="FEC14"/>
      <c r="FED14"/>
      <c r="FEE14"/>
      <c r="FEF14"/>
      <c r="FEG14"/>
      <c r="FEH14"/>
      <c r="FEI14"/>
      <c r="FEJ14"/>
      <c r="FEK14"/>
      <c r="FEL14"/>
      <c r="FEM14"/>
      <c r="FEN14"/>
      <c r="FEO14"/>
      <c r="FEP14"/>
      <c r="FEQ14"/>
      <c r="FER14"/>
      <c r="FES14"/>
      <c r="FET14"/>
      <c r="FEU14"/>
      <c r="FEV14"/>
      <c r="FEW14"/>
      <c r="FEX14"/>
      <c r="FEY14"/>
      <c r="FEZ14"/>
      <c r="FFA14"/>
      <c r="FFB14"/>
      <c r="FFC14"/>
      <c r="FFD14"/>
      <c r="FFE14"/>
      <c r="FFF14"/>
      <c r="FFG14"/>
      <c r="FFH14"/>
      <c r="FFI14"/>
      <c r="FFJ14"/>
      <c r="FFK14"/>
      <c r="FFL14"/>
      <c r="FFM14"/>
      <c r="FFN14"/>
      <c r="FFO14"/>
      <c r="FFP14"/>
      <c r="FFQ14"/>
      <c r="FFR14"/>
      <c r="FFS14"/>
      <c r="FFT14"/>
      <c r="FFU14"/>
      <c r="FFV14"/>
      <c r="FFW14"/>
      <c r="FFX14"/>
      <c r="FFY14"/>
      <c r="FFZ14"/>
      <c r="FGA14"/>
      <c r="FGB14"/>
      <c r="FGC14"/>
      <c r="FGD14"/>
      <c r="FGE14"/>
      <c r="FGF14"/>
      <c r="FGG14"/>
      <c r="FGH14"/>
      <c r="FGI14"/>
      <c r="FGJ14"/>
      <c r="FGK14"/>
      <c r="FGL14"/>
      <c r="FGM14"/>
      <c r="FGN14"/>
      <c r="FGO14"/>
      <c r="FGP14"/>
      <c r="FGQ14"/>
      <c r="FGR14"/>
      <c r="FGS14"/>
      <c r="FGT14"/>
      <c r="FGU14"/>
      <c r="FGV14"/>
      <c r="FGW14"/>
      <c r="FGX14"/>
      <c r="FGY14"/>
      <c r="FGZ14"/>
      <c r="FHA14"/>
      <c r="FHB14"/>
      <c r="FHC14"/>
      <c r="FHD14"/>
      <c r="FHE14"/>
      <c r="FHF14"/>
      <c r="FHG14"/>
      <c r="FHH14"/>
      <c r="FHI14"/>
      <c r="FHJ14"/>
      <c r="FHK14"/>
      <c r="FHL14"/>
      <c r="FHM14"/>
      <c r="FHN14"/>
      <c r="FHO14"/>
      <c r="FHP14"/>
      <c r="FHQ14"/>
      <c r="FHR14"/>
      <c r="FHS14"/>
      <c r="FHT14"/>
      <c r="FHU14"/>
      <c r="FHV14"/>
      <c r="FHW14"/>
      <c r="FHX14"/>
      <c r="FHY14"/>
      <c r="FHZ14"/>
      <c r="FIA14"/>
      <c r="FIB14"/>
      <c r="FIC14"/>
      <c r="FID14"/>
      <c r="FIE14"/>
      <c r="FIF14"/>
      <c r="FIG14"/>
      <c r="FIH14"/>
      <c r="FII14"/>
      <c r="FIJ14"/>
      <c r="FIK14"/>
      <c r="FIL14"/>
      <c r="FIM14"/>
      <c r="FIN14"/>
      <c r="FIO14"/>
      <c r="FIP14"/>
      <c r="FIQ14"/>
      <c r="FIR14"/>
      <c r="FIS14"/>
      <c r="FIT14"/>
      <c r="FIU14"/>
      <c r="FIV14"/>
      <c r="FIW14"/>
      <c r="FIX14"/>
      <c r="FIY14"/>
      <c r="FIZ14"/>
      <c r="FJA14"/>
      <c r="FJB14"/>
      <c r="FJC14"/>
      <c r="FJD14"/>
      <c r="FJE14"/>
      <c r="FJF14"/>
      <c r="FJG14"/>
      <c r="FJH14"/>
      <c r="FJI14"/>
      <c r="FJJ14"/>
      <c r="FJK14"/>
      <c r="FJL14"/>
      <c r="FJM14"/>
      <c r="FJN14"/>
      <c r="FJO14"/>
      <c r="FJP14"/>
      <c r="FJQ14"/>
      <c r="FJR14"/>
      <c r="FJS14"/>
      <c r="FJT14"/>
      <c r="FJU14"/>
      <c r="FJV14"/>
      <c r="FJW14"/>
      <c r="FJX14"/>
      <c r="FJY14"/>
      <c r="FJZ14"/>
      <c r="FKA14"/>
      <c r="FKB14"/>
      <c r="FKC14"/>
      <c r="FKD14"/>
      <c r="FKE14"/>
      <c r="FKF14"/>
      <c r="FKG14"/>
      <c r="FKH14"/>
      <c r="FKI14"/>
      <c r="FKJ14"/>
      <c r="FKK14"/>
      <c r="FKL14"/>
      <c r="FKM14"/>
      <c r="FKN14"/>
      <c r="FKO14"/>
      <c r="FKP14"/>
      <c r="FKQ14"/>
      <c r="FKR14"/>
      <c r="FKS14"/>
      <c r="FKT14"/>
      <c r="FKU14"/>
      <c r="FKV14"/>
      <c r="FKW14"/>
      <c r="FKX14"/>
      <c r="FKY14"/>
      <c r="FKZ14"/>
      <c r="FLA14"/>
      <c r="FLB14"/>
      <c r="FLC14"/>
      <c r="FLD14"/>
      <c r="FLE14"/>
      <c r="FLF14"/>
      <c r="FLG14"/>
      <c r="FLH14"/>
      <c r="FLI14"/>
      <c r="FLJ14"/>
      <c r="FLK14"/>
      <c r="FLL14"/>
      <c r="FLM14"/>
      <c r="FLN14"/>
      <c r="FLO14"/>
      <c r="FLP14"/>
      <c r="FLQ14"/>
      <c r="FLR14"/>
      <c r="FLS14"/>
      <c r="FLT14"/>
      <c r="FLU14"/>
      <c r="FLV14"/>
      <c r="FLW14"/>
      <c r="FLX14"/>
      <c r="FLY14"/>
      <c r="FLZ14"/>
      <c r="FMA14"/>
      <c r="FMB14"/>
      <c r="FMC14"/>
      <c r="FMD14"/>
      <c r="FME14"/>
      <c r="FMF14"/>
      <c r="FMG14"/>
      <c r="FMH14"/>
      <c r="FMI14"/>
      <c r="FMJ14"/>
      <c r="FMK14"/>
      <c r="FML14"/>
      <c r="FMM14"/>
      <c r="FMN14"/>
      <c r="FMO14"/>
      <c r="FMP14"/>
      <c r="FMQ14"/>
      <c r="FMR14"/>
      <c r="FMS14"/>
      <c r="FMT14"/>
      <c r="FMU14"/>
      <c r="FMV14"/>
      <c r="FMW14"/>
      <c r="FMX14"/>
      <c r="FMY14"/>
      <c r="FMZ14"/>
      <c r="FNA14"/>
      <c r="FNB14"/>
      <c r="FNC14"/>
      <c r="FND14"/>
      <c r="FNE14"/>
      <c r="FNF14"/>
      <c r="FNG14"/>
      <c r="FNH14"/>
      <c r="FNI14"/>
      <c r="FNJ14"/>
      <c r="FNK14"/>
      <c r="FNL14"/>
      <c r="FNM14"/>
      <c r="FNN14"/>
      <c r="FNO14"/>
      <c r="FNP14"/>
      <c r="FNQ14"/>
      <c r="FNR14"/>
      <c r="FNS14"/>
      <c r="FNT14"/>
      <c r="FNU14"/>
      <c r="FNV14"/>
      <c r="FNW14"/>
      <c r="FNX14"/>
      <c r="FNY14"/>
      <c r="FNZ14"/>
      <c r="FOA14"/>
      <c r="FOB14"/>
      <c r="FOC14"/>
      <c r="FOD14"/>
      <c r="FOE14"/>
      <c r="FOF14"/>
      <c r="FOG14"/>
      <c r="FOH14"/>
      <c r="FOI14"/>
      <c r="FOJ14"/>
      <c r="FOK14"/>
      <c r="FOL14"/>
      <c r="FOM14"/>
      <c r="FON14"/>
      <c r="FOO14"/>
      <c r="FOP14"/>
      <c r="FOQ14"/>
      <c r="FOR14"/>
      <c r="FOS14"/>
      <c r="FOT14"/>
      <c r="FOU14"/>
      <c r="FOV14"/>
      <c r="FOW14"/>
      <c r="FOX14"/>
      <c r="FOY14"/>
      <c r="FOZ14"/>
      <c r="FPA14"/>
      <c r="FPB14"/>
      <c r="FPC14"/>
      <c r="FPD14"/>
      <c r="FPE14"/>
      <c r="FPF14"/>
      <c r="FPG14"/>
      <c r="FPH14"/>
      <c r="FPI14"/>
      <c r="FPJ14"/>
      <c r="FPK14"/>
      <c r="FPL14"/>
      <c r="FPM14"/>
      <c r="FPN14"/>
      <c r="FPO14"/>
      <c r="FPP14"/>
      <c r="FPQ14"/>
      <c r="FPR14"/>
      <c r="FPS14"/>
      <c r="FPT14"/>
      <c r="FPU14"/>
      <c r="FPV14"/>
      <c r="FPW14"/>
      <c r="FPX14"/>
      <c r="FPY14"/>
      <c r="FPZ14"/>
      <c r="FQA14"/>
      <c r="FQB14"/>
      <c r="FQC14"/>
      <c r="FQD14"/>
      <c r="FQE14"/>
      <c r="FQF14"/>
      <c r="FQG14"/>
      <c r="FQH14"/>
      <c r="FQI14"/>
      <c r="FQJ14"/>
      <c r="FQK14"/>
      <c r="FQL14"/>
      <c r="FQM14"/>
      <c r="FQN14"/>
      <c r="FQO14"/>
      <c r="FQP14"/>
      <c r="FQQ14"/>
      <c r="FQR14"/>
      <c r="FQS14"/>
      <c r="FQT14"/>
      <c r="FQU14"/>
      <c r="FQV14"/>
      <c r="FQW14"/>
      <c r="FQX14"/>
      <c r="FQY14"/>
      <c r="FQZ14"/>
      <c r="FRA14"/>
      <c r="FRB14"/>
      <c r="FRC14"/>
      <c r="FRD14"/>
      <c r="FRE14"/>
      <c r="FRF14"/>
      <c r="FRG14"/>
      <c r="FRH14"/>
      <c r="FRI14"/>
      <c r="FRJ14"/>
      <c r="FRK14"/>
      <c r="FRL14"/>
      <c r="FRM14"/>
      <c r="FRN14"/>
      <c r="FRO14"/>
      <c r="FRP14"/>
      <c r="FRQ14"/>
      <c r="FRR14"/>
      <c r="FRS14"/>
      <c r="FRT14"/>
      <c r="FRU14"/>
      <c r="FRV14"/>
      <c r="FRW14"/>
      <c r="FRX14"/>
      <c r="FRY14"/>
      <c r="FRZ14"/>
      <c r="FSA14"/>
      <c r="FSB14"/>
      <c r="FSC14"/>
      <c r="FSD14"/>
      <c r="FSE14"/>
      <c r="FSF14"/>
      <c r="FSG14"/>
      <c r="FSH14"/>
      <c r="FSI14"/>
      <c r="FSJ14"/>
      <c r="FSK14"/>
      <c r="FSL14"/>
      <c r="FSM14"/>
      <c r="FSN14"/>
      <c r="FSO14"/>
      <c r="FSP14"/>
      <c r="FSQ14"/>
      <c r="FSR14"/>
      <c r="FSS14"/>
      <c r="FST14"/>
      <c r="FSU14"/>
      <c r="FSV14"/>
      <c r="FSW14"/>
      <c r="FSX14"/>
      <c r="FSY14"/>
      <c r="FSZ14"/>
      <c r="FTA14"/>
      <c r="FTB14"/>
      <c r="FTC14"/>
      <c r="FTD14"/>
      <c r="FTE14"/>
      <c r="FTF14"/>
      <c r="FTG14"/>
      <c r="FTH14"/>
      <c r="FTI14"/>
      <c r="FTJ14"/>
      <c r="FTK14"/>
      <c r="FTL14"/>
      <c r="FTM14"/>
      <c r="FTN14"/>
      <c r="FTO14"/>
      <c r="FTP14"/>
      <c r="FTQ14"/>
      <c r="FTR14"/>
      <c r="FTS14"/>
      <c r="FTT14"/>
      <c r="FTU14"/>
      <c r="FTV14"/>
      <c r="FTW14"/>
      <c r="FTX14"/>
      <c r="FTY14"/>
      <c r="FTZ14"/>
      <c r="FUA14"/>
      <c r="FUB14"/>
      <c r="FUC14"/>
      <c r="FUD14"/>
      <c r="FUE14"/>
      <c r="FUF14"/>
      <c r="FUG14"/>
      <c r="FUH14"/>
      <c r="FUI14"/>
      <c r="FUJ14"/>
      <c r="FUK14"/>
      <c r="FUL14"/>
      <c r="FUM14"/>
      <c r="FUN14"/>
      <c r="FUO14"/>
      <c r="FUP14"/>
      <c r="FUQ14"/>
      <c r="FUR14"/>
      <c r="FUS14"/>
      <c r="FUT14"/>
      <c r="FUU14"/>
      <c r="FUV14"/>
      <c r="FUW14"/>
      <c r="FUX14"/>
      <c r="FUY14"/>
      <c r="FUZ14"/>
      <c r="FVA14"/>
      <c r="FVB14"/>
      <c r="FVC14"/>
      <c r="FVD14"/>
      <c r="FVE14"/>
      <c r="FVF14"/>
      <c r="FVG14"/>
      <c r="FVH14"/>
      <c r="FVI14"/>
      <c r="FVJ14"/>
      <c r="FVK14"/>
      <c r="FVL14"/>
      <c r="FVM14"/>
      <c r="FVN14"/>
      <c r="FVO14"/>
      <c r="FVP14"/>
      <c r="FVQ14"/>
      <c r="FVR14"/>
      <c r="FVS14"/>
      <c r="FVT14"/>
      <c r="FVU14"/>
      <c r="FVV14"/>
      <c r="FVW14"/>
      <c r="FVX14"/>
      <c r="FVY14"/>
      <c r="FVZ14"/>
      <c r="FWA14"/>
      <c r="FWB14"/>
      <c r="FWC14"/>
      <c r="FWD14"/>
      <c r="FWE14"/>
      <c r="FWF14"/>
      <c r="FWG14"/>
      <c r="FWH14"/>
      <c r="FWI14"/>
      <c r="FWJ14"/>
      <c r="FWK14"/>
      <c r="FWL14"/>
      <c r="FWM14"/>
      <c r="FWN14"/>
      <c r="FWO14"/>
      <c r="FWP14"/>
      <c r="FWQ14"/>
      <c r="FWR14"/>
      <c r="FWS14"/>
      <c r="FWT14"/>
      <c r="FWU14"/>
      <c r="FWV14"/>
      <c r="FWW14"/>
      <c r="FWX14"/>
      <c r="FWY14"/>
      <c r="FWZ14"/>
      <c r="FXA14"/>
      <c r="FXB14"/>
      <c r="FXC14"/>
      <c r="FXD14"/>
      <c r="FXE14"/>
      <c r="FXF14"/>
      <c r="FXG14"/>
      <c r="FXH14"/>
      <c r="FXI14"/>
      <c r="FXJ14"/>
      <c r="FXK14"/>
      <c r="FXL14"/>
      <c r="FXM14"/>
      <c r="FXN14"/>
      <c r="FXO14"/>
      <c r="FXP14"/>
      <c r="FXQ14"/>
      <c r="FXR14"/>
      <c r="FXS14"/>
      <c r="FXT14"/>
      <c r="FXU14"/>
      <c r="FXV14"/>
      <c r="FXW14"/>
      <c r="FXX14"/>
      <c r="FXY14"/>
      <c r="FXZ14"/>
      <c r="FYA14"/>
      <c r="FYB14"/>
      <c r="FYC14"/>
      <c r="FYD14"/>
      <c r="FYE14"/>
      <c r="FYF14"/>
      <c r="FYG14"/>
      <c r="FYH14"/>
      <c r="FYI14"/>
      <c r="FYJ14"/>
      <c r="FYK14"/>
      <c r="FYL14"/>
      <c r="FYM14"/>
      <c r="FYN14"/>
      <c r="FYO14"/>
      <c r="FYP14"/>
      <c r="FYQ14"/>
      <c r="FYR14"/>
      <c r="FYS14"/>
      <c r="FYT14"/>
      <c r="FYU14"/>
      <c r="FYV14"/>
      <c r="FYW14"/>
      <c r="FYX14"/>
      <c r="FYY14"/>
      <c r="FYZ14"/>
      <c r="FZA14"/>
      <c r="FZB14"/>
      <c r="FZC14"/>
      <c r="FZD14"/>
      <c r="FZE14"/>
      <c r="FZF14"/>
      <c r="FZG14"/>
      <c r="FZH14"/>
      <c r="FZI14"/>
      <c r="FZJ14"/>
      <c r="FZK14"/>
      <c r="FZL14"/>
      <c r="FZM14"/>
      <c r="FZN14"/>
      <c r="FZO14"/>
      <c r="FZP14"/>
      <c r="FZQ14"/>
      <c r="FZR14"/>
      <c r="FZS14"/>
      <c r="FZT14"/>
      <c r="FZU14"/>
      <c r="FZV14"/>
      <c r="FZW14"/>
      <c r="FZX14"/>
      <c r="FZY14"/>
      <c r="FZZ14"/>
      <c r="GAA14"/>
      <c r="GAB14"/>
      <c r="GAC14"/>
      <c r="GAD14"/>
      <c r="GAE14"/>
      <c r="GAF14"/>
      <c r="GAG14"/>
      <c r="GAH14"/>
      <c r="GAI14"/>
      <c r="GAJ14"/>
      <c r="GAK14"/>
      <c r="GAL14"/>
      <c r="GAM14"/>
      <c r="GAN14"/>
      <c r="GAO14"/>
      <c r="GAP14"/>
      <c r="GAQ14"/>
      <c r="GAR14"/>
      <c r="GAS14"/>
      <c r="GAT14"/>
      <c r="GAU14"/>
      <c r="GAV14"/>
      <c r="GAW14"/>
      <c r="GAX14"/>
      <c r="GAY14"/>
      <c r="GAZ14"/>
      <c r="GBA14"/>
      <c r="GBB14"/>
      <c r="GBC14"/>
      <c r="GBD14"/>
      <c r="GBE14"/>
      <c r="GBF14"/>
      <c r="GBG14"/>
      <c r="GBH14"/>
      <c r="GBI14"/>
      <c r="GBJ14"/>
      <c r="GBK14"/>
      <c r="GBL14"/>
      <c r="GBM14"/>
      <c r="GBN14"/>
      <c r="GBO14"/>
      <c r="GBP14"/>
      <c r="GBQ14"/>
      <c r="GBR14"/>
      <c r="GBS14"/>
      <c r="GBT14"/>
      <c r="GBU14"/>
      <c r="GBV14"/>
      <c r="GBW14"/>
      <c r="GBX14"/>
      <c r="GBY14"/>
      <c r="GBZ14"/>
      <c r="GCA14"/>
      <c r="GCB14"/>
      <c r="GCC14"/>
      <c r="GCD14"/>
      <c r="GCE14"/>
      <c r="GCF14"/>
      <c r="GCG14"/>
      <c r="GCH14"/>
      <c r="GCI14"/>
      <c r="GCJ14"/>
      <c r="GCK14"/>
      <c r="GCL14"/>
      <c r="GCM14"/>
      <c r="GCN14"/>
      <c r="GCO14"/>
      <c r="GCP14"/>
      <c r="GCQ14"/>
      <c r="GCR14"/>
      <c r="GCS14"/>
      <c r="GCT14"/>
      <c r="GCU14"/>
      <c r="GCV14"/>
      <c r="GCW14"/>
      <c r="GCX14"/>
      <c r="GCY14"/>
      <c r="GCZ14"/>
      <c r="GDA14"/>
      <c r="GDB14"/>
      <c r="GDC14"/>
      <c r="GDD14"/>
      <c r="GDE14"/>
      <c r="GDF14"/>
      <c r="GDG14"/>
      <c r="GDH14"/>
      <c r="GDI14"/>
      <c r="GDJ14"/>
      <c r="GDK14"/>
      <c r="GDL14"/>
      <c r="GDM14"/>
      <c r="GDN14"/>
      <c r="GDO14"/>
      <c r="GDP14"/>
      <c r="GDQ14"/>
      <c r="GDR14"/>
      <c r="GDS14"/>
      <c r="GDT14"/>
      <c r="GDU14"/>
      <c r="GDV14"/>
      <c r="GDW14"/>
      <c r="GDX14"/>
      <c r="GDY14"/>
      <c r="GDZ14"/>
      <c r="GEA14"/>
      <c r="GEB14"/>
      <c r="GEC14"/>
      <c r="GED14"/>
      <c r="GEE14"/>
      <c r="GEF14"/>
      <c r="GEG14"/>
      <c r="GEH14"/>
      <c r="GEI14"/>
      <c r="GEJ14"/>
      <c r="GEK14"/>
      <c r="GEL14"/>
      <c r="GEM14"/>
      <c r="GEN14"/>
      <c r="GEO14"/>
      <c r="GEP14"/>
      <c r="GEQ14"/>
      <c r="GER14"/>
      <c r="GES14"/>
      <c r="GET14"/>
      <c r="GEU14"/>
      <c r="GEV14"/>
      <c r="GEW14"/>
      <c r="GEX14"/>
      <c r="GEY14"/>
      <c r="GEZ14"/>
      <c r="GFA14"/>
      <c r="GFB14"/>
      <c r="GFC14"/>
      <c r="GFD14"/>
      <c r="GFE14"/>
      <c r="GFF14"/>
      <c r="GFG14"/>
      <c r="GFH14"/>
      <c r="GFI14"/>
      <c r="GFJ14"/>
      <c r="GFK14"/>
      <c r="GFL14"/>
      <c r="GFM14"/>
      <c r="GFN14"/>
      <c r="GFO14"/>
      <c r="GFP14"/>
      <c r="GFQ14"/>
      <c r="GFR14"/>
      <c r="GFS14"/>
      <c r="GFT14"/>
      <c r="GFU14"/>
      <c r="GFV14"/>
      <c r="GFW14"/>
      <c r="GFX14"/>
      <c r="GFY14"/>
      <c r="GFZ14"/>
      <c r="GGA14"/>
      <c r="GGB14"/>
      <c r="GGC14"/>
      <c r="GGD14"/>
      <c r="GGE14"/>
      <c r="GGF14"/>
      <c r="GGG14"/>
      <c r="GGH14"/>
      <c r="GGI14"/>
      <c r="GGJ14"/>
      <c r="GGK14"/>
      <c r="GGL14"/>
      <c r="GGM14"/>
      <c r="GGN14"/>
      <c r="GGO14"/>
      <c r="GGP14"/>
      <c r="GGQ14"/>
      <c r="GGR14"/>
      <c r="GGS14"/>
      <c r="GGT14"/>
      <c r="GGU14"/>
      <c r="GGV14"/>
      <c r="GGW14"/>
      <c r="GGX14"/>
      <c r="GGY14"/>
      <c r="GGZ14"/>
      <c r="GHA14"/>
      <c r="GHB14"/>
      <c r="GHC14"/>
      <c r="GHD14"/>
      <c r="GHE14"/>
      <c r="GHF14"/>
      <c r="GHG14"/>
      <c r="GHH14"/>
      <c r="GHI14"/>
      <c r="GHJ14"/>
      <c r="GHK14"/>
      <c r="GHL14"/>
      <c r="GHM14"/>
      <c r="GHN14"/>
      <c r="GHO14"/>
      <c r="GHP14"/>
      <c r="GHQ14"/>
      <c r="GHR14"/>
      <c r="GHS14"/>
      <c r="GHT14"/>
      <c r="GHU14"/>
      <c r="GHV14"/>
      <c r="GHW14"/>
      <c r="GHX14"/>
      <c r="GHY14"/>
      <c r="GHZ14"/>
      <c r="GIA14"/>
      <c r="GIB14"/>
      <c r="GIC14"/>
      <c r="GID14"/>
      <c r="GIE14"/>
      <c r="GIF14"/>
      <c r="GIG14"/>
      <c r="GIH14"/>
      <c r="GII14"/>
      <c r="GIJ14"/>
      <c r="GIK14"/>
      <c r="GIL14"/>
      <c r="GIM14"/>
      <c r="GIN14"/>
      <c r="GIO14"/>
      <c r="GIP14"/>
      <c r="GIQ14"/>
      <c r="GIR14"/>
      <c r="GIS14"/>
      <c r="GIT14"/>
      <c r="GIU14"/>
      <c r="GIV14"/>
      <c r="GIW14"/>
      <c r="GIX14"/>
      <c r="GIY14"/>
      <c r="GIZ14"/>
      <c r="GJA14"/>
      <c r="GJB14"/>
      <c r="GJC14"/>
      <c r="GJD14"/>
      <c r="GJE14"/>
      <c r="GJF14"/>
      <c r="GJG14"/>
      <c r="GJH14"/>
      <c r="GJI14"/>
      <c r="GJJ14"/>
      <c r="GJK14"/>
      <c r="GJL14"/>
      <c r="GJM14"/>
      <c r="GJN14"/>
      <c r="GJO14"/>
      <c r="GJP14"/>
      <c r="GJQ14"/>
      <c r="GJR14"/>
      <c r="GJS14"/>
      <c r="GJT14"/>
      <c r="GJU14"/>
      <c r="GJV14"/>
      <c r="GJW14"/>
      <c r="GJX14"/>
      <c r="GJY14"/>
      <c r="GJZ14"/>
      <c r="GKA14"/>
      <c r="GKB14"/>
      <c r="GKC14"/>
      <c r="GKD14"/>
      <c r="GKE14"/>
      <c r="GKF14"/>
      <c r="GKG14"/>
      <c r="GKH14"/>
      <c r="GKI14"/>
      <c r="GKJ14"/>
      <c r="GKK14"/>
      <c r="GKL14"/>
      <c r="GKM14"/>
      <c r="GKN14"/>
      <c r="GKO14"/>
      <c r="GKP14"/>
      <c r="GKQ14"/>
      <c r="GKR14"/>
      <c r="GKS14"/>
      <c r="GKT14"/>
      <c r="GKU14"/>
      <c r="GKV14"/>
      <c r="GKW14"/>
      <c r="GKX14"/>
      <c r="GKY14"/>
      <c r="GKZ14"/>
      <c r="GLA14"/>
      <c r="GLB14"/>
      <c r="GLC14"/>
      <c r="GLD14"/>
      <c r="GLE14"/>
      <c r="GLF14"/>
      <c r="GLG14"/>
      <c r="GLH14"/>
      <c r="GLI14"/>
      <c r="GLJ14"/>
      <c r="GLK14"/>
      <c r="GLL14"/>
      <c r="GLM14"/>
      <c r="GLN14"/>
      <c r="GLO14"/>
      <c r="GLP14"/>
      <c r="GLQ14"/>
      <c r="GLR14"/>
      <c r="GLS14"/>
      <c r="GLT14"/>
      <c r="GLU14"/>
      <c r="GLV14"/>
      <c r="GLW14"/>
      <c r="GLX14"/>
      <c r="GLY14"/>
      <c r="GLZ14"/>
      <c r="GMA14"/>
      <c r="GMB14"/>
      <c r="GMC14"/>
      <c r="GMD14"/>
      <c r="GME14"/>
      <c r="GMF14"/>
      <c r="GMG14"/>
      <c r="GMH14"/>
      <c r="GMI14"/>
      <c r="GMJ14"/>
      <c r="GMK14"/>
      <c r="GML14"/>
      <c r="GMM14"/>
      <c r="GMN14"/>
      <c r="GMO14"/>
      <c r="GMP14"/>
      <c r="GMQ14"/>
      <c r="GMR14"/>
      <c r="GMS14"/>
      <c r="GMT14"/>
      <c r="GMU14"/>
      <c r="GMV14"/>
      <c r="GMW14"/>
      <c r="GMX14"/>
      <c r="GMY14"/>
      <c r="GMZ14"/>
      <c r="GNA14"/>
      <c r="GNB14"/>
      <c r="GNC14"/>
      <c r="GND14"/>
      <c r="GNE14"/>
      <c r="GNF14"/>
      <c r="GNG14"/>
      <c r="GNH14"/>
      <c r="GNI14"/>
      <c r="GNJ14"/>
      <c r="GNK14"/>
      <c r="GNL14"/>
      <c r="GNM14"/>
      <c r="GNN14"/>
      <c r="GNO14"/>
      <c r="GNP14"/>
      <c r="GNQ14"/>
      <c r="GNR14"/>
      <c r="GNS14"/>
      <c r="GNT14"/>
      <c r="GNU14"/>
      <c r="GNV14"/>
      <c r="GNW14"/>
      <c r="GNX14"/>
      <c r="GNY14"/>
      <c r="GNZ14"/>
      <c r="GOA14"/>
      <c r="GOB14"/>
      <c r="GOC14"/>
      <c r="GOD14"/>
      <c r="GOE14"/>
      <c r="GOF14"/>
      <c r="GOG14"/>
      <c r="GOH14"/>
      <c r="GOI14"/>
      <c r="GOJ14"/>
      <c r="GOK14"/>
      <c r="GOL14"/>
      <c r="GOM14"/>
      <c r="GON14"/>
      <c r="GOO14"/>
      <c r="GOP14"/>
      <c r="GOQ14"/>
      <c r="GOR14"/>
      <c r="GOS14"/>
      <c r="GOT14"/>
      <c r="GOU14"/>
      <c r="GOV14"/>
      <c r="GOW14"/>
      <c r="GOX14"/>
      <c r="GOY14"/>
      <c r="GOZ14"/>
      <c r="GPA14"/>
      <c r="GPB14"/>
      <c r="GPC14"/>
      <c r="GPD14"/>
      <c r="GPE14"/>
      <c r="GPF14"/>
      <c r="GPG14"/>
      <c r="GPH14"/>
      <c r="GPI14"/>
      <c r="GPJ14"/>
      <c r="GPK14"/>
      <c r="GPL14"/>
      <c r="GPM14"/>
      <c r="GPN14"/>
      <c r="GPO14"/>
      <c r="GPP14"/>
      <c r="GPQ14"/>
      <c r="GPR14"/>
      <c r="GPS14"/>
      <c r="GPT14"/>
      <c r="GPU14"/>
      <c r="GPV14"/>
      <c r="GPW14"/>
      <c r="GPX14"/>
      <c r="GPY14"/>
      <c r="GPZ14"/>
      <c r="GQA14"/>
      <c r="GQB14"/>
      <c r="GQC14"/>
      <c r="GQD14"/>
      <c r="GQE14"/>
      <c r="GQF14"/>
      <c r="GQG14"/>
      <c r="GQH14"/>
      <c r="GQI14"/>
      <c r="GQJ14"/>
      <c r="GQK14"/>
      <c r="GQL14"/>
      <c r="GQM14"/>
      <c r="GQN14"/>
      <c r="GQO14"/>
      <c r="GQP14"/>
      <c r="GQQ14"/>
      <c r="GQR14"/>
      <c r="GQS14"/>
      <c r="GQT14"/>
      <c r="GQU14"/>
      <c r="GQV14"/>
      <c r="GQW14"/>
      <c r="GQX14"/>
      <c r="GQY14"/>
      <c r="GQZ14"/>
      <c r="GRA14"/>
      <c r="GRB14"/>
      <c r="GRC14"/>
      <c r="GRD14"/>
      <c r="GRE14"/>
      <c r="GRF14"/>
      <c r="GRG14"/>
      <c r="GRH14"/>
      <c r="GRI14"/>
      <c r="GRJ14"/>
      <c r="GRK14"/>
      <c r="GRL14"/>
      <c r="GRM14"/>
      <c r="GRN14"/>
      <c r="GRO14"/>
      <c r="GRP14"/>
      <c r="GRQ14"/>
      <c r="GRR14"/>
      <c r="GRS14"/>
      <c r="GRT14"/>
      <c r="GRU14"/>
      <c r="GRV14"/>
      <c r="GRW14"/>
      <c r="GRX14"/>
      <c r="GRY14"/>
      <c r="GRZ14"/>
      <c r="GSA14"/>
      <c r="GSB14"/>
      <c r="GSC14"/>
      <c r="GSD14"/>
      <c r="GSE14"/>
      <c r="GSF14"/>
      <c r="GSG14"/>
      <c r="GSH14"/>
      <c r="GSI14"/>
      <c r="GSJ14"/>
      <c r="GSK14"/>
      <c r="GSL14"/>
      <c r="GSM14"/>
      <c r="GSN14"/>
      <c r="GSO14"/>
      <c r="GSP14"/>
      <c r="GSQ14"/>
      <c r="GSR14"/>
      <c r="GSS14"/>
      <c r="GST14"/>
      <c r="GSU14"/>
      <c r="GSV14"/>
      <c r="GSW14"/>
      <c r="GSX14"/>
      <c r="GSY14"/>
      <c r="GSZ14"/>
      <c r="GTA14"/>
      <c r="GTB14"/>
      <c r="GTC14"/>
      <c r="GTD14"/>
      <c r="GTE14"/>
      <c r="GTF14"/>
      <c r="GTG14"/>
      <c r="GTH14"/>
      <c r="GTI14"/>
      <c r="GTJ14"/>
      <c r="GTK14"/>
      <c r="GTL14"/>
      <c r="GTM14"/>
      <c r="GTN14"/>
      <c r="GTO14"/>
      <c r="GTP14"/>
      <c r="GTQ14"/>
      <c r="GTR14"/>
      <c r="GTS14"/>
      <c r="GTT14"/>
      <c r="GTU14"/>
      <c r="GTV14"/>
      <c r="GTW14"/>
      <c r="GTX14"/>
      <c r="GTY14"/>
      <c r="GTZ14"/>
      <c r="GUA14"/>
      <c r="GUB14"/>
      <c r="GUC14"/>
      <c r="GUD14"/>
      <c r="GUE14"/>
      <c r="GUF14"/>
      <c r="GUG14"/>
      <c r="GUH14"/>
      <c r="GUI14"/>
      <c r="GUJ14"/>
      <c r="GUK14"/>
      <c r="GUL14"/>
      <c r="GUM14"/>
      <c r="GUN14"/>
      <c r="GUO14"/>
      <c r="GUP14"/>
      <c r="GUQ14"/>
      <c r="GUR14"/>
      <c r="GUS14"/>
      <c r="GUT14"/>
      <c r="GUU14"/>
      <c r="GUV14"/>
      <c r="GUW14"/>
      <c r="GUX14"/>
      <c r="GUY14"/>
      <c r="GUZ14"/>
      <c r="GVA14"/>
      <c r="GVB14"/>
      <c r="GVC14"/>
      <c r="GVD14"/>
      <c r="GVE14"/>
      <c r="GVF14"/>
      <c r="GVG14"/>
      <c r="GVH14"/>
      <c r="GVI14"/>
      <c r="GVJ14"/>
      <c r="GVK14"/>
      <c r="GVL14"/>
      <c r="GVM14"/>
      <c r="GVN14"/>
      <c r="GVO14"/>
      <c r="GVP14"/>
      <c r="GVQ14"/>
      <c r="GVR14"/>
      <c r="GVS14"/>
      <c r="GVT14"/>
      <c r="GVU14"/>
      <c r="GVV14"/>
      <c r="GVW14"/>
      <c r="GVX14"/>
      <c r="GVY14"/>
      <c r="GVZ14"/>
      <c r="GWA14"/>
      <c r="GWB14"/>
      <c r="GWC14"/>
      <c r="GWD14"/>
      <c r="GWE14"/>
      <c r="GWF14"/>
      <c r="GWG14"/>
      <c r="GWH14"/>
      <c r="GWI14"/>
      <c r="GWJ14"/>
      <c r="GWK14"/>
      <c r="GWL14"/>
      <c r="GWM14"/>
      <c r="GWN14"/>
      <c r="GWO14"/>
      <c r="GWP14"/>
      <c r="GWQ14"/>
      <c r="GWR14"/>
      <c r="GWS14"/>
      <c r="GWT14"/>
      <c r="GWU14"/>
      <c r="GWV14"/>
      <c r="GWW14"/>
      <c r="GWX14"/>
      <c r="GWY14"/>
      <c r="GWZ14"/>
      <c r="GXA14"/>
      <c r="GXB14"/>
      <c r="GXC14"/>
      <c r="GXD14"/>
      <c r="GXE14"/>
      <c r="GXF14"/>
      <c r="GXG14"/>
      <c r="GXH14"/>
      <c r="GXI14"/>
      <c r="GXJ14"/>
      <c r="GXK14"/>
      <c r="GXL14"/>
      <c r="GXM14"/>
      <c r="GXN14"/>
      <c r="GXO14"/>
      <c r="GXP14"/>
      <c r="GXQ14"/>
      <c r="GXR14"/>
      <c r="GXS14"/>
      <c r="GXT14"/>
      <c r="GXU14"/>
      <c r="GXV14"/>
      <c r="GXW14"/>
      <c r="GXX14"/>
      <c r="GXY14"/>
      <c r="GXZ14"/>
      <c r="GYA14"/>
      <c r="GYB14"/>
      <c r="GYC14"/>
      <c r="GYD14"/>
      <c r="GYE14"/>
      <c r="GYF14"/>
      <c r="GYG14"/>
      <c r="GYH14"/>
      <c r="GYI14"/>
      <c r="GYJ14"/>
      <c r="GYK14"/>
      <c r="GYL14"/>
      <c r="GYM14"/>
      <c r="GYN14"/>
      <c r="GYO14"/>
      <c r="GYP14"/>
      <c r="GYQ14"/>
      <c r="GYR14"/>
      <c r="GYS14"/>
      <c r="GYT14"/>
      <c r="GYU14"/>
      <c r="GYV14"/>
      <c r="GYW14"/>
      <c r="GYX14"/>
      <c r="GYY14"/>
      <c r="GYZ14"/>
      <c r="GZA14"/>
      <c r="GZB14"/>
      <c r="GZC14"/>
      <c r="GZD14"/>
      <c r="GZE14"/>
      <c r="GZF14"/>
      <c r="GZG14"/>
      <c r="GZH14"/>
      <c r="GZI14"/>
      <c r="GZJ14"/>
      <c r="GZK14"/>
      <c r="GZL14"/>
      <c r="GZM14"/>
      <c r="GZN14"/>
      <c r="GZO14"/>
      <c r="GZP14"/>
      <c r="GZQ14"/>
      <c r="GZR14"/>
      <c r="GZS14"/>
      <c r="GZT14"/>
      <c r="GZU14"/>
      <c r="GZV14"/>
      <c r="GZW14"/>
      <c r="GZX14"/>
      <c r="GZY14"/>
      <c r="GZZ14"/>
      <c r="HAA14"/>
      <c r="HAB14"/>
      <c r="HAC14"/>
      <c r="HAD14"/>
      <c r="HAE14"/>
      <c r="HAF14"/>
      <c r="HAG14"/>
      <c r="HAH14"/>
      <c r="HAI14"/>
      <c r="HAJ14"/>
      <c r="HAK14"/>
      <c r="HAL14"/>
      <c r="HAM14"/>
      <c r="HAN14"/>
      <c r="HAO14"/>
      <c r="HAP14"/>
      <c r="HAQ14"/>
      <c r="HAR14"/>
      <c r="HAS14"/>
      <c r="HAT14"/>
      <c r="HAU14"/>
      <c r="HAV14"/>
      <c r="HAW14"/>
      <c r="HAX14"/>
      <c r="HAY14"/>
      <c r="HAZ14"/>
      <c r="HBA14"/>
      <c r="HBB14"/>
      <c r="HBC14"/>
      <c r="HBD14"/>
      <c r="HBE14"/>
      <c r="HBF14"/>
      <c r="HBG14"/>
      <c r="HBH14"/>
      <c r="HBI14"/>
      <c r="HBJ14"/>
      <c r="HBK14"/>
      <c r="HBL14"/>
      <c r="HBM14"/>
      <c r="HBN14"/>
      <c r="HBO14"/>
      <c r="HBP14"/>
      <c r="HBQ14"/>
      <c r="HBR14"/>
      <c r="HBS14"/>
      <c r="HBT14"/>
      <c r="HBU14"/>
      <c r="HBV14"/>
      <c r="HBW14"/>
      <c r="HBX14"/>
      <c r="HBY14"/>
      <c r="HBZ14"/>
      <c r="HCA14"/>
      <c r="HCB14"/>
      <c r="HCC14"/>
      <c r="HCD14"/>
      <c r="HCE14"/>
      <c r="HCF14"/>
      <c r="HCG14"/>
      <c r="HCH14"/>
      <c r="HCI14"/>
      <c r="HCJ14"/>
      <c r="HCK14"/>
      <c r="HCL14"/>
      <c r="HCM14"/>
      <c r="HCN14"/>
      <c r="HCO14"/>
      <c r="HCP14"/>
      <c r="HCQ14"/>
      <c r="HCR14"/>
      <c r="HCS14"/>
      <c r="HCT14"/>
      <c r="HCU14"/>
      <c r="HCV14"/>
      <c r="HCW14"/>
      <c r="HCX14"/>
      <c r="HCY14"/>
      <c r="HCZ14"/>
      <c r="HDA14"/>
      <c r="HDB14"/>
      <c r="HDC14"/>
      <c r="HDD14"/>
      <c r="HDE14"/>
      <c r="HDF14"/>
      <c r="HDG14"/>
      <c r="HDH14"/>
      <c r="HDI14"/>
      <c r="HDJ14"/>
      <c r="HDK14"/>
      <c r="HDL14"/>
      <c r="HDM14"/>
      <c r="HDN14"/>
      <c r="HDO14"/>
      <c r="HDP14"/>
      <c r="HDQ14"/>
      <c r="HDR14"/>
      <c r="HDS14"/>
      <c r="HDT14"/>
      <c r="HDU14"/>
      <c r="HDV14"/>
      <c r="HDW14"/>
      <c r="HDX14"/>
      <c r="HDY14"/>
      <c r="HDZ14"/>
      <c r="HEA14"/>
      <c r="HEB14"/>
      <c r="HEC14"/>
      <c r="HED14"/>
      <c r="HEE14"/>
      <c r="HEF14"/>
      <c r="HEG14"/>
      <c r="HEH14"/>
      <c r="HEI14"/>
      <c r="HEJ14"/>
      <c r="HEK14"/>
      <c r="HEL14"/>
      <c r="HEM14"/>
      <c r="HEN14"/>
      <c r="HEO14"/>
      <c r="HEP14"/>
      <c r="HEQ14"/>
      <c r="HER14"/>
      <c r="HES14"/>
      <c r="HET14"/>
      <c r="HEU14"/>
      <c r="HEV14"/>
      <c r="HEW14"/>
      <c r="HEX14"/>
      <c r="HEY14"/>
      <c r="HEZ14"/>
      <c r="HFA14"/>
      <c r="HFB14"/>
      <c r="HFC14"/>
      <c r="HFD14"/>
      <c r="HFE14"/>
      <c r="HFF14"/>
      <c r="HFG14"/>
      <c r="HFH14"/>
      <c r="HFI14"/>
      <c r="HFJ14"/>
      <c r="HFK14"/>
      <c r="HFL14"/>
      <c r="HFM14"/>
      <c r="HFN14"/>
      <c r="HFO14"/>
      <c r="HFP14"/>
      <c r="HFQ14"/>
      <c r="HFR14"/>
      <c r="HFS14"/>
      <c r="HFT14"/>
      <c r="HFU14"/>
      <c r="HFV14"/>
      <c r="HFW14"/>
      <c r="HFX14"/>
      <c r="HFY14"/>
      <c r="HFZ14"/>
      <c r="HGA14"/>
      <c r="HGB14"/>
      <c r="HGC14"/>
      <c r="HGD14"/>
      <c r="HGE14"/>
      <c r="HGF14"/>
      <c r="HGG14"/>
      <c r="HGH14"/>
      <c r="HGI14"/>
      <c r="HGJ14"/>
      <c r="HGK14"/>
      <c r="HGL14"/>
      <c r="HGM14"/>
      <c r="HGN14"/>
      <c r="HGO14"/>
      <c r="HGP14"/>
      <c r="HGQ14"/>
      <c r="HGR14"/>
      <c r="HGS14"/>
      <c r="HGT14"/>
      <c r="HGU14"/>
      <c r="HGV14"/>
      <c r="HGW14"/>
      <c r="HGX14"/>
      <c r="HGY14"/>
      <c r="HGZ14"/>
      <c r="HHA14"/>
      <c r="HHB14"/>
      <c r="HHC14"/>
      <c r="HHD14"/>
      <c r="HHE14"/>
      <c r="HHF14"/>
      <c r="HHG14"/>
      <c r="HHH14"/>
      <c r="HHI14"/>
      <c r="HHJ14"/>
      <c r="HHK14"/>
      <c r="HHL14"/>
      <c r="HHM14"/>
      <c r="HHN14"/>
      <c r="HHO14"/>
      <c r="HHP14"/>
      <c r="HHQ14"/>
      <c r="HHR14"/>
      <c r="HHS14"/>
      <c r="HHT14"/>
      <c r="HHU14"/>
      <c r="HHV14"/>
      <c r="HHW14"/>
      <c r="HHX14"/>
      <c r="HHY14"/>
      <c r="HHZ14"/>
      <c r="HIA14"/>
      <c r="HIB14"/>
      <c r="HIC14"/>
      <c r="HID14"/>
      <c r="HIE14"/>
      <c r="HIF14"/>
      <c r="HIG14"/>
      <c r="HIH14"/>
      <c r="HII14"/>
      <c r="HIJ14"/>
      <c r="HIK14"/>
      <c r="HIL14"/>
      <c r="HIM14"/>
      <c r="HIN14"/>
      <c r="HIO14"/>
      <c r="HIP14"/>
      <c r="HIQ14"/>
      <c r="HIR14"/>
      <c r="HIS14"/>
      <c r="HIT14"/>
      <c r="HIU14"/>
      <c r="HIV14"/>
      <c r="HIW14"/>
      <c r="HIX14"/>
      <c r="HIY14"/>
      <c r="HIZ14"/>
      <c r="HJA14"/>
      <c r="HJB14"/>
      <c r="HJC14"/>
      <c r="HJD14"/>
      <c r="HJE14"/>
      <c r="HJF14"/>
      <c r="HJG14"/>
      <c r="HJH14"/>
      <c r="HJI14"/>
      <c r="HJJ14"/>
      <c r="HJK14"/>
      <c r="HJL14"/>
      <c r="HJM14"/>
      <c r="HJN14"/>
      <c r="HJO14"/>
      <c r="HJP14"/>
      <c r="HJQ14"/>
      <c r="HJR14"/>
      <c r="HJS14"/>
      <c r="HJT14"/>
      <c r="HJU14"/>
      <c r="HJV14"/>
      <c r="HJW14"/>
      <c r="HJX14"/>
      <c r="HJY14"/>
      <c r="HJZ14"/>
      <c r="HKA14"/>
      <c r="HKB14"/>
      <c r="HKC14"/>
      <c r="HKD14"/>
      <c r="HKE14"/>
      <c r="HKF14"/>
      <c r="HKG14"/>
      <c r="HKH14"/>
      <c r="HKI14"/>
      <c r="HKJ14"/>
      <c r="HKK14"/>
      <c r="HKL14"/>
      <c r="HKM14"/>
      <c r="HKN14"/>
      <c r="HKO14"/>
      <c r="HKP14"/>
      <c r="HKQ14"/>
      <c r="HKR14"/>
      <c r="HKS14"/>
      <c r="HKT14"/>
      <c r="HKU14"/>
      <c r="HKV14"/>
      <c r="HKW14"/>
      <c r="HKX14"/>
      <c r="HKY14"/>
      <c r="HKZ14"/>
      <c r="HLA14"/>
      <c r="HLB14"/>
      <c r="HLC14"/>
      <c r="HLD14"/>
      <c r="HLE14"/>
      <c r="HLF14"/>
      <c r="HLG14"/>
      <c r="HLH14"/>
      <c r="HLI14"/>
      <c r="HLJ14"/>
      <c r="HLK14"/>
      <c r="HLL14"/>
      <c r="HLM14"/>
      <c r="HLN14"/>
      <c r="HLO14"/>
      <c r="HLP14"/>
      <c r="HLQ14"/>
      <c r="HLR14"/>
      <c r="HLS14"/>
      <c r="HLT14"/>
      <c r="HLU14"/>
      <c r="HLV14"/>
      <c r="HLW14"/>
      <c r="HLX14"/>
      <c r="HLY14"/>
      <c r="HLZ14"/>
      <c r="HMA14"/>
      <c r="HMB14"/>
      <c r="HMC14"/>
      <c r="HMD14"/>
      <c r="HME14"/>
      <c r="HMF14"/>
      <c r="HMG14"/>
      <c r="HMH14"/>
      <c r="HMI14"/>
      <c r="HMJ14"/>
      <c r="HMK14"/>
      <c r="HML14"/>
      <c r="HMM14"/>
      <c r="HMN14"/>
      <c r="HMO14"/>
      <c r="HMP14"/>
      <c r="HMQ14"/>
      <c r="HMR14"/>
      <c r="HMS14"/>
      <c r="HMT14"/>
      <c r="HMU14"/>
      <c r="HMV14"/>
      <c r="HMW14"/>
      <c r="HMX14"/>
      <c r="HMY14"/>
      <c r="HMZ14"/>
      <c r="HNA14"/>
      <c r="HNB14"/>
      <c r="HNC14"/>
      <c r="HND14"/>
      <c r="HNE14"/>
      <c r="HNF14"/>
      <c r="HNG14"/>
      <c r="HNH14"/>
      <c r="HNI14"/>
      <c r="HNJ14"/>
      <c r="HNK14"/>
      <c r="HNL14"/>
      <c r="HNM14"/>
      <c r="HNN14"/>
      <c r="HNO14"/>
      <c r="HNP14"/>
      <c r="HNQ14"/>
      <c r="HNR14"/>
      <c r="HNS14"/>
      <c r="HNT14"/>
      <c r="HNU14"/>
      <c r="HNV14"/>
      <c r="HNW14"/>
      <c r="HNX14"/>
      <c r="HNY14"/>
      <c r="HNZ14"/>
      <c r="HOA14"/>
      <c r="HOB14"/>
      <c r="HOC14"/>
      <c r="HOD14"/>
      <c r="HOE14"/>
      <c r="HOF14"/>
      <c r="HOG14"/>
      <c r="HOH14"/>
      <c r="HOI14"/>
      <c r="HOJ14"/>
      <c r="HOK14"/>
      <c r="HOL14"/>
      <c r="HOM14"/>
      <c r="HON14"/>
      <c r="HOO14"/>
      <c r="HOP14"/>
      <c r="HOQ14"/>
      <c r="HOR14"/>
      <c r="HOS14"/>
      <c r="HOT14"/>
      <c r="HOU14"/>
      <c r="HOV14"/>
      <c r="HOW14"/>
      <c r="HOX14"/>
      <c r="HOY14"/>
      <c r="HOZ14"/>
      <c r="HPA14"/>
      <c r="HPB14"/>
      <c r="HPC14"/>
      <c r="HPD14"/>
      <c r="HPE14"/>
      <c r="HPF14"/>
      <c r="HPG14"/>
      <c r="HPH14"/>
      <c r="HPI14"/>
      <c r="HPJ14"/>
      <c r="HPK14"/>
      <c r="HPL14"/>
      <c r="HPM14"/>
      <c r="HPN14"/>
      <c r="HPO14"/>
      <c r="HPP14"/>
      <c r="HPQ14"/>
      <c r="HPR14"/>
      <c r="HPS14"/>
      <c r="HPT14"/>
      <c r="HPU14"/>
      <c r="HPV14"/>
      <c r="HPW14"/>
      <c r="HPX14"/>
      <c r="HPY14"/>
      <c r="HPZ14"/>
      <c r="HQA14"/>
      <c r="HQB14"/>
      <c r="HQC14"/>
      <c r="HQD14"/>
      <c r="HQE14"/>
      <c r="HQF14"/>
      <c r="HQG14"/>
      <c r="HQH14"/>
      <c r="HQI14"/>
      <c r="HQJ14"/>
      <c r="HQK14"/>
      <c r="HQL14"/>
      <c r="HQM14"/>
      <c r="HQN14"/>
      <c r="HQO14"/>
      <c r="HQP14"/>
      <c r="HQQ14"/>
      <c r="HQR14"/>
      <c r="HQS14"/>
      <c r="HQT14"/>
      <c r="HQU14"/>
      <c r="HQV14"/>
      <c r="HQW14"/>
      <c r="HQX14"/>
      <c r="HQY14"/>
      <c r="HQZ14"/>
      <c r="HRA14"/>
      <c r="HRB14"/>
      <c r="HRC14"/>
      <c r="HRD14"/>
      <c r="HRE14"/>
      <c r="HRF14"/>
      <c r="HRG14"/>
      <c r="HRH14"/>
      <c r="HRI14"/>
      <c r="HRJ14"/>
      <c r="HRK14"/>
      <c r="HRL14"/>
      <c r="HRM14"/>
      <c r="HRN14"/>
      <c r="HRO14"/>
      <c r="HRP14"/>
      <c r="HRQ14"/>
      <c r="HRR14"/>
      <c r="HRS14"/>
      <c r="HRT14"/>
      <c r="HRU14"/>
      <c r="HRV14"/>
      <c r="HRW14"/>
      <c r="HRX14"/>
      <c r="HRY14"/>
      <c r="HRZ14"/>
      <c r="HSA14"/>
      <c r="HSB14"/>
      <c r="HSC14"/>
      <c r="HSD14"/>
      <c r="HSE14"/>
      <c r="HSF14"/>
      <c r="HSG14"/>
      <c r="HSH14"/>
      <c r="HSI14"/>
      <c r="HSJ14"/>
      <c r="HSK14"/>
      <c r="HSL14"/>
      <c r="HSM14"/>
      <c r="HSN14"/>
      <c r="HSO14"/>
      <c r="HSP14"/>
      <c r="HSQ14"/>
      <c r="HSR14"/>
      <c r="HSS14"/>
      <c r="HST14"/>
      <c r="HSU14"/>
      <c r="HSV14"/>
      <c r="HSW14"/>
      <c r="HSX14"/>
      <c r="HSY14"/>
      <c r="HSZ14"/>
      <c r="HTA14"/>
      <c r="HTB14"/>
      <c r="HTC14"/>
      <c r="HTD14"/>
      <c r="HTE14"/>
      <c r="HTF14"/>
      <c r="HTG14"/>
      <c r="HTH14"/>
      <c r="HTI14"/>
      <c r="HTJ14"/>
      <c r="HTK14"/>
      <c r="HTL14"/>
      <c r="HTM14"/>
      <c r="HTN14"/>
      <c r="HTO14"/>
      <c r="HTP14"/>
      <c r="HTQ14"/>
      <c r="HTR14"/>
      <c r="HTS14"/>
      <c r="HTT14"/>
      <c r="HTU14"/>
      <c r="HTV14"/>
      <c r="HTW14"/>
      <c r="HTX14"/>
      <c r="HTY14"/>
      <c r="HTZ14"/>
      <c r="HUA14"/>
      <c r="HUB14"/>
      <c r="HUC14"/>
      <c r="HUD14"/>
      <c r="HUE14"/>
      <c r="HUF14"/>
      <c r="HUG14"/>
      <c r="HUH14"/>
      <c r="HUI14"/>
      <c r="HUJ14"/>
      <c r="HUK14"/>
      <c r="HUL14"/>
      <c r="HUM14"/>
      <c r="HUN14"/>
      <c r="HUO14"/>
      <c r="HUP14"/>
      <c r="HUQ14"/>
      <c r="HUR14"/>
      <c r="HUS14"/>
      <c r="HUT14"/>
      <c r="HUU14"/>
      <c r="HUV14"/>
      <c r="HUW14"/>
      <c r="HUX14"/>
      <c r="HUY14"/>
      <c r="HUZ14"/>
      <c r="HVA14"/>
      <c r="HVB14"/>
      <c r="HVC14"/>
      <c r="HVD14"/>
      <c r="HVE14"/>
      <c r="HVF14"/>
      <c r="HVG14"/>
      <c r="HVH14"/>
      <c r="HVI14"/>
      <c r="HVJ14"/>
      <c r="HVK14"/>
      <c r="HVL14"/>
      <c r="HVM14"/>
      <c r="HVN14"/>
      <c r="HVO14"/>
      <c r="HVP14"/>
      <c r="HVQ14"/>
      <c r="HVR14"/>
      <c r="HVS14"/>
      <c r="HVT14"/>
      <c r="HVU14"/>
      <c r="HVV14"/>
      <c r="HVW14"/>
      <c r="HVX14"/>
      <c r="HVY14"/>
      <c r="HVZ14"/>
      <c r="HWA14"/>
      <c r="HWB14"/>
      <c r="HWC14"/>
      <c r="HWD14"/>
      <c r="HWE14"/>
      <c r="HWF14"/>
      <c r="HWG14"/>
      <c r="HWH14"/>
      <c r="HWI14"/>
      <c r="HWJ14"/>
      <c r="HWK14"/>
      <c r="HWL14"/>
      <c r="HWM14"/>
      <c r="HWN14"/>
      <c r="HWO14"/>
      <c r="HWP14"/>
      <c r="HWQ14"/>
      <c r="HWR14"/>
      <c r="HWS14"/>
      <c r="HWT14"/>
      <c r="HWU14"/>
      <c r="HWV14"/>
      <c r="HWW14"/>
      <c r="HWX14"/>
      <c r="HWY14"/>
      <c r="HWZ14"/>
      <c r="HXA14"/>
      <c r="HXB14"/>
      <c r="HXC14"/>
      <c r="HXD14"/>
      <c r="HXE14"/>
      <c r="HXF14"/>
      <c r="HXG14"/>
      <c r="HXH14"/>
      <c r="HXI14"/>
      <c r="HXJ14"/>
      <c r="HXK14"/>
      <c r="HXL14"/>
      <c r="HXM14"/>
      <c r="HXN14"/>
      <c r="HXO14"/>
      <c r="HXP14"/>
      <c r="HXQ14"/>
      <c r="HXR14"/>
      <c r="HXS14"/>
      <c r="HXT14"/>
      <c r="HXU14"/>
      <c r="HXV14"/>
      <c r="HXW14"/>
      <c r="HXX14"/>
      <c r="HXY14"/>
      <c r="HXZ14"/>
      <c r="HYA14"/>
      <c r="HYB14"/>
      <c r="HYC14"/>
      <c r="HYD14"/>
      <c r="HYE14"/>
      <c r="HYF14"/>
      <c r="HYG14"/>
      <c r="HYH14"/>
      <c r="HYI14"/>
      <c r="HYJ14"/>
      <c r="HYK14"/>
      <c r="HYL14"/>
      <c r="HYM14"/>
      <c r="HYN14"/>
      <c r="HYO14"/>
      <c r="HYP14"/>
      <c r="HYQ14"/>
      <c r="HYR14"/>
      <c r="HYS14"/>
      <c r="HYT14"/>
      <c r="HYU14"/>
      <c r="HYV14"/>
      <c r="HYW14"/>
      <c r="HYX14"/>
      <c r="HYY14"/>
      <c r="HYZ14"/>
      <c r="HZA14"/>
      <c r="HZB14"/>
      <c r="HZC14"/>
      <c r="HZD14"/>
      <c r="HZE14"/>
      <c r="HZF14"/>
      <c r="HZG14"/>
      <c r="HZH14"/>
      <c r="HZI14"/>
      <c r="HZJ14"/>
      <c r="HZK14"/>
      <c r="HZL14"/>
      <c r="HZM14"/>
      <c r="HZN14"/>
      <c r="HZO14"/>
      <c r="HZP14"/>
      <c r="HZQ14"/>
      <c r="HZR14"/>
      <c r="HZS14"/>
      <c r="HZT14"/>
      <c r="HZU14"/>
      <c r="HZV14"/>
      <c r="HZW14"/>
      <c r="HZX14"/>
      <c r="HZY14"/>
      <c r="HZZ14"/>
      <c r="IAA14"/>
      <c r="IAB14"/>
      <c r="IAC14"/>
      <c r="IAD14"/>
      <c r="IAE14"/>
      <c r="IAF14"/>
      <c r="IAG14"/>
      <c r="IAH14"/>
      <c r="IAI14"/>
      <c r="IAJ14"/>
      <c r="IAK14"/>
      <c r="IAL14"/>
      <c r="IAM14"/>
      <c r="IAN14"/>
      <c r="IAO14"/>
      <c r="IAP14"/>
      <c r="IAQ14"/>
      <c r="IAR14"/>
      <c r="IAS14"/>
      <c r="IAT14"/>
      <c r="IAU14"/>
      <c r="IAV14"/>
      <c r="IAW14"/>
      <c r="IAX14"/>
      <c r="IAY14"/>
      <c r="IAZ14"/>
      <c r="IBA14"/>
      <c r="IBB14"/>
      <c r="IBC14"/>
      <c r="IBD14"/>
      <c r="IBE14"/>
      <c r="IBF14"/>
      <c r="IBG14"/>
      <c r="IBH14"/>
      <c r="IBI14"/>
      <c r="IBJ14"/>
      <c r="IBK14"/>
      <c r="IBL14"/>
      <c r="IBM14"/>
      <c r="IBN14"/>
      <c r="IBO14"/>
      <c r="IBP14"/>
      <c r="IBQ14"/>
      <c r="IBR14"/>
      <c r="IBS14"/>
      <c r="IBT14"/>
      <c r="IBU14"/>
      <c r="IBV14"/>
      <c r="IBW14"/>
      <c r="IBX14"/>
      <c r="IBY14"/>
      <c r="IBZ14"/>
      <c r="ICA14"/>
      <c r="ICB14"/>
      <c r="ICC14"/>
      <c r="ICD14"/>
      <c r="ICE14"/>
      <c r="ICF14"/>
      <c r="ICG14"/>
      <c r="ICH14"/>
      <c r="ICI14"/>
      <c r="ICJ14"/>
      <c r="ICK14"/>
      <c r="ICL14"/>
      <c r="ICM14"/>
      <c r="ICN14"/>
      <c r="ICO14"/>
      <c r="ICP14"/>
      <c r="ICQ14"/>
      <c r="ICR14"/>
      <c r="ICS14"/>
      <c r="ICT14"/>
      <c r="ICU14"/>
      <c r="ICV14"/>
      <c r="ICW14"/>
      <c r="ICX14"/>
      <c r="ICY14"/>
      <c r="ICZ14"/>
      <c r="IDA14"/>
      <c r="IDB14"/>
      <c r="IDC14"/>
      <c r="IDD14"/>
      <c r="IDE14"/>
      <c r="IDF14"/>
      <c r="IDG14"/>
      <c r="IDH14"/>
      <c r="IDI14"/>
      <c r="IDJ14"/>
      <c r="IDK14"/>
      <c r="IDL14"/>
      <c r="IDM14"/>
      <c r="IDN14"/>
      <c r="IDO14"/>
      <c r="IDP14"/>
      <c r="IDQ14"/>
      <c r="IDR14"/>
      <c r="IDS14"/>
      <c r="IDT14"/>
      <c r="IDU14"/>
      <c r="IDV14"/>
      <c r="IDW14"/>
      <c r="IDX14"/>
      <c r="IDY14"/>
      <c r="IDZ14"/>
      <c r="IEA14"/>
      <c r="IEB14"/>
      <c r="IEC14"/>
      <c r="IED14"/>
      <c r="IEE14"/>
      <c r="IEF14"/>
      <c r="IEG14"/>
      <c r="IEH14"/>
      <c r="IEI14"/>
      <c r="IEJ14"/>
      <c r="IEK14"/>
      <c r="IEL14"/>
      <c r="IEM14"/>
      <c r="IEN14"/>
      <c r="IEO14"/>
      <c r="IEP14"/>
      <c r="IEQ14"/>
      <c r="IER14"/>
      <c r="IES14"/>
      <c r="IET14"/>
      <c r="IEU14"/>
      <c r="IEV14"/>
      <c r="IEW14"/>
      <c r="IEX14"/>
      <c r="IEY14"/>
      <c r="IEZ14"/>
      <c r="IFA14"/>
      <c r="IFB14"/>
      <c r="IFC14"/>
      <c r="IFD14"/>
      <c r="IFE14"/>
      <c r="IFF14"/>
      <c r="IFG14"/>
      <c r="IFH14"/>
      <c r="IFI14"/>
      <c r="IFJ14"/>
      <c r="IFK14"/>
      <c r="IFL14"/>
      <c r="IFM14"/>
      <c r="IFN14"/>
      <c r="IFO14"/>
      <c r="IFP14"/>
      <c r="IFQ14"/>
      <c r="IFR14"/>
      <c r="IFS14"/>
      <c r="IFT14"/>
      <c r="IFU14"/>
      <c r="IFV14"/>
      <c r="IFW14"/>
      <c r="IFX14"/>
      <c r="IFY14"/>
      <c r="IFZ14"/>
      <c r="IGA14"/>
      <c r="IGB14"/>
      <c r="IGC14"/>
      <c r="IGD14"/>
      <c r="IGE14"/>
      <c r="IGF14"/>
      <c r="IGG14"/>
      <c r="IGH14"/>
      <c r="IGI14"/>
      <c r="IGJ14"/>
      <c r="IGK14"/>
      <c r="IGL14"/>
      <c r="IGM14"/>
      <c r="IGN14"/>
      <c r="IGO14"/>
      <c r="IGP14"/>
      <c r="IGQ14"/>
      <c r="IGR14"/>
      <c r="IGS14"/>
      <c r="IGT14"/>
      <c r="IGU14"/>
      <c r="IGV14"/>
      <c r="IGW14"/>
      <c r="IGX14"/>
      <c r="IGY14"/>
      <c r="IGZ14"/>
      <c r="IHA14"/>
      <c r="IHB14"/>
      <c r="IHC14"/>
      <c r="IHD14"/>
      <c r="IHE14"/>
      <c r="IHF14"/>
      <c r="IHG14"/>
      <c r="IHH14"/>
      <c r="IHI14"/>
      <c r="IHJ14"/>
      <c r="IHK14"/>
      <c r="IHL14"/>
      <c r="IHM14"/>
      <c r="IHN14"/>
      <c r="IHO14"/>
      <c r="IHP14"/>
      <c r="IHQ14"/>
      <c r="IHR14"/>
      <c r="IHS14"/>
      <c r="IHT14"/>
      <c r="IHU14"/>
      <c r="IHV14"/>
      <c r="IHW14"/>
      <c r="IHX14"/>
      <c r="IHY14"/>
      <c r="IHZ14"/>
      <c r="IIA14"/>
      <c r="IIB14"/>
      <c r="IIC14"/>
      <c r="IID14"/>
      <c r="IIE14"/>
      <c r="IIF14"/>
      <c r="IIG14"/>
      <c r="IIH14"/>
      <c r="III14"/>
      <c r="IIJ14"/>
      <c r="IIK14"/>
      <c r="IIL14"/>
      <c r="IIM14"/>
      <c r="IIN14"/>
      <c r="IIO14"/>
      <c r="IIP14"/>
      <c r="IIQ14"/>
      <c r="IIR14"/>
      <c r="IIS14"/>
      <c r="IIT14"/>
      <c r="IIU14"/>
      <c r="IIV14"/>
      <c r="IIW14"/>
      <c r="IIX14"/>
      <c r="IIY14"/>
      <c r="IIZ14"/>
      <c r="IJA14"/>
      <c r="IJB14"/>
      <c r="IJC14"/>
      <c r="IJD14"/>
      <c r="IJE14"/>
      <c r="IJF14"/>
      <c r="IJG14"/>
      <c r="IJH14"/>
      <c r="IJI14"/>
      <c r="IJJ14"/>
      <c r="IJK14"/>
      <c r="IJL14"/>
      <c r="IJM14"/>
      <c r="IJN14"/>
      <c r="IJO14"/>
      <c r="IJP14"/>
      <c r="IJQ14"/>
      <c r="IJR14"/>
      <c r="IJS14"/>
      <c r="IJT14"/>
      <c r="IJU14"/>
      <c r="IJV14"/>
      <c r="IJW14"/>
      <c r="IJX14"/>
      <c r="IJY14"/>
      <c r="IJZ14"/>
      <c r="IKA14"/>
      <c r="IKB14"/>
      <c r="IKC14"/>
      <c r="IKD14"/>
      <c r="IKE14"/>
      <c r="IKF14"/>
      <c r="IKG14"/>
      <c r="IKH14"/>
      <c r="IKI14"/>
      <c r="IKJ14"/>
      <c r="IKK14"/>
      <c r="IKL14"/>
      <c r="IKM14"/>
      <c r="IKN14"/>
      <c r="IKO14"/>
      <c r="IKP14"/>
      <c r="IKQ14"/>
      <c r="IKR14"/>
      <c r="IKS14"/>
      <c r="IKT14"/>
      <c r="IKU14"/>
      <c r="IKV14"/>
      <c r="IKW14"/>
      <c r="IKX14"/>
      <c r="IKY14"/>
      <c r="IKZ14"/>
      <c r="ILA14"/>
      <c r="ILB14"/>
      <c r="ILC14"/>
      <c r="ILD14"/>
      <c r="ILE14"/>
      <c r="ILF14"/>
      <c r="ILG14"/>
      <c r="ILH14"/>
      <c r="ILI14"/>
      <c r="ILJ14"/>
      <c r="ILK14"/>
      <c r="ILL14"/>
      <c r="ILM14"/>
      <c r="ILN14"/>
      <c r="ILO14"/>
      <c r="ILP14"/>
      <c r="ILQ14"/>
      <c r="ILR14"/>
      <c r="ILS14"/>
      <c r="ILT14"/>
      <c r="ILU14"/>
      <c r="ILV14"/>
      <c r="ILW14"/>
      <c r="ILX14"/>
      <c r="ILY14"/>
      <c r="ILZ14"/>
      <c r="IMA14"/>
      <c r="IMB14"/>
      <c r="IMC14"/>
      <c r="IMD14"/>
      <c r="IME14"/>
      <c r="IMF14"/>
      <c r="IMG14"/>
      <c r="IMH14"/>
      <c r="IMI14"/>
      <c r="IMJ14"/>
      <c r="IMK14"/>
      <c r="IML14"/>
      <c r="IMM14"/>
      <c r="IMN14"/>
      <c r="IMO14"/>
      <c r="IMP14"/>
      <c r="IMQ14"/>
      <c r="IMR14"/>
      <c r="IMS14"/>
      <c r="IMT14"/>
      <c r="IMU14"/>
      <c r="IMV14"/>
      <c r="IMW14"/>
      <c r="IMX14"/>
      <c r="IMY14"/>
      <c r="IMZ14"/>
      <c r="INA14"/>
      <c r="INB14"/>
      <c r="INC14"/>
      <c r="IND14"/>
      <c r="INE14"/>
      <c r="INF14"/>
      <c r="ING14"/>
      <c r="INH14"/>
      <c r="INI14"/>
      <c r="INJ14"/>
      <c r="INK14"/>
      <c r="INL14"/>
      <c r="INM14"/>
      <c r="INN14"/>
      <c r="INO14"/>
      <c r="INP14"/>
      <c r="INQ14"/>
      <c r="INR14"/>
      <c r="INS14"/>
      <c r="INT14"/>
      <c r="INU14"/>
      <c r="INV14"/>
      <c r="INW14"/>
      <c r="INX14"/>
      <c r="INY14"/>
      <c r="INZ14"/>
      <c r="IOA14"/>
      <c r="IOB14"/>
      <c r="IOC14"/>
      <c r="IOD14"/>
      <c r="IOE14"/>
      <c r="IOF14"/>
      <c r="IOG14"/>
      <c r="IOH14"/>
      <c r="IOI14"/>
      <c r="IOJ14"/>
      <c r="IOK14"/>
      <c r="IOL14"/>
      <c r="IOM14"/>
      <c r="ION14"/>
      <c r="IOO14"/>
      <c r="IOP14"/>
      <c r="IOQ14"/>
      <c r="IOR14"/>
      <c r="IOS14"/>
      <c r="IOT14"/>
      <c r="IOU14"/>
      <c r="IOV14"/>
      <c r="IOW14"/>
      <c r="IOX14"/>
      <c r="IOY14"/>
      <c r="IOZ14"/>
      <c r="IPA14"/>
      <c r="IPB14"/>
      <c r="IPC14"/>
      <c r="IPD14"/>
      <c r="IPE14"/>
      <c r="IPF14"/>
      <c r="IPG14"/>
      <c r="IPH14"/>
      <c r="IPI14"/>
      <c r="IPJ14"/>
      <c r="IPK14"/>
      <c r="IPL14"/>
      <c r="IPM14"/>
      <c r="IPN14"/>
      <c r="IPO14"/>
      <c r="IPP14"/>
      <c r="IPQ14"/>
      <c r="IPR14"/>
      <c r="IPS14"/>
      <c r="IPT14"/>
      <c r="IPU14"/>
      <c r="IPV14"/>
      <c r="IPW14"/>
      <c r="IPX14"/>
      <c r="IPY14"/>
      <c r="IPZ14"/>
      <c r="IQA14"/>
      <c r="IQB14"/>
      <c r="IQC14"/>
      <c r="IQD14"/>
      <c r="IQE14"/>
      <c r="IQF14"/>
      <c r="IQG14"/>
      <c r="IQH14"/>
      <c r="IQI14"/>
      <c r="IQJ14"/>
      <c r="IQK14"/>
      <c r="IQL14"/>
      <c r="IQM14"/>
      <c r="IQN14"/>
      <c r="IQO14"/>
      <c r="IQP14"/>
      <c r="IQQ14"/>
      <c r="IQR14"/>
      <c r="IQS14"/>
      <c r="IQT14"/>
      <c r="IQU14"/>
      <c r="IQV14"/>
      <c r="IQW14"/>
      <c r="IQX14"/>
      <c r="IQY14"/>
      <c r="IQZ14"/>
      <c r="IRA14"/>
      <c r="IRB14"/>
      <c r="IRC14"/>
      <c r="IRD14"/>
      <c r="IRE14"/>
      <c r="IRF14"/>
      <c r="IRG14"/>
      <c r="IRH14"/>
      <c r="IRI14"/>
      <c r="IRJ14"/>
      <c r="IRK14"/>
      <c r="IRL14"/>
      <c r="IRM14"/>
      <c r="IRN14"/>
      <c r="IRO14"/>
      <c r="IRP14"/>
      <c r="IRQ14"/>
      <c r="IRR14"/>
      <c r="IRS14"/>
      <c r="IRT14"/>
      <c r="IRU14"/>
      <c r="IRV14"/>
      <c r="IRW14"/>
      <c r="IRX14"/>
      <c r="IRY14"/>
      <c r="IRZ14"/>
      <c r="ISA14"/>
      <c r="ISB14"/>
      <c r="ISC14"/>
      <c r="ISD14"/>
      <c r="ISE14"/>
      <c r="ISF14"/>
      <c r="ISG14"/>
      <c r="ISH14"/>
      <c r="ISI14"/>
      <c r="ISJ14"/>
      <c r="ISK14"/>
      <c r="ISL14"/>
      <c r="ISM14"/>
      <c r="ISN14"/>
      <c r="ISO14"/>
      <c r="ISP14"/>
      <c r="ISQ14"/>
      <c r="ISR14"/>
      <c r="ISS14"/>
      <c r="IST14"/>
      <c r="ISU14"/>
      <c r="ISV14"/>
      <c r="ISW14"/>
      <c r="ISX14"/>
      <c r="ISY14"/>
      <c r="ISZ14"/>
      <c r="ITA14"/>
      <c r="ITB14"/>
      <c r="ITC14"/>
      <c r="ITD14"/>
      <c r="ITE14"/>
      <c r="ITF14"/>
      <c r="ITG14"/>
      <c r="ITH14"/>
      <c r="ITI14"/>
      <c r="ITJ14"/>
      <c r="ITK14"/>
      <c r="ITL14"/>
      <c r="ITM14"/>
      <c r="ITN14"/>
      <c r="ITO14"/>
      <c r="ITP14"/>
      <c r="ITQ14"/>
      <c r="ITR14"/>
      <c r="ITS14"/>
      <c r="ITT14"/>
      <c r="ITU14"/>
      <c r="ITV14"/>
      <c r="ITW14"/>
      <c r="ITX14"/>
      <c r="ITY14"/>
      <c r="ITZ14"/>
      <c r="IUA14"/>
      <c r="IUB14"/>
      <c r="IUC14"/>
      <c r="IUD14"/>
      <c r="IUE14"/>
      <c r="IUF14"/>
      <c r="IUG14"/>
      <c r="IUH14"/>
      <c r="IUI14"/>
      <c r="IUJ14"/>
      <c r="IUK14"/>
      <c r="IUL14"/>
      <c r="IUM14"/>
      <c r="IUN14"/>
      <c r="IUO14"/>
      <c r="IUP14"/>
      <c r="IUQ14"/>
      <c r="IUR14"/>
      <c r="IUS14"/>
      <c r="IUT14"/>
      <c r="IUU14"/>
      <c r="IUV14"/>
      <c r="IUW14"/>
      <c r="IUX14"/>
      <c r="IUY14"/>
      <c r="IUZ14"/>
      <c r="IVA14"/>
      <c r="IVB14"/>
      <c r="IVC14"/>
      <c r="IVD14"/>
      <c r="IVE14"/>
      <c r="IVF14"/>
      <c r="IVG14"/>
      <c r="IVH14"/>
      <c r="IVI14"/>
      <c r="IVJ14"/>
      <c r="IVK14"/>
      <c r="IVL14"/>
      <c r="IVM14"/>
      <c r="IVN14"/>
      <c r="IVO14"/>
      <c r="IVP14"/>
      <c r="IVQ14"/>
      <c r="IVR14"/>
      <c r="IVS14"/>
      <c r="IVT14"/>
      <c r="IVU14"/>
      <c r="IVV14"/>
      <c r="IVW14"/>
      <c r="IVX14"/>
      <c r="IVY14"/>
      <c r="IVZ14"/>
      <c r="IWA14"/>
      <c r="IWB14"/>
      <c r="IWC14"/>
      <c r="IWD14"/>
      <c r="IWE14"/>
      <c r="IWF14"/>
      <c r="IWG14"/>
      <c r="IWH14"/>
      <c r="IWI14"/>
      <c r="IWJ14"/>
      <c r="IWK14"/>
      <c r="IWL14"/>
      <c r="IWM14"/>
      <c r="IWN14"/>
      <c r="IWO14"/>
      <c r="IWP14"/>
      <c r="IWQ14"/>
      <c r="IWR14"/>
      <c r="IWS14"/>
      <c r="IWT14"/>
      <c r="IWU14"/>
      <c r="IWV14"/>
      <c r="IWW14"/>
      <c r="IWX14"/>
      <c r="IWY14"/>
      <c r="IWZ14"/>
      <c r="IXA14"/>
      <c r="IXB14"/>
      <c r="IXC14"/>
      <c r="IXD14"/>
      <c r="IXE14"/>
      <c r="IXF14"/>
      <c r="IXG14"/>
      <c r="IXH14"/>
      <c r="IXI14"/>
      <c r="IXJ14"/>
      <c r="IXK14"/>
      <c r="IXL14"/>
      <c r="IXM14"/>
      <c r="IXN14"/>
      <c r="IXO14"/>
      <c r="IXP14"/>
      <c r="IXQ14"/>
      <c r="IXR14"/>
      <c r="IXS14"/>
      <c r="IXT14"/>
      <c r="IXU14"/>
      <c r="IXV14"/>
      <c r="IXW14"/>
      <c r="IXX14"/>
      <c r="IXY14"/>
      <c r="IXZ14"/>
      <c r="IYA14"/>
      <c r="IYB14"/>
      <c r="IYC14"/>
      <c r="IYD14"/>
      <c r="IYE14"/>
      <c r="IYF14"/>
      <c r="IYG14"/>
      <c r="IYH14"/>
      <c r="IYI14"/>
      <c r="IYJ14"/>
      <c r="IYK14"/>
      <c r="IYL14"/>
      <c r="IYM14"/>
      <c r="IYN14"/>
      <c r="IYO14"/>
      <c r="IYP14"/>
      <c r="IYQ14"/>
      <c r="IYR14"/>
      <c r="IYS14"/>
      <c r="IYT14"/>
      <c r="IYU14"/>
      <c r="IYV14"/>
      <c r="IYW14"/>
      <c r="IYX14"/>
      <c r="IYY14"/>
      <c r="IYZ14"/>
      <c r="IZA14"/>
      <c r="IZB14"/>
      <c r="IZC14"/>
      <c r="IZD14"/>
      <c r="IZE14"/>
      <c r="IZF14"/>
      <c r="IZG14"/>
      <c r="IZH14"/>
      <c r="IZI14"/>
      <c r="IZJ14"/>
      <c r="IZK14"/>
      <c r="IZL14"/>
      <c r="IZM14"/>
      <c r="IZN14"/>
      <c r="IZO14"/>
      <c r="IZP14"/>
      <c r="IZQ14"/>
      <c r="IZR14"/>
      <c r="IZS14"/>
      <c r="IZT14"/>
      <c r="IZU14"/>
      <c r="IZV14"/>
      <c r="IZW14"/>
      <c r="IZX14"/>
      <c r="IZY14"/>
      <c r="IZZ14"/>
      <c r="JAA14"/>
      <c r="JAB14"/>
      <c r="JAC14"/>
      <c r="JAD14"/>
      <c r="JAE14"/>
      <c r="JAF14"/>
      <c r="JAG14"/>
      <c r="JAH14"/>
      <c r="JAI14"/>
      <c r="JAJ14"/>
      <c r="JAK14"/>
      <c r="JAL14"/>
      <c r="JAM14"/>
      <c r="JAN14"/>
      <c r="JAO14"/>
      <c r="JAP14"/>
      <c r="JAQ14"/>
      <c r="JAR14"/>
      <c r="JAS14"/>
      <c r="JAT14"/>
      <c r="JAU14"/>
      <c r="JAV14"/>
      <c r="JAW14"/>
      <c r="JAX14"/>
      <c r="JAY14"/>
      <c r="JAZ14"/>
      <c r="JBA14"/>
      <c r="JBB14"/>
      <c r="JBC14"/>
      <c r="JBD14"/>
      <c r="JBE14"/>
      <c r="JBF14"/>
      <c r="JBG14"/>
      <c r="JBH14"/>
      <c r="JBI14"/>
      <c r="JBJ14"/>
      <c r="JBK14"/>
      <c r="JBL14"/>
      <c r="JBM14"/>
      <c r="JBN14"/>
      <c r="JBO14"/>
      <c r="JBP14"/>
      <c r="JBQ14"/>
      <c r="JBR14"/>
      <c r="JBS14"/>
      <c r="JBT14"/>
      <c r="JBU14"/>
      <c r="JBV14"/>
      <c r="JBW14"/>
      <c r="JBX14"/>
      <c r="JBY14"/>
      <c r="JBZ14"/>
      <c r="JCA14"/>
      <c r="JCB14"/>
      <c r="JCC14"/>
      <c r="JCD14"/>
      <c r="JCE14"/>
      <c r="JCF14"/>
      <c r="JCG14"/>
      <c r="JCH14"/>
      <c r="JCI14"/>
      <c r="JCJ14"/>
      <c r="JCK14"/>
      <c r="JCL14"/>
      <c r="JCM14"/>
      <c r="JCN14"/>
      <c r="JCO14"/>
      <c r="JCP14"/>
      <c r="JCQ14"/>
      <c r="JCR14"/>
      <c r="JCS14"/>
      <c r="JCT14"/>
      <c r="JCU14"/>
      <c r="JCV14"/>
      <c r="JCW14"/>
      <c r="JCX14"/>
      <c r="JCY14"/>
      <c r="JCZ14"/>
      <c r="JDA14"/>
      <c r="JDB14"/>
      <c r="JDC14"/>
      <c r="JDD14"/>
      <c r="JDE14"/>
      <c r="JDF14"/>
      <c r="JDG14"/>
      <c r="JDH14"/>
      <c r="JDI14"/>
      <c r="JDJ14"/>
      <c r="JDK14"/>
      <c r="JDL14"/>
      <c r="JDM14"/>
      <c r="JDN14"/>
      <c r="JDO14"/>
      <c r="JDP14"/>
      <c r="JDQ14"/>
      <c r="JDR14"/>
      <c r="JDS14"/>
      <c r="JDT14"/>
      <c r="JDU14"/>
      <c r="JDV14"/>
      <c r="JDW14"/>
      <c r="JDX14"/>
      <c r="JDY14"/>
      <c r="JDZ14"/>
      <c r="JEA14"/>
      <c r="JEB14"/>
      <c r="JEC14"/>
      <c r="JED14"/>
      <c r="JEE14"/>
      <c r="JEF14"/>
      <c r="JEG14"/>
      <c r="JEH14"/>
      <c r="JEI14"/>
      <c r="JEJ14"/>
      <c r="JEK14"/>
      <c r="JEL14"/>
      <c r="JEM14"/>
      <c r="JEN14"/>
      <c r="JEO14"/>
      <c r="JEP14"/>
      <c r="JEQ14"/>
      <c r="JER14"/>
      <c r="JES14"/>
      <c r="JET14"/>
      <c r="JEU14"/>
      <c r="JEV14"/>
      <c r="JEW14"/>
      <c r="JEX14"/>
      <c r="JEY14"/>
      <c r="JEZ14"/>
      <c r="JFA14"/>
      <c r="JFB14"/>
      <c r="JFC14"/>
      <c r="JFD14"/>
      <c r="JFE14"/>
      <c r="JFF14"/>
      <c r="JFG14"/>
      <c r="JFH14"/>
      <c r="JFI14"/>
      <c r="JFJ14"/>
      <c r="JFK14"/>
      <c r="JFL14"/>
      <c r="JFM14"/>
      <c r="JFN14"/>
      <c r="JFO14"/>
      <c r="JFP14"/>
      <c r="JFQ14"/>
      <c r="JFR14"/>
      <c r="JFS14"/>
      <c r="JFT14"/>
      <c r="JFU14"/>
      <c r="JFV14"/>
      <c r="JFW14"/>
      <c r="JFX14"/>
      <c r="JFY14"/>
      <c r="JFZ14"/>
      <c r="JGA14"/>
      <c r="JGB14"/>
      <c r="JGC14"/>
      <c r="JGD14"/>
      <c r="JGE14"/>
      <c r="JGF14"/>
      <c r="JGG14"/>
      <c r="JGH14"/>
      <c r="JGI14"/>
      <c r="JGJ14"/>
      <c r="JGK14"/>
      <c r="JGL14"/>
      <c r="JGM14"/>
      <c r="JGN14"/>
      <c r="JGO14"/>
      <c r="JGP14"/>
      <c r="JGQ14"/>
      <c r="JGR14"/>
      <c r="JGS14"/>
      <c r="JGT14"/>
      <c r="JGU14"/>
      <c r="JGV14"/>
      <c r="JGW14"/>
      <c r="JGX14"/>
      <c r="JGY14"/>
      <c r="JGZ14"/>
      <c r="JHA14"/>
      <c r="JHB14"/>
      <c r="JHC14"/>
      <c r="JHD14"/>
      <c r="JHE14"/>
      <c r="JHF14"/>
      <c r="JHG14"/>
      <c r="JHH14"/>
      <c r="JHI14"/>
      <c r="JHJ14"/>
      <c r="JHK14"/>
      <c r="JHL14"/>
      <c r="JHM14"/>
      <c r="JHN14"/>
      <c r="JHO14"/>
      <c r="JHP14"/>
      <c r="JHQ14"/>
      <c r="JHR14"/>
      <c r="JHS14"/>
      <c r="JHT14"/>
      <c r="JHU14"/>
      <c r="JHV14"/>
      <c r="JHW14"/>
      <c r="JHX14"/>
      <c r="JHY14"/>
      <c r="JHZ14"/>
      <c r="JIA14"/>
      <c r="JIB14"/>
      <c r="JIC14"/>
      <c r="JID14"/>
      <c r="JIE14"/>
      <c r="JIF14"/>
      <c r="JIG14"/>
      <c r="JIH14"/>
      <c r="JII14"/>
      <c r="JIJ14"/>
      <c r="JIK14"/>
      <c r="JIL14"/>
      <c r="JIM14"/>
      <c r="JIN14"/>
      <c r="JIO14"/>
      <c r="JIP14"/>
      <c r="JIQ14"/>
      <c r="JIR14"/>
      <c r="JIS14"/>
      <c r="JIT14"/>
      <c r="JIU14"/>
      <c r="JIV14"/>
      <c r="JIW14"/>
      <c r="JIX14"/>
      <c r="JIY14"/>
      <c r="JIZ14"/>
      <c r="JJA14"/>
      <c r="JJB14"/>
      <c r="JJC14"/>
      <c r="JJD14"/>
      <c r="JJE14"/>
      <c r="JJF14"/>
      <c r="JJG14"/>
      <c r="JJH14"/>
      <c r="JJI14"/>
      <c r="JJJ14"/>
      <c r="JJK14"/>
      <c r="JJL14"/>
      <c r="JJM14"/>
      <c r="JJN14"/>
      <c r="JJO14"/>
      <c r="JJP14"/>
      <c r="JJQ14"/>
      <c r="JJR14"/>
      <c r="JJS14"/>
      <c r="JJT14"/>
      <c r="JJU14"/>
      <c r="JJV14"/>
      <c r="JJW14"/>
      <c r="JJX14"/>
      <c r="JJY14"/>
      <c r="JJZ14"/>
      <c r="JKA14"/>
      <c r="JKB14"/>
      <c r="JKC14"/>
      <c r="JKD14"/>
      <c r="JKE14"/>
      <c r="JKF14"/>
      <c r="JKG14"/>
      <c r="JKH14"/>
      <c r="JKI14"/>
      <c r="JKJ14"/>
      <c r="JKK14"/>
      <c r="JKL14"/>
      <c r="JKM14"/>
      <c r="JKN14"/>
      <c r="JKO14"/>
      <c r="JKP14"/>
      <c r="JKQ14"/>
      <c r="JKR14"/>
      <c r="JKS14"/>
      <c r="JKT14"/>
      <c r="JKU14"/>
      <c r="JKV14"/>
      <c r="JKW14"/>
      <c r="JKX14"/>
      <c r="JKY14"/>
      <c r="JKZ14"/>
      <c r="JLA14"/>
      <c r="JLB14"/>
      <c r="JLC14"/>
      <c r="JLD14"/>
      <c r="JLE14"/>
      <c r="JLF14"/>
      <c r="JLG14"/>
      <c r="JLH14"/>
      <c r="JLI14"/>
      <c r="JLJ14"/>
      <c r="JLK14"/>
      <c r="JLL14"/>
      <c r="JLM14"/>
      <c r="JLN14"/>
      <c r="JLO14"/>
      <c r="JLP14"/>
      <c r="JLQ14"/>
      <c r="JLR14"/>
      <c r="JLS14"/>
      <c r="JLT14"/>
      <c r="JLU14"/>
      <c r="JLV14"/>
      <c r="JLW14"/>
      <c r="JLX14"/>
      <c r="JLY14"/>
      <c r="JLZ14"/>
      <c r="JMA14"/>
      <c r="JMB14"/>
      <c r="JMC14"/>
      <c r="JMD14"/>
      <c r="JME14"/>
      <c r="JMF14"/>
      <c r="JMG14"/>
      <c r="JMH14"/>
      <c r="JMI14"/>
      <c r="JMJ14"/>
      <c r="JMK14"/>
      <c r="JML14"/>
      <c r="JMM14"/>
      <c r="JMN14"/>
      <c r="JMO14"/>
      <c r="JMP14"/>
      <c r="JMQ14"/>
      <c r="JMR14"/>
      <c r="JMS14"/>
      <c r="JMT14"/>
      <c r="JMU14"/>
      <c r="JMV14"/>
      <c r="JMW14"/>
      <c r="JMX14"/>
      <c r="JMY14"/>
      <c r="JMZ14"/>
      <c r="JNA14"/>
      <c r="JNB14"/>
      <c r="JNC14"/>
      <c r="JND14"/>
      <c r="JNE14"/>
      <c r="JNF14"/>
      <c r="JNG14"/>
      <c r="JNH14"/>
      <c r="JNI14"/>
      <c r="JNJ14"/>
      <c r="JNK14"/>
      <c r="JNL14"/>
      <c r="JNM14"/>
      <c r="JNN14"/>
      <c r="JNO14"/>
      <c r="JNP14"/>
      <c r="JNQ14"/>
      <c r="JNR14"/>
      <c r="JNS14"/>
      <c r="JNT14"/>
      <c r="JNU14"/>
      <c r="JNV14"/>
      <c r="JNW14"/>
      <c r="JNX14"/>
      <c r="JNY14"/>
      <c r="JNZ14"/>
      <c r="JOA14"/>
      <c r="JOB14"/>
      <c r="JOC14"/>
      <c r="JOD14"/>
      <c r="JOE14"/>
      <c r="JOF14"/>
      <c r="JOG14"/>
      <c r="JOH14"/>
      <c r="JOI14"/>
      <c r="JOJ14"/>
      <c r="JOK14"/>
      <c r="JOL14"/>
      <c r="JOM14"/>
      <c r="JON14"/>
      <c r="JOO14"/>
      <c r="JOP14"/>
      <c r="JOQ14"/>
      <c r="JOR14"/>
      <c r="JOS14"/>
      <c r="JOT14"/>
      <c r="JOU14"/>
      <c r="JOV14"/>
      <c r="JOW14"/>
      <c r="JOX14"/>
      <c r="JOY14"/>
      <c r="JOZ14"/>
      <c r="JPA14"/>
      <c r="JPB14"/>
      <c r="JPC14"/>
      <c r="JPD14"/>
      <c r="JPE14"/>
      <c r="JPF14"/>
      <c r="JPG14"/>
      <c r="JPH14"/>
      <c r="JPI14"/>
      <c r="JPJ14"/>
      <c r="JPK14"/>
      <c r="JPL14"/>
      <c r="JPM14"/>
      <c r="JPN14"/>
      <c r="JPO14"/>
      <c r="JPP14"/>
      <c r="JPQ14"/>
      <c r="JPR14"/>
      <c r="JPS14"/>
      <c r="JPT14"/>
      <c r="JPU14"/>
      <c r="JPV14"/>
      <c r="JPW14"/>
      <c r="JPX14"/>
      <c r="JPY14"/>
      <c r="JPZ14"/>
      <c r="JQA14"/>
      <c r="JQB14"/>
      <c r="JQC14"/>
      <c r="JQD14"/>
      <c r="JQE14"/>
      <c r="JQF14"/>
      <c r="JQG14"/>
      <c r="JQH14"/>
      <c r="JQI14"/>
      <c r="JQJ14"/>
      <c r="JQK14"/>
      <c r="JQL14"/>
      <c r="JQM14"/>
      <c r="JQN14"/>
      <c r="JQO14"/>
      <c r="JQP14"/>
      <c r="JQQ14"/>
      <c r="JQR14"/>
      <c r="JQS14"/>
      <c r="JQT14"/>
      <c r="JQU14"/>
      <c r="JQV14"/>
      <c r="JQW14"/>
      <c r="JQX14"/>
      <c r="JQY14"/>
      <c r="JQZ14"/>
      <c r="JRA14"/>
      <c r="JRB14"/>
      <c r="JRC14"/>
      <c r="JRD14"/>
      <c r="JRE14"/>
      <c r="JRF14"/>
      <c r="JRG14"/>
      <c r="JRH14"/>
      <c r="JRI14"/>
      <c r="JRJ14"/>
      <c r="JRK14"/>
      <c r="JRL14"/>
      <c r="JRM14"/>
      <c r="JRN14"/>
      <c r="JRO14"/>
      <c r="JRP14"/>
      <c r="JRQ14"/>
      <c r="JRR14"/>
      <c r="JRS14"/>
      <c r="JRT14"/>
      <c r="JRU14"/>
      <c r="JRV14"/>
      <c r="JRW14"/>
      <c r="JRX14"/>
      <c r="JRY14"/>
      <c r="JRZ14"/>
      <c r="JSA14"/>
      <c r="JSB14"/>
      <c r="JSC14"/>
      <c r="JSD14"/>
      <c r="JSE14"/>
      <c r="JSF14"/>
      <c r="JSG14"/>
      <c r="JSH14"/>
      <c r="JSI14"/>
      <c r="JSJ14"/>
      <c r="JSK14"/>
      <c r="JSL14"/>
      <c r="JSM14"/>
      <c r="JSN14"/>
      <c r="JSO14"/>
      <c r="JSP14"/>
      <c r="JSQ14"/>
      <c r="JSR14"/>
      <c r="JSS14"/>
      <c r="JST14"/>
      <c r="JSU14"/>
      <c r="JSV14"/>
      <c r="JSW14"/>
      <c r="JSX14"/>
      <c r="JSY14"/>
      <c r="JSZ14"/>
      <c r="JTA14"/>
      <c r="JTB14"/>
      <c r="JTC14"/>
      <c r="JTD14"/>
      <c r="JTE14"/>
      <c r="JTF14"/>
      <c r="JTG14"/>
      <c r="JTH14"/>
      <c r="JTI14"/>
      <c r="JTJ14"/>
      <c r="JTK14"/>
      <c r="JTL14"/>
      <c r="JTM14"/>
      <c r="JTN14"/>
      <c r="JTO14"/>
      <c r="JTP14"/>
      <c r="JTQ14"/>
      <c r="JTR14"/>
      <c r="JTS14"/>
      <c r="JTT14"/>
      <c r="JTU14"/>
      <c r="JTV14"/>
      <c r="JTW14"/>
      <c r="JTX14"/>
      <c r="JTY14"/>
      <c r="JTZ14"/>
      <c r="JUA14"/>
      <c r="JUB14"/>
      <c r="JUC14"/>
      <c r="JUD14"/>
      <c r="JUE14"/>
      <c r="JUF14"/>
      <c r="JUG14"/>
      <c r="JUH14"/>
      <c r="JUI14"/>
      <c r="JUJ14"/>
      <c r="JUK14"/>
      <c r="JUL14"/>
      <c r="JUM14"/>
      <c r="JUN14"/>
      <c r="JUO14"/>
      <c r="JUP14"/>
      <c r="JUQ14"/>
      <c r="JUR14"/>
      <c r="JUS14"/>
      <c r="JUT14"/>
      <c r="JUU14"/>
      <c r="JUV14"/>
      <c r="JUW14"/>
      <c r="JUX14"/>
      <c r="JUY14"/>
      <c r="JUZ14"/>
      <c r="JVA14"/>
      <c r="JVB14"/>
      <c r="JVC14"/>
      <c r="JVD14"/>
      <c r="JVE14"/>
      <c r="JVF14"/>
      <c r="JVG14"/>
      <c r="JVH14"/>
      <c r="JVI14"/>
      <c r="JVJ14"/>
      <c r="JVK14"/>
      <c r="JVL14"/>
      <c r="JVM14"/>
      <c r="JVN14"/>
      <c r="JVO14"/>
      <c r="JVP14"/>
      <c r="JVQ14"/>
      <c r="JVR14"/>
      <c r="JVS14"/>
      <c r="JVT14"/>
      <c r="JVU14"/>
      <c r="JVV14"/>
      <c r="JVW14"/>
      <c r="JVX14"/>
      <c r="JVY14"/>
      <c r="JVZ14"/>
      <c r="JWA14"/>
      <c r="JWB14"/>
      <c r="JWC14"/>
      <c r="JWD14"/>
      <c r="JWE14"/>
      <c r="JWF14"/>
      <c r="JWG14"/>
      <c r="JWH14"/>
      <c r="JWI14"/>
      <c r="JWJ14"/>
      <c r="JWK14"/>
      <c r="JWL14"/>
      <c r="JWM14"/>
      <c r="JWN14"/>
      <c r="JWO14"/>
      <c r="JWP14"/>
      <c r="JWQ14"/>
      <c r="JWR14"/>
      <c r="JWS14"/>
      <c r="JWT14"/>
      <c r="JWU14"/>
      <c r="JWV14"/>
      <c r="JWW14"/>
      <c r="JWX14"/>
      <c r="JWY14"/>
      <c r="JWZ14"/>
      <c r="JXA14"/>
      <c r="JXB14"/>
      <c r="JXC14"/>
      <c r="JXD14"/>
      <c r="JXE14"/>
      <c r="JXF14"/>
      <c r="JXG14"/>
      <c r="JXH14"/>
      <c r="JXI14"/>
      <c r="JXJ14"/>
      <c r="JXK14"/>
      <c r="JXL14"/>
      <c r="JXM14"/>
      <c r="JXN14"/>
      <c r="JXO14"/>
      <c r="JXP14"/>
      <c r="JXQ14"/>
      <c r="JXR14"/>
      <c r="JXS14"/>
      <c r="JXT14"/>
      <c r="JXU14"/>
      <c r="JXV14"/>
      <c r="JXW14"/>
      <c r="JXX14"/>
      <c r="JXY14"/>
      <c r="JXZ14"/>
      <c r="JYA14"/>
      <c r="JYB14"/>
      <c r="JYC14"/>
      <c r="JYD14"/>
      <c r="JYE14"/>
      <c r="JYF14"/>
      <c r="JYG14"/>
      <c r="JYH14"/>
      <c r="JYI14"/>
      <c r="JYJ14"/>
      <c r="JYK14"/>
      <c r="JYL14"/>
      <c r="JYM14"/>
      <c r="JYN14"/>
      <c r="JYO14"/>
      <c r="JYP14"/>
      <c r="JYQ14"/>
      <c r="JYR14"/>
      <c r="JYS14"/>
      <c r="JYT14"/>
      <c r="JYU14"/>
      <c r="JYV14"/>
      <c r="JYW14"/>
      <c r="JYX14"/>
      <c r="JYY14"/>
      <c r="JYZ14"/>
      <c r="JZA14"/>
      <c r="JZB14"/>
      <c r="JZC14"/>
      <c r="JZD14"/>
      <c r="JZE14"/>
      <c r="JZF14"/>
      <c r="JZG14"/>
      <c r="JZH14"/>
      <c r="JZI14"/>
      <c r="JZJ14"/>
      <c r="JZK14"/>
      <c r="JZL14"/>
      <c r="JZM14"/>
      <c r="JZN14"/>
      <c r="JZO14"/>
      <c r="JZP14"/>
      <c r="JZQ14"/>
      <c r="JZR14"/>
      <c r="JZS14"/>
      <c r="JZT14"/>
      <c r="JZU14"/>
      <c r="JZV14"/>
      <c r="JZW14"/>
      <c r="JZX14"/>
      <c r="JZY14"/>
      <c r="JZZ14"/>
      <c r="KAA14"/>
      <c r="KAB14"/>
      <c r="KAC14"/>
      <c r="KAD14"/>
      <c r="KAE14"/>
      <c r="KAF14"/>
      <c r="KAG14"/>
      <c r="KAH14"/>
      <c r="KAI14"/>
      <c r="KAJ14"/>
      <c r="KAK14"/>
      <c r="KAL14"/>
      <c r="KAM14"/>
      <c r="KAN14"/>
      <c r="KAO14"/>
      <c r="KAP14"/>
      <c r="KAQ14"/>
      <c r="KAR14"/>
      <c r="KAS14"/>
      <c r="KAT14"/>
      <c r="KAU14"/>
      <c r="KAV14"/>
      <c r="KAW14"/>
      <c r="KAX14"/>
      <c r="KAY14"/>
      <c r="KAZ14"/>
      <c r="KBA14"/>
      <c r="KBB14"/>
      <c r="KBC14"/>
      <c r="KBD14"/>
      <c r="KBE14"/>
      <c r="KBF14"/>
      <c r="KBG14"/>
      <c r="KBH14"/>
      <c r="KBI14"/>
      <c r="KBJ14"/>
      <c r="KBK14"/>
      <c r="KBL14"/>
      <c r="KBM14"/>
      <c r="KBN14"/>
      <c r="KBO14"/>
      <c r="KBP14"/>
      <c r="KBQ14"/>
      <c r="KBR14"/>
      <c r="KBS14"/>
      <c r="KBT14"/>
      <c r="KBU14"/>
      <c r="KBV14"/>
      <c r="KBW14"/>
      <c r="KBX14"/>
      <c r="KBY14"/>
      <c r="KBZ14"/>
      <c r="KCA14"/>
      <c r="KCB14"/>
      <c r="KCC14"/>
      <c r="KCD14"/>
      <c r="KCE14"/>
      <c r="KCF14"/>
      <c r="KCG14"/>
      <c r="KCH14"/>
      <c r="KCI14"/>
      <c r="KCJ14"/>
      <c r="KCK14"/>
      <c r="KCL14"/>
      <c r="KCM14"/>
      <c r="KCN14"/>
      <c r="KCO14"/>
      <c r="KCP14"/>
      <c r="KCQ14"/>
      <c r="KCR14"/>
      <c r="KCS14"/>
      <c r="KCT14"/>
      <c r="KCU14"/>
      <c r="KCV14"/>
      <c r="KCW14"/>
      <c r="KCX14"/>
      <c r="KCY14"/>
      <c r="KCZ14"/>
      <c r="KDA14"/>
      <c r="KDB14"/>
      <c r="KDC14"/>
      <c r="KDD14"/>
      <c r="KDE14"/>
      <c r="KDF14"/>
      <c r="KDG14"/>
      <c r="KDH14"/>
      <c r="KDI14"/>
      <c r="KDJ14"/>
      <c r="KDK14"/>
      <c r="KDL14"/>
      <c r="KDM14"/>
      <c r="KDN14"/>
      <c r="KDO14"/>
      <c r="KDP14"/>
      <c r="KDQ14"/>
      <c r="KDR14"/>
      <c r="KDS14"/>
      <c r="KDT14"/>
      <c r="KDU14"/>
      <c r="KDV14"/>
      <c r="KDW14"/>
      <c r="KDX14"/>
      <c r="KDY14"/>
      <c r="KDZ14"/>
      <c r="KEA14"/>
      <c r="KEB14"/>
      <c r="KEC14"/>
      <c r="KED14"/>
      <c r="KEE14"/>
      <c r="KEF14"/>
      <c r="KEG14"/>
      <c r="KEH14"/>
      <c r="KEI14"/>
      <c r="KEJ14"/>
      <c r="KEK14"/>
      <c r="KEL14"/>
      <c r="KEM14"/>
      <c r="KEN14"/>
      <c r="KEO14"/>
      <c r="KEP14"/>
      <c r="KEQ14"/>
      <c r="KER14"/>
      <c r="KES14"/>
      <c r="KET14"/>
      <c r="KEU14"/>
      <c r="KEV14"/>
      <c r="KEW14"/>
      <c r="KEX14"/>
      <c r="KEY14"/>
      <c r="KEZ14"/>
      <c r="KFA14"/>
      <c r="KFB14"/>
      <c r="KFC14"/>
      <c r="KFD14"/>
      <c r="KFE14"/>
      <c r="KFF14"/>
      <c r="KFG14"/>
      <c r="KFH14"/>
      <c r="KFI14"/>
      <c r="KFJ14"/>
      <c r="KFK14"/>
      <c r="KFL14"/>
      <c r="KFM14"/>
      <c r="KFN14"/>
      <c r="KFO14"/>
      <c r="KFP14"/>
      <c r="KFQ14"/>
      <c r="KFR14"/>
      <c r="KFS14"/>
      <c r="KFT14"/>
      <c r="KFU14"/>
      <c r="KFV14"/>
      <c r="KFW14"/>
      <c r="KFX14"/>
      <c r="KFY14"/>
      <c r="KFZ14"/>
      <c r="KGA14"/>
      <c r="KGB14"/>
      <c r="KGC14"/>
      <c r="KGD14"/>
      <c r="KGE14"/>
      <c r="KGF14"/>
      <c r="KGG14"/>
      <c r="KGH14"/>
      <c r="KGI14"/>
      <c r="KGJ14"/>
      <c r="KGK14"/>
      <c r="KGL14"/>
      <c r="KGM14"/>
      <c r="KGN14"/>
      <c r="KGO14"/>
      <c r="KGP14"/>
      <c r="KGQ14"/>
      <c r="KGR14"/>
      <c r="KGS14"/>
      <c r="KGT14"/>
      <c r="KGU14"/>
      <c r="KGV14"/>
      <c r="KGW14"/>
      <c r="KGX14"/>
      <c r="KGY14"/>
      <c r="KGZ14"/>
      <c r="KHA14"/>
      <c r="KHB14"/>
      <c r="KHC14"/>
      <c r="KHD14"/>
      <c r="KHE14"/>
      <c r="KHF14"/>
      <c r="KHG14"/>
      <c r="KHH14"/>
      <c r="KHI14"/>
      <c r="KHJ14"/>
      <c r="KHK14"/>
      <c r="KHL14"/>
      <c r="KHM14"/>
      <c r="KHN14"/>
      <c r="KHO14"/>
      <c r="KHP14"/>
      <c r="KHQ14"/>
      <c r="KHR14"/>
      <c r="KHS14"/>
      <c r="KHT14"/>
      <c r="KHU14"/>
      <c r="KHV14"/>
      <c r="KHW14"/>
      <c r="KHX14"/>
      <c r="KHY14"/>
      <c r="KHZ14"/>
      <c r="KIA14"/>
      <c r="KIB14"/>
      <c r="KIC14"/>
      <c r="KID14"/>
      <c r="KIE14"/>
      <c r="KIF14"/>
      <c r="KIG14"/>
      <c r="KIH14"/>
      <c r="KII14"/>
      <c r="KIJ14"/>
      <c r="KIK14"/>
      <c r="KIL14"/>
      <c r="KIM14"/>
      <c r="KIN14"/>
      <c r="KIO14"/>
      <c r="KIP14"/>
      <c r="KIQ14"/>
      <c r="KIR14"/>
      <c r="KIS14"/>
      <c r="KIT14"/>
      <c r="KIU14"/>
      <c r="KIV14"/>
      <c r="KIW14"/>
      <c r="KIX14"/>
      <c r="KIY14"/>
      <c r="KIZ14"/>
      <c r="KJA14"/>
      <c r="KJB14"/>
      <c r="KJC14"/>
      <c r="KJD14"/>
      <c r="KJE14"/>
      <c r="KJF14"/>
      <c r="KJG14"/>
      <c r="KJH14"/>
      <c r="KJI14"/>
      <c r="KJJ14"/>
      <c r="KJK14"/>
      <c r="KJL14"/>
      <c r="KJM14"/>
      <c r="KJN14"/>
      <c r="KJO14"/>
      <c r="KJP14"/>
      <c r="KJQ14"/>
      <c r="KJR14"/>
      <c r="KJS14"/>
      <c r="KJT14"/>
      <c r="KJU14"/>
      <c r="KJV14"/>
      <c r="KJW14"/>
      <c r="KJX14"/>
      <c r="KJY14"/>
      <c r="KJZ14"/>
      <c r="KKA14"/>
      <c r="KKB14"/>
      <c r="KKC14"/>
      <c r="KKD14"/>
      <c r="KKE14"/>
      <c r="KKF14"/>
      <c r="KKG14"/>
      <c r="KKH14"/>
      <c r="KKI14"/>
      <c r="KKJ14"/>
      <c r="KKK14"/>
      <c r="KKL14"/>
      <c r="KKM14"/>
      <c r="KKN14"/>
      <c r="KKO14"/>
      <c r="KKP14"/>
      <c r="KKQ14"/>
      <c r="KKR14"/>
      <c r="KKS14"/>
      <c r="KKT14"/>
      <c r="KKU14"/>
      <c r="KKV14"/>
      <c r="KKW14"/>
      <c r="KKX14"/>
      <c r="KKY14"/>
      <c r="KKZ14"/>
      <c r="KLA14"/>
      <c r="KLB14"/>
      <c r="KLC14"/>
      <c r="KLD14"/>
      <c r="KLE14"/>
      <c r="KLF14"/>
      <c r="KLG14"/>
      <c r="KLH14"/>
      <c r="KLI14"/>
      <c r="KLJ14"/>
      <c r="KLK14"/>
      <c r="KLL14"/>
      <c r="KLM14"/>
      <c r="KLN14"/>
      <c r="KLO14"/>
      <c r="KLP14"/>
      <c r="KLQ14"/>
      <c r="KLR14"/>
      <c r="KLS14"/>
      <c r="KLT14"/>
      <c r="KLU14"/>
      <c r="KLV14"/>
      <c r="KLW14"/>
      <c r="KLX14"/>
      <c r="KLY14"/>
      <c r="KLZ14"/>
      <c r="KMA14"/>
      <c r="KMB14"/>
      <c r="KMC14"/>
      <c r="KMD14"/>
      <c r="KME14"/>
      <c r="KMF14"/>
      <c r="KMG14"/>
      <c r="KMH14"/>
      <c r="KMI14"/>
      <c r="KMJ14"/>
      <c r="KMK14"/>
      <c r="KML14"/>
      <c r="KMM14"/>
      <c r="KMN14"/>
      <c r="KMO14"/>
      <c r="KMP14"/>
      <c r="KMQ14"/>
      <c r="KMR14"/>
      <c r="KMS14"/>
      <c r="KMT14"/>
      <c r="KMU14"/>
      <c r="KMV14"/>
      <c r="KMW14"/>
      <c r="KMX14"/>
      <c r="KMY14"/>
      <c r="KMZ14"/>
      <c r="KNA14"/>
      <c r="KNB14"/>
      <c r="KNC14"/>
      <c r="KND14"/>
      <c r="KNE14"/>
      <c r="KNF14"/>
      <c r="KNG14"/>
      <c r="KNH14"/>
      <c r="KNI14"/>
      <c r="KNJ14"/>
      <c r="KNK14"/>
      <c r="KNL14"/>
      <c r="KNM14"/>
      <c r="KNN14"/>
      <c r="KNO14"/>
      <c r="KNP14"/>
      <c r="KNQ14"/>
      <c r="KNR14"/>
      <c r="KNS14"/>
      <c r="KNT14"/>
      <c r="KNU14"/>
      <c r="KNV14"/>
      <c r="KNW14"/>
      <c r="KNX14"/>
      <c r="KNY14"/>
      <c r="KNZ14"/>
      <c r="KOA14"/>
      <c r="KOB14"/>
      <c r="KOC14"/>
      <c r="KOD14"/>
      <c r="KOE14"/>
      <c r="KOF14"/>
      <c r="KOG14"/>
      <c r="KOH14"/>
      <c r="KOI14"/>
      <c r="KOJ14"/>
      <c r="KOK14"/>
      <c r="KOL14"/>
      <c r="KOM14"/>
      <c r="KON14"/>
      <c r="KOO14"/>
      <c r="KOP14"/>
      <c r="KOQ14"/>
      <c r="KOR14"/>
      <c r="KOS14"/>
      <c r="KOT14"/>
      <c r="KOU14"/>
      <c r="KOV14"/>
      <c r="KOW14"/>
      <c r="KOX14"/>
      <c r="KOY14"/>
      <c r="KOZ14"/>
      <c r="KPA14"/>
      <c r="KPB14"/>
      <c r="KPC14"/>
      <c r="KPD14"/>
      <c r="KPE14"/>
      <c r="KPF14"/>
      <c r="KPG14"/>
      <c r="KPH14"/>
      <c r="KPI14"/>
      <c r="KPJ14"/>
      <c r="KPK14"/>
      <c r="KPL14"/>
      <c r="KPM14"/>
      <c r="KPN14"/>
      <c r="KPO14"/>
      <c r="KPP14"/>
      <c r="KPQ14"/>
      <c r="KPR14"/>
      <c r="KPS14"/>
      <c r="KPT14"/>
      <c r="KPU14"/>
      <c r="KPV14"/>
      <c r="KPW14"/>
      <c r="KPX14"/>
      <c r="KPY14"/>
      <c r="KPZ14"/>
      <c r="KQA14"/>
      <c r="KQB14"/>
      <c r="KQC14"/>
      <c r="KQD14"/>
      <c r="KQE14"/>
      <c r="KQF14"/>
      <c r="KQG14"/>
      <c r="KQH14"/>
      <c r="KQI14"/>
      <c r="KQJ14"/>
      <c r="KQK14"/>
      <c r="KQL14"/>
      <c r="KQM14"/>
      <c r="KQN14"/>
      <c r="KQO14"/>
      <c r="KQP14"/>
      <c r="KQQ14"/>
      <c r="KQR14"/>
      <c r="KQS14"/>
      <c r="KQT14"/>
      <c r="KQU14"/>
      <c r="KQV14"/>
      <c r="KQW14"/>
      <c r="KQX14"/>
      <c r="KQY14"/>
      <c r="KQZ14"/>
      <c r="KRA14"/>
      <c r="KRB14"/>
      <c r="KRC14"/>
      <c r="KRD14"/>
      <c r="KRE14"/>
      <c r="KRF14"/>
      <c r="KRG14"/>
      <c r="KRH14"/>
      <c r="KRI14"/>
      <c r="KRJ14"/>
      <c r="KRK14"/>
      <c r="KRL14"/>
      <c r="KRM14"/>
      <c r="KRN14"/>
      <c r="KRO14"/>
      <c r="KRP14"/>
      <c r="KRQ14"/>
      <c r="KRR14"/>
      <c r="KRS14"/>
      <c r="KRT14"/>
      <c r="KRU14"/>
      <c r="KRV14"/>
      <c r="KRW14"/>
      <c r="KRX14"/>
      <c r="KRY14"/>
      <c r="KRZ14"/>
      <c r="KSA14"/>
      <c r="KSB14"/>
      <c r="KSC14"/>
      <c r="KSD14"/>
      <c r="KSE14"/>
      <c r="KSF14"/>
      <c r="KSG14"/>
      <c r="KSH14"/>
      <c r="KSI14"/>
      <c r="KSJ14"/>
      <c r="KSK14"/>
      <c r="KSL14"/>
      <c r="KSM14"/>
      <c r="KSN14"/>
      <c r="KSO14"/>
      <c r="KSP14"/>
      <c r="KSQ14"/>
      <c r="KSR14"/>
      <c r="KSS14"/>
      <c r="KST14"/>
      <c r="KSU14"/>
      <c r="KSV14"/>
      <c r="KSW14"/>
      <c r="KSX14"/>
      <c r="KSY14"/>
      <c r="KSZ14"/>
      <c r="KTA14"/>
      <c r="KTB14"/>
      <c r="KTC14"/>
      <c r="KTD14"/>
      <c r="KTE14"/>
      <c r="KTF14"/>
      <c r="KTG14"/>
      <c r="KTH14"/>
      <c r="KTI14"/>
      <c r="KTJ14"/>
      <c r="KTK14"/>
      <c r="KTL14"/>
      <c r="KTM14"/>
      <c r="KTN14"/>
      <c r="KTO14"/>
      <c r="KTP14"/>
      <c r="KTQ14"/>
      <c r="KTR14"/>
      <c r="KTS14"/>
      <c r="KTT14"/>
      <c r="KTU14"/>
      <c r="KTV14"/>
      <c r="KTW14"/>
      <c r="KTX14"/>
      <c r="KTY14"/>
      <c r="KTZ14"/>
      <c r="KUA14"/>
      <c r="KUB14"/>
      <c r="KUC14"/>
      <c r="KUD14"/>
      <c r="KUE14"/>
      <c r="KUF14"/>
      <c r="KUG14"/>
      <c r="KUH14"/>
      <c r="KUI14"/>
      <c r="KUJ14"/>
      <c r="KUK14"/>
      <c r="KUL14"/>
      <c r="KUM14"/>
      <c r="KUN14"/>
      <c r="KUO14"/>
      <c r="KUP14"/>
      <c r="KUQ14"/>
      <c r="KUR14"/>
      <c r="KUS14"/>
      <c r="KUT14"/>
      <c r="KUU14"/>
      <c r="KUV14"/>
      <c r="KUW14"/>
      <c r="KUX14"/>
      <c r="KUY14"/>
      <c r="KUZ14"/>
      <c r="KVA14"/>
      <c r="KVB14"/>
      <c r="KVC14"/>
      <c r="KVD14"/>
      <c r="KVE14"/>
      <c r="KVF14"/>
      <c r="KVG14"/>
      <c r="KVH14"/>
      <c r="KVI14"/>
      <c r="KVJ14"/>
      <c r="KVK14"/>
      <c r="KVL14"/>
      <c r="KVM14"/>
      <c r="KVN14"/>
      <c r="KVO14"/>
      <c r="KVP14"/>
      <c r="KVQ14"/>
      <c r="KVR14"/>
      <c r="KVS14"/>
      <c r="KVT14"/>
      <c r="KVU14"/>
      <c r="KVV14"/>
      <c r="KVW14"/>
      <c r="KVX14"/>
      <c r="KVY14"/>
      <c r="KVZ14"/>
      <c r="KWA14"/>
      <c r="KWB14"/>
      <c r="KWC14"/>
      <c r="KWD14"/>
      <c r="KWE14"/>
      <c r="KWF14"/>
      <c r="KWG14"/>
      <c r="KWH14"/>
      <c r="KWI14"/>
      <c r="KWJ14"/>
      <c r="KWK14"/>
      <c r="KWL14"/>
      <c r="KWM14"/>
      <c r="KWN14"/>
      <c r="KWO14"/>
      <c r="KWP14"/>
      <c r="KWQ14"/>
      <c r="KWR14"/>
      <c r="KWS14"/>
      <c r="KWT14"/>
      <c r="KWU14"/>
      <c r="KWV14"/>
      <c r="KWW14"/>
      <c r="KWX14"/>
      <c r="KWY14"/>
      <c r="KWZ14"/>
      <c r="KXA14"/>
      <c r="KXB14"/>
      <c r="KXC14"/>
      <c r="KXD14"/>
      <c r="KXE14"/>
      <c r="KXF14"/>
      <c r="KXG14"/>
      <c r="KXH14"/>
      <c r="KXI14"/>
      <c r="KXJ14"/>
      <c r="KXK14"/>
      <c r="KXL14"/>
      <c r="KXM14"/>
      <c r="KXN14"/>
      <c r="KXO14"/>
      <c r="KXP14"/>
      <c r="KXQ14"/>
      <c r="KXR14"/>
      <c r="KXS14"/>
      <c r="KXT14"/>
      <c r="KXU14"/>
      <c r="KXV14"/>
      <c r="KXW14"/>
      <c r="KXX14"/>
      <c r="KXY14"/>
      <c r="KXZ14"/>
      <c r="KYA14"/>
      <c r="KYB14"/>
      <c r="KYC14"/>
      <c r="KYD14"/>
      <c r="KYE14"/>
      <c r="KYF14"/>
      <c r="KYG14"/>
      <c r="KYH14"/>
      <c r="KYI14"/>
      <c r="KYJ14"/>
      <c r="KYK14"/>
      <c r="KYL14"/>
      <c r="KYM14"/>
      <c r="KYN14"/>
      <c r="KYO14"/>
      <c r="KYP14"/>
      <c r="KYQ14"/>
      <c r="KYR14"/>
      <c r="KYS14"/>
      <c r="KYT14"/>
      <c r="KYU14"/>
      <c r="KYV14"/>
      <c r="KYW14"/>
      <c r="KYX14"/>
      <c r="KYY14"/>
      <c r="KYZ14"/>
      <c r="KZA14"/>
      <c r="KZB14"/>
      <c r="KZC14"/>
      <c r="KZD14"/>
      <c r="KZE14"/>
      <c r="KZF14"/>
      <c r="KZG14"/>
      <c r="KZH14"/>
      <c r="KZI14"/>
      <c r="KZJ14"/>
      <c r="KZK14"/>
      <c r="KZL14"/>
      <c r="KZM14"/>
      <c r="KZN14"/>
      <c r="KZO14"/>
      <c r="KZP14"/>
      <c r="KZQ14"/>
      <c r="KZR14"/>
      <c r="KZS14"/>
      <c r="KZT14"/>
      <c r="KZU14"/>
      <c r="KZV14"/>
      <c r="KZW14"/>
      <c r="KZX14"/>
      <c r="KZY14"/>
      <c r="KZZ14"/>
      <c r="LAA14"/>
      <c r="LAB14"/>
      <c r="LAC14"/>
      <c r="LAD14"/>
      <c r="LAE14"/>
      <c r="LAF14"/>
      <c r="LAG14"/>
      <c r="LAH14"/>
      <c r="LAI14"/>
      <c r="LAJ14"/>
      <c r="LAK14"/>
      <c r="LAL14"/>
      <c r="LAM14"/>
      <c r="LAN14"/>
      <c r="LAO14"/>
      <c r="LAP14"/>
      <c r="LAQ14"/>
      <c r="LAR14"/>
      <c r="LAS14"/>
      <c r="LAT14"/>
      <c r="LAU14"/>
      <c r="LAV14"/>
      <c r="LAW14"/>
      <c r="LAX14"/>
      <c r="LAY14"/>
      <c r="LAZ14"/>
      <c r="LBA14"/>
      <c r="LBB14"/>
      <c r="LBC14"/>
      <c r="LBD14"/>
      <c r="LBE14"/>
      <c r="LBF14"/>
      <c r="LBG14"/>
      <c r="LBH14"/>
      <c r="LBI14"/>
      <c r="LBJ14"/>
      <c r="LBK14"/>
      <c r="LBL14"/>
      <c r="LBM14"/>
      <c r="LBN14"/>
      <c r="LBO14"/>
      <c r="LBP14"/>
      <c r="LBQ14"/>
      <c r="LBR14"/>
      <c r="LBS14"/>
      <c r="LBT14"/>
      <c r="LBU14"/>
      <c r="LBV14"/>
      <c r="LBW14"/>
      <c r="LBX14"/>
      <c r="LBY14"/>
      <c r="LBZ14"/>
      <c r="LCA14"/>
      <c r="LCB14"/>
      <c r="LCC14"/>
      <c r="LCD14"/>
      <c r="LCE14"/>
      <c r="LCF14"/>
      <c r="LCG14"/>
      <c r="LCH14"/>
      <c r="LCI14"/>
      <c r="LCJ14"/>
      <c r="LCK14"/>
      <c r="LCL14"/>
      <c r="LCM14"/>
      <c r="LCN14"/>
      <c r="LCO14"/>
      <c r="LCP14"/>
      <c r="LCQ14"/>
      <c r="LCR14"/>
      <c r="LCS14"/>
      <c r="LCT14"/>
      <c r="LCU14"/>
      <c r="LCV14"/>
      <c r="LCW14"/>
      <c r="LCX14"/>
      <c r="LCY14"/>
      <c r="LCZ14"/>
      <c r="LDA14"/>
      <c r="LDB14"/>
      <c r="LDC14"/>
      <c r="LDD14"/>
      <c r="LDE14"/>
      <c r="LDF14"/>
      <c r="LDG14"/>
      <c r="LDH14"/>
      <c r="LDI14"/>
      <c r="LDJ14"/>
      <c r="LDK14"/>
      <c r="LDL14"/>
      <c r="LDM14"/>
      <c r="LDN14"/>
      <c r="LDO14"/>
      <c r="LDP14"/>
      <c r="LDQ14"/>
      <c r="LDR14"/>
      <c r="LDS14"/>
      <c r="LDT14"/>
      <c r="LDU14"/>
      <c r="LDV14"/>
      <c r="LDW14"/>
      <c r="LDX14"/>
      <c r="LDY14"/>
      <c r="LDZ14"/>
      <c r="LEA14"/>
      <c r="LEB14"/>
      <c r="LEC14"/>
      <c r="LED14"/>
      <c r="LEE14"/>
      <c r="LEF14"/>
      <c r="LEG14"/>
      <c r="LEH14"/>
      <c r="LEI14"/>
      <c r="LEJ14"/>
      <c r="LEK14"/>
      <c r="LEL14"/>
      <c r="LEM14"/>
      <c r="LEN14"/>
      <c r="LEO14"/>
      <c r="LEP14"/>
      <c r="LEQ14"/>
      <c r="LER14"/>
      <c r="LES14"/>
      <c r="LET14"/>
      <c r="LEU14"/>
      <c r="LEV14"/>
      <c r="LEW14"/>
      <c r="LEX14"/>
      <c r="LEY14"/>
      <c r="LEZ14"/>
      <c r="LFA14"/>
      <c r="LFB14"/>
      <c r="LFC14"/>
      <c r="LFD14"/>
      <c r="LFE14"/>
      <c r="LFF14"/>
      <c r="LFG14"/>
      <c r="LFH14"/>
      <c r="LFI14"/>
      <c r="LFJ14"/>
      <c r="LFK14"/>
      <c r="LFL14"/>
      <c r="LFM14"/>
      <c r="LFN14"/>
      <c r="LFO14"/>
      <c r="LFP14"/>
      <c r="LFQ14"/>
      <c r="LFR14"/>
      <c r="LFS14"/>
      <c r="LFT14"/>
      <c r="LFU14"/>
      <c r="LFV14"/>
      <c r="LFW14"/>
      <c r="LFX14"/>
      <c r="LFY14"/>
      <c r="LFZ14"/>
      <c r="LGA14"/>
      <c r="LGB14"/>
      <c r="LGC14"/>
      <c r="LGD14"/>
      <c r="LGE14"/>
      <c r="LGF14"/>
      <c r="LGG14"/>
      <c r="LGH14"/>
      <c r="LGI14"/>
      <c r="LGJ14"/>
      <c r="LGK14"/>
      <c r="LGL14"/>
      <c r="LGM14"/>
      <c r="LGN14"/>
      <c r="LGO14"/>
      <c r="LGP14"/>
      <c r="LGQ14"/>
      <c r="LGR14"/>
      <c r="LGS14"/>
      <c r="LGT14"/>
      <c r="LGU14"/>
      <c r="LGV14"/>
      <c r="LGW14"/>
      <c r="LGX14"/>
      <c r="LGY14"/>
      <c r="LGZ14"/>
      <c r="LHA14"/>
      <c r="LHB14"/>
      <c r="LHC14"/>
      <c r="LHD14"/>
      <c r="LHE14"/>
      <c r="LHF14"/>
      <c r="LHG14"/>
      <c r="LHH14"/>
      <c r="LHI14"/>
      <c r="LHJ14"/>
      <c r="LHK14"/>
      <c r="LHL14"/>
      <c r="LHM14"/>
      <c r="LHN14"/>
      <c r="LHO14"/>
      <c r="LHP14"/>
      <c r="LHQ14"/>
      <c r="LHR14"/>
      <c r="LHS14"/>
      <c r="LHT14"/>
      <c r="LHU14"/>
      <c r="LHV14"/>
      <c r="LHW14"/>
      <c r="LHX14"/>
      <c r="LHY14"/>
      <c r="LHZ14"/>
      <c r="LIA14"/>
      <c r="LIB14"/>
      <c r="LIC14"/>
      <c r="LID14"/>
      <c r="LIE14"/>
      <c r="LIF14"/>
      <c r="LIG14"/>
      <c r="LIH14"/>
      <c r="LII14"/>
      <c r="LIJ14"/>
      <c r="LIK14"/>
      <c r="LIL14"/>
      <c r="LIM14"/>
      <c r="LIN14"/>
      <c r="LIO14"/>
      <c r="LIP14"/>
      <c r="LIQ14"/>
      <c r="LIR14"/>
      <c r="LIS14"/>
      <c r="LIT14"/>
      <c r="LIU14"/>
      <c r="LIV14"/>
      <c r="LIW14"/>
      <c r="LIX14"/>
      <c r="LIY14"/>
      <c r="LIZ14"/>
      <c r="LJA14"/>
      <c r="LJB14"/>
      <c r="LJC14"/>
      <c r="LJD14"/>
      <c r="LJE14"/>
      <c r="LJF14"/>
      <c r="LJG14"/>
      <c r="LJH14"/>
      <c r="LJI14"/>
      <c r="LJJ14"/>
      <c r="LJK14"/>
      <c r="LJL14"/>
      <c r="LJM14"/>
      <c r="LJN14"/>
      <c r="LJO14"/>
      <c r="LJP14"/>
      <c r="LJQ14"/>
      <c r="LJR14"/>
      <c r="LJS14"/>
      <c r="LJT14"/>
      <c r="LJU14"/>
      <c r="LJV14"/>
      <c r="LJW14"/>
      <c r="LJX14"/>
      <c r="LJY14"/>
      <c r="LJZ14"/>
      <c r="LKA14"/>
      <c r="LKB14"/>
      <c r="LKC14"/>
      <c r="LKD14"/>
      <c r="LKE14"/>
      <c r="LKF14"/>
      <c r="LKG14"/>
      <c r="LKH14"/>
      <c r="LKI14"/>
      <c r="LKJ14"/>
      <c r="LKK14"/>
      <c r="LKL14"/>
      <c r="LKM14"/>
      <c r="LKN14"/>
      <c r="LKO14"/>
      <c r="LKP14"/>
      <c r="LKQ14"/>
      <c r="LKR14"/>
      <c r="LKS14"/>
      <c r="LKT14"/>
      <c r="LKU14"/>
      <c r="LKV14"/>
      <c r="LKW14"/>
      <c r="LKX14"/>
      <c r="LKY14"/>
      <c r="LKZ14"/>
      <c r="LLA14"/>
      <c r="LLB14"/>
      <c r="LLC14"/>
      <c r="LLD14"/>
      <c r="LLE14"/>
      <c r="LLF14"/>
      <c r="LLG14"/>
      <c r="LLH14"/>
      <c r="LLI14"/>
      <c r="LLJ14"/>
      <c r="LLK14"/>
      <c r="LLL14"/>
      <c r="LLM14"/>
      <c r="LLN14"/>
      <c r="LLO14"/>
      <c r="LLP14"/>
      <c r="LLQ14"/>
      <c r="LLR14"/>
      <c r="LLS14"/>
      <c r="LLT14"/>
      <c r="LLU14"/>
      <c r="LLV14"/>
      <c r="LLW14"/>
      <c r="LLX14"/>
      <c r="LLY14"/>
      <c r="LLZ14"/>
      <c r="LMA14"/>
      <c r="LMB14"/>
      <c r="LMC14"/>
      <c r="LMD14"/>
      <c r="LME14"/>
      <c r="LMF14"/>
      <c r="LMG14"/>
      <c r="LMH14"/>
      <c r="LMI14"/>
      <c r="LMJ14"/>
      <c r="LMK14"/>
      <c r="LML14"/>
      <c r="LMM14"/>
      <c r="LMN14"/>
      <c r="LMO14"/>
      <c r="LMP14"/>
      <c r="LMQ14"/>
      <c r="LMR14"/>
      <c r="LMS14"/>
      <c r="LMT14"/>
      <c r="LMU14"/>
      <c r="LMV14"/>
      <c r="LMW14"/>
      <c r="LMX14"/>
      <c r="LMY14"/>
      <c r="LMZ14"/>
      <c r="LNA14"/>
      <c r="LNB14"/>
      <c r="LNC14"/>
      <c r="LND14"/>
      <c r="LNE14"/>
      <c r="LNF14"/>
      <c r="LNG14"/>
      <c r="LNH14"/>
      <c r="LNI14"/>
      <c r="LNJ14"/>
      <c r="LNK14"/>
      <c r="LNL14"/>
      <c r="LNM14"/>
      <c r="LNN14"/>
      <c r="LNO14"/>
      <c r="LNP14"/>
      <c r="LNQ14"/>
      <c r="LNR14"/>
      <c r="LNS14"/>
      <c r="LNT14"/>
      <c r="LNU14"/>
      <c r="LNV14"/>
      <c r="LNW14"/>
      <c r="LNX14"/>
      <c r="LNY14"/>
      <c r="LNZ14"/>
      <c r="LOA14"/>
      <c r="LOB14"/>
      <c r="LOC14"/>
      <c r="LOD14"/>
      <c r="LOE14"/>
      <c r="LOF14"/>
      <c r="LOG14"/>
      <c r="LOH14"/>
      <c r="LOI14"/>
      <c r="LOJ14"/>
      <c r="LOK14"/>
      <c r="LOL14"/>
      <c r="LOM14"/>
      <c r="LON14"/>
      <c r="LOO14"/>
      <c r="LOP14"/>
      <c r="LOQ14"/>
      <c r="LOR14"/>
      <c r="LOS14"/>
      <c r="LOT14"/>
      <c r="LOU14"/>
      <c r="LOV14"/>
      <c r="LOW14"/>
      <c r="LOX14"/>
      <c r="LOY14"/>
      <c r="LOZ14"/>
      <c r="LPA14"/>
      <c r="LPB14"/>
      <c r="LPC14"/>
      <c r="LPD14"/>
      <c r="LPE14"/>
      <c r="LPF14"/>
      <c r="LPG14"/>
      <c r="LPH14"/>
      <c r="LPI14"/>
      <c r="LPJ14"/>
      <c r="LPK14"/>
      <c r="LPL14"/>
      <c r="LPM14"/>
      <c r="LPN14"/>
      <c r="LPO14"/>
      <c r="LPP14"/>
      <c r="LPQ14"/>
      <c r="LPR14"/>
      <c r="LPS14"/>
      <c r="LPT14"/>
      <c r="LPU14"/>
      <c r="LPV14"/>
      <c r="LPW14"/>
      <c r="LPX14"/>
      <c r="LPY14"/>
      <c r="LPZ14"/>
      <c r="LQA14"/>
      <c r="LQB14"/>
      <c r="LQC14"/>
      <c r="LQD14"/>
      <c r="LQE14"/>
      <c r="LQF14"/>
      <c r="LQG14"/>
      <c r="LQH14"/>
      <c r="LQI14"/>
      <c r="LQJ14"/>
      <c r="LQK14"/>
      <c r="LQL14"/>
      <c r="LQM14"/>
      <c r="LQN14"/>
      <c r="LQO14"/>
      <c r="LQP14"/>
      <c r="LQQ14"/>
      <c r="LQR14"/>
      <c r="LQS14"/>
      <c r="LQT14"/>
      <c r="LQU14"/>
      <c r="LQV14"/>
      <c r="LQW14"/>
      <c r="LQX14"/>
      <c r="LQY14"/>
      <c r="LQZ14"/>
      <c r="LRA14"/>
      <c r="LRB14"/>
      <c r="LRC14"/>
      <c r="LRD14"/>
      <c r="LRE14"/>
      <c r="LRF14"/>
      <c r="LRG14"/>
      <c r="LRH14"/>
      <c r="LRI14"/>
      <c r="LRJ14"/>
      <c r="LRK14"/>
      <c r="LRL14"/>
      <c r="LRM14"/>
      <c r="LRN14"/>
      <c r="LRO14"/>
      <c r="LRP14"/>
      <c r="LRQ14"/>
      <c r="LRR14"/>
      <c r="LRS14"/>
      <c r="LRT14"/>
      <c r="LRU14"/>
      <c r="LRV14"/>
      <c r="LRW14"/>
      <c r="LRX14"/>
      <c r="LRY14"/>
      <c r="LRZ14"/>
      <c r="LSA14"/>
      <c r="LSB14"/>
      <c r="LSC14"/>
      <c r="LSD14"/>
      <c r="LSE14"/>
      <c r="LSF14"/>
      <c r="LSG14"/>
      <c r="LSH14"/>
      <c r="LSI14"/>
      <c r="LSJ14"/>
      <c r="LSK14"/>
      <c r="LSL14"/>
      <c r="LSM14"/>
      <c r="LSN14"/>
      <c r="LSO14"/>
      <c r="LSP14"/>
      <c r="LSQ14"/>
      <c r="LSR14"/>
      <c r="LSS14"/>
      <c r="LST14"/>
      <c r="LSU14"/>
      <c r="LSV14"/>
      <c r="LSW14"/>
      <c r="LSX14"/>
      <c r="LSY14"/>
      <c r="LSZ14"/>
      <c r="LTA14"/>
      <c r="LTB14"/>
      <c r="LTC14"/>
      <c r="LTD14"/>
      <c r="LTE14"/>
      <c r="LTF14"/>
      <c r="LTG14"/>
      <c r="LTH14"/>
      <c r="LTI14"/>
      <c r="LTJ14"/>
      <c r="LTK14"/>
      <c r="LTL14"/>
      <c r="LTM14"/>
      <c r="LTN14"/>
      <c r="LTO14"/>
      <c r="LTP14"/>
      <c r="LTQ14"/>
      <c r="LTR14"/>
      <c r="LTS14"/>
      <c r="LTT14"/>
      <c r="LTU14"/>
      <c r="LTV14"/>
      <c r="LTW14"/>
      <c r="LTX14"/>
      <c r="LTY14"/>
      <c r="LTZ14"/>
      <c r="LUA14"/>
      <c r="LUB14"/>
      <c r="LUC14"/>
      <c r="LUD14"/>
      <c r="LUE14"/>
      <c r="LUF14"/>
      <c r="LUG14"/>
      <c r="LUH14"/>
      <c r="LUI14"/>
      <c r="LUJ14"/>
      <c r="LUK14"/>
      <c r="LUL14"/>
      <c r="LUM14"/>
      <c r="LUN14"/>
      <c r="LUO14"/>
      <c r="LUP14"/>
      <c r="LUQ14"/>
      <c r="LUR14"/>
      <c r="LUS14"/>
      <c r="LUT14"/>
      <c r="LUU14"/>
      <c r="LUV14"/>
      <c r="LUW14"/>
      <c r="LUX14"/>
      <c r="LUY14"/>
      <c r="LUZ14"/>
      <c r="LVA14"/>
      <c r="LVB14"/>
      <c r="LVC14"/>
      <c r="LVD14"/>
      <c r="LVE14"/>
      <c r="LVF14"/>
      <c r="LVG14"/>
      <c r="LVH14"/>
      <c r="LVI14"/>
      <c r="LVJ14"/>
      <c r="LVK14"/>
      <c r="LVL14"/>
      <c r="LVM14"/>
      <c r="LVN14"/>
      <c r="LVO14"/>
      <c r="LVP14"/>
      <c r="LVQ14"/>
      <c r="LVR14"/>
      <c r="LVS14"/>
      <c r="LVT14"/>
      <c r="LVU14"/>
      <c r="LVV14"/>
      <c r="LVW14"/>
      <c r="LVX14"/>
      <c r="LVY14"/>
      <c r="LVZ14"/>
      <c r="LWA14"/>
      <c r="LWB14"/>
      <c r="LWC14"/>
      <c r="LWD14"/>
      <c r="LWE14"/>
      <c r="LWF14"/>
      <c r="LWG14"/>
      <c r="LWH14"/>
      <c r="LWI14"/>
      <c r="LWJ14"/>
      <c r="LWK14"/>
      <c r="LWL14"/>
      <c r="LWM14"/>
      <c r="LWN14"/>
      <c r="LWO14"/>
      <c r="LWP14"/>
      <c r="LWQ14"/>
      <c r="LWR14"/>
      <c r="LWS14"/>
      <c r="LWT14"/>
      <c r="LWU14"/>
      <c r="LWV14"/>
      <c r="LWW14"/>
      <c r="LWX14"/>
      <c r="LWY14"/>
      <c r="LWZ14"/>
      <c r="LXA14"/>
      <c r="LXB14"/>
      <c r="LXC14"/>
      <c r="LXD14"/>
      <c r="LXE14"/>
      <c r="LXF14"/>
      <c r="LXG14"/>
      <c r="LXH14"/>
      <c r="LXI14"/>
      <c r="LXJ14"/>
      <c r="LXK14"/>
      <c r="LXL14"/>
      <c r="LXM14"/>
      <c r="LXN14"/>
      <c r="LXO14"/>
      <c r="LXP14"/>
      <c r="LXQ14"/>
      <c r="LXR14"/>
      <c r="LXS14"/>
      <c r="LXT14"/>
      <c r="LXU14"/>
      <c r="LXV14"/>
      <c r="LXW14"/>
      <c r="LXX14"/>
      <c r="LXY14"/>
      <c r="LXZ14"/>
      <c r="LYA14"/>
      <c r="LYB14"/>
      <c r="LYC14"/>
      <c r="LYD14"/>
      <c r="LYE14"/>
      <c r="LYF14"/>
      <c r="LYG14"/>
      <c r="LYH14"/>
      <c r="LYI14"/>
      <c r="LYJ14"/>
      <c r="LYK14"/>
      <c r="LYL14"/>
      <c r="LYM14"/>
      <c r="LYN14"/>
      <c r="LYO14"/>
      <c r="LYP14"/>
      <c r="LYQ14"/>
      <c r="LYR14"/>
      <c r="LYS14"/>
      <c r="LYT14"/>
      <c r="LYU14"/>
      <c r="LYV14"/>
      <c r="LYW14"/>
      <c r="LYX14"/>
      <c r="LYY14"/>
      <c r="LYZ14"/>
      <c r="LZA14"/>
      <c r="LZB14"/>
      <c r="LZC14"/>
      <c r="LZD14"/>
      <c r="LZE14"/>
      <c r="LZF14"/>
      <c r="LZG14"/>
      <c r="LZH14"/>
      <c r="LZI14"/>
      <c r="LZJ14"/>
      <c r="LZK14"/>
      <c r="LZL14"/>
      <c r="LZM14"/>
      <c r="LZN14"/>
      <c r="LZO14"/>
      <c r="LZP14"/>
      <c r="LZQ14"/>
      <c r="LZR14"/>
      <c r="LZS14"/>
      <c r="LZT14"/>
      <c r="LZU14"/>
      <c r="LZV14"/>
      <c r="LZW14"/>
      <c r="LZX14"/>
      <c r="LZY14"/>
      <c r="LZZ14"/>
      <c r="MAA14"/>
      <c r="MAB14"/>
      <c r="MAC14"/>
      <c r="MAD14"/>
      <c r="MAE14"/>
      <c r="MAF14"/>
      <c r="MAG14"/>
      <c r="MAH14"/>
      <c r="MAI14"/>
      <c r="MAJ14"/>
      <c r="MAK14"/>
      <c r="MAL14"/>
      <c r="MAM14"/>
      <c r="MAN14"/>
      <c r="MAO14"/>
      <c r="MAP14"/>
      <c r="MAQ14"/>
      <c r="MAR14"/>
      <c r="MAS14"/>
      <c r="MAT14"/>
      <c r="MAU14"/>
      <c r="MAV14"/>
      <c r="MAW14"/>
      <c r="MAX14"/>
      <c r="MAY14"/>
      <c r="MAZ14"/>
      <c r="MBA14"/>
      <c r="MBB14"/>
      <c r="MBC14"/>
      <c r="MBD14"/>
      <c r="MBE14"/>
      <c r="MBF14"/>
      <c r="MBG14"/>
      <c r="MBH14"/>
      <c r="MBI14"/>
      <c r="MBJ14"/>
      <c r="MBK14"/>
      <c r="MBL14"/>
      <c r="MBM14"/>
      <c r="MBN14"/>
      <c r="MBO14"/>
      <c r="MBP14"/>
      <c r="MBQ14"/>
      <c r="MBR14"/>
      <c r="MBS14"/>
      <c r="MBT14"/>
      <c r="MBU14"/>
      <c r="MBV14"/>
      <c r="MBW14"/>
      <c r="MBX14"/>
      <c r="MBY14"/>
      <c r="MBZ14"/>
      <c r="MCA14"/>
      <c r="MCB14"/>
      <c r="MCC14"/>
      <c r="MCD14"/>
      <c r="MCE14"/>
      <c r="MCF14"/>
      <c r="MCG14"/>
      <c r="MCH14"/>
      <c r="MCI14"/>
      <c r="MCJ14"/>
      <c r="MCK14"/>
      <c r="MCL14"/>
      <c r="MCM14"/>
      <c r="MCN14"/>
      <c r="MCO14"/>
      <c r="MCP14"/>
      <c r="MCQ14"/>
      <c r="MCR14"/>
      <c r="MCS14"/>
      <c r="MCT14"/>
      <c r="MCU14"/>
      <c r="MCV14"/>
      <c r="MCW14"/>
      <c r="MCX14"/>
      <c r="MCY14"/>
      <c r="MCZ14"/>
      <c r="MDA14"/>
      <c r="MDB14"/>
      <c r="MDC14"/>
      <c r="MDD14"/>
      <c r="MDE14"/>
      <c r="MDF14"/>
      <c r="MDG14"/>
      <c r="MDH14"/>
      <c r="MDI14"/>
      <c r="MDJ14"/>
      <c r="MDK14"/>
      <c r="MDL14"/>
      <c r="MDM14"/>
      <c r="MDN14"/>
      <c r="MDO14"/>
      <c r="MDP14"/>
      <c r="MDQ14"/>
      <c r="MDR14"/>
      <c r="MDS14"/>
      <c r="MDT14"/>
      <c r="MDU14"/>
      <c r="MDV14"/>
      <c r="MDW14"/>
      <c r="MDX14"/>
      <c r="MDY14"/>
      <c r="MDZ14"/>
      <c r="MEA14"/>
      <c r="MEB14"/>
      <c r="MEC14"/>
      <c r="MED14"/>
      <c r="MEE14"/>
      <c r="MEF14"/>
      <c r="MEG14"/>
      <c r="MEH14"/>
      <c r="MEI14"/>
      <c r="MEJ14"/>
      <c r="MEK14"/>
      <c r="MEL14"/>
      <c r="MEM14"/>
      <c r="MEN14"/>
      <c r="MEO14"/>
      <c r="MEP14"/>
      <c r="MEQ14"/>
      <c r="MER14"/>
      <c r="MES14"/>
      <c r="MET14"/>
      <c r="MEU14"/>
      <c r="MEV14"/>
      <c r="MEW14"/>
      <c r="MEX14"/>
      <c r="MEY14"/>
      <c r="MEZ14"/>
      <c r="MFA14"/>
      <c r="MFB14"/>
      <c r="MFC14"/>
      <c r="MFD14"/>
      <c r="MFE14"/>
      <c r="MFF14"/>
      <c r="MFG14"/>
      <c r="MFH14"/>
      <c r="MFI14"/>
      <c r="MFJ14"/>
      <c r="MFK14"/>
      <c r="MFL14"/>
      <c r="MFM14"/>
      <c r="MFN14"/>
      <c r="MFO14"/>
      <c r="MFP14"/>
      <c r="MFQ14"/>
      <c r="MFR14"/>
      <c r="MFS14"/>
      <c r="MFT14"/>
      <c r="MFU14"/>
      <c r="MFV14"/>
      <c r="MFW14"/>
      <c r="MFX14"/>
      <c r="MFY14"/>
      <c r="MFZ14"/>
      <c r="MGA14"/>
      <c r="MGB14"/>
      <c r="MGC14"/>
      <c r="MGD14"/>
      <c r="MGE14"/>
      <c r="MGF14"/>
      <c r="MGG14"/>
      <c r="MGH14"/>
      <c r="MGI14"/>
      <c r="MGJ14"/>
      <c r="MGK14"/>
      <c r="MGL14"/>
      <c r="MGM14"/>
      <c r="MGN14"/>
      <c r="MGO14"/>
      <c r="MGP14"/>
      <c r="MGQ14"/>
      <c r="MGR14"/>
      <c r="MGS14"/>
      <c r="MGT14"/>
      <c r="MGU14"/>
      <c r="MGV14"/>
      <c r="MGW14"/>
      <c r="MGX14"/>
      <c r="MGY14"/>
      <c r="MGZ14"/>
      <c r="MHA14"/>
      <c r="MHB14"/>
      <c r="MHC14"/>
      <c r="MHD14"/>
      <c r="MHE14"/>
      <c r="MHF14"/>
      <c r="MHG14"/>
      <c r="MHH14"/>
      <c r="MHI14"/>
      <c r="MHJ14"/>
      <c r="MHK14"/>
      <c r="MHL14"/>
      <c r="MHM14"/>
      <c r="MHN14"/>
      <c r="MHO14"/>
      <c r="MHP14"/>
      <c r="MHQ14"/>
      <c r="MHR14"/>
      <c r="MHS14"/>
      <c r="MHT14"/>
      <c r="MHU14"/>
      <c r="MHV14"/>
      <c r="MHW14"/>
      <c r="MHX14"/>
      <c r="MHY14"/>
      <c r="MHZ14"/>
      <c r="MIA14"/>
      <c r="MIB14"/>
      <c r="MIC14"/>
      <c r="MID14"/>
      <c r="MIE14"/>
      <c r="MIF14"/>
      <c r="MIG14"/>
      <c r="MIH14"/>
      <c r="MII14"/>
      <c r="MIJ14"/>
      <c r="MIK14"/>
      <c r="MIL14"/>
      <c r="MIM14"/>
      <c r="MIN14"/>
      <c r="MIO14"/>
      <c r="MIP14"/>
      <c r="MIQ14"/>
      <c r="MIR14"/>
      <c r="MIS14"/>
      <c r="MIT14"/>
      <c r="MIU14"/>
      <c r="MIV14"/>
      <c r="MIW14"/>
      <c r="MIX14"/>
      <c r="MIY14"/>
      <c r="MIZ14"/>
      <c r="MJA14"/>
      <c r="MJB14"/>
      <c r="MJC14"/>
      <c r="MJD14"/>
      <c r="MJE14"/>
      <c r="MJF14"/>
      <c r="MJG14"/>
      <c r="MJH14"/>
      <c r="MJI14"/>
      <c r="MJJ14"/>
      <c r="MJK14"/>
      <c r="MJL14"/>
      <c r="MJM14"/>
      <c r="MJN14"/>
      <c r="MJO14"/>
      <c r="MJP14"/>
      <c r="MJQ14"/>
      <c r="MJR14"/>
      <c r="MJS14"/>
      <c r="MJT14"/>
      <c r="MJU14"/>
      <c r="MJV14"/>
      <c r="MJW14"/>
      <c r="MJX14"/>
      <c r="MJY14"/>
      <c r="MJZ14"/>
      <c r="MKA14"/>
      <c r="MKB14"/>
      <c r="MKC14"/>
      <c r="MKD14"/>
      <c r="MKE14"/>
      <c r="MKF14"/>
      <c r="MKG14"/>
      <c r="MKH14"/>
      <c r="MKI14"/>
      <c r="MKJ14"/>
      <c r="MKK14"/>
      <c r="MKL14"/>
      <c r="MKM14"/>
      <c r="MKN14"/>
      <c r="MKO14"/>
      <c r="MKP14"/>
      <c r="MKQ14"/>
      <c r="MKR14"/>
      <c r="MKS14"/>
      <c r="MKT14"/>
      <c r="MKU14"/>
      <c r="MKV14"/>
      <c r="MKW14"/>
      <c r="MKX14"/>
      <c r="MKY14"/>
      <c r="MKZ14"/>
      <c r="MLA14"/>
      <c r="MLB14"/>
      <c r="MLC14"/>
      <c r="MLD14"/>
      <c r="MLE14"/>
      <c r="MLF14"/>
      <c r="MLG14"/>
      <c r="MLH14"/>
      <c r="MLI14"/>
      <c r="MLJ14"/>
      <c r="MLK14"/>
      <c r="MLL14"/>
      <c r="MLM14"/>
      <c r="MLN14"/>
      <c r="MLO14"/>
      <c r="MLP14"/>
      <c r="MLQ14"/>
      <c r="MLR14"/>
      <c r="MLS14"/>
      <c r="MLT14"/>
      <c r="MLU14"/>
      <c r="MLV14"/>
      <c r="MLW14"/>
      <c r="MLX14"/>
      <c r="MLY14"/>
      <c r="MLZ14"/>
      <c r="MMA14"/>
      <c r="MMB14"/>
      <c r="MMC14"/>
      <c r="MMD14"/>
      <c r="MME14"/>
      <c r="MMF14"/>
      <c r="MMG14"/>
      <c r="MMH14"/>
      <c r="MMI14"/>
      <c r="MMJ14"/>
      <c r="MMK14"/>
      <c r="MML14"/>
      <c r="MMM14"/>
      <c r="MMN14"/>
      <c r="MMO14"/>
      <c r="MMP14"/>
      <c r="MMQ14"/>
      <c r="MMR14"/>
      <c r="MMS14"/>
      <c r="MMT14"/>
      <c r="MMU14"/>
      <c r="MMV14"/>
      <c r="MMW14"/>
      <c r="MMX14"/>
      <c r="MMY14"/>
      <c r="MMZ14"/>
      <c r="MNA14"/>
      <c r="MNB14"/>
      <c r="MNC14"/>
      <c r="MND14"/>
      <c r="MNE14"/>
      <c r="MNF14"/>
      <c r="MNG14"/>
      <c r="MNH14"/>
      <c r="MNI14"/>
      <c r="MNJ14"/>
      <c r="MNK14"/>
      <c r="MNL14"/>
      <c r="MNM14"/>
      <c r="MNN14"/>
      <c r="MNO14"/>
      <c r="MNP14"/>
      <c r="MNQ14"/>
      <c r="MNR14"/>
      <c r="MNS14"/>
      <c r="MNT14"/>
      <c r="MNU14"/>
      <c r="MNV14"/>
      <c r="MNW14"/>
      <c r="MNX14"/>
      <c r="MNY14"/>
      <c r="MNZ14"/>
      <c r="MOA14"/>
      <c r="MOB14"/>
      <c r="MOC14"/>
      <c r="MOD14"/>
      <c r="MOE14"/>
      <c r="MOF14"/>
      <c r="MOG14"/>
      <c r="MOH14"/>
      <c r="MOI14"/>
      <c r="MOJ14"/>
      <c r="MOK14"/>
      <c r="MOL14"/>
      <c r="MOM14"/>
      <c r="MON14"/>
      <c r="MOO14"/>
      <c r="MOP14"/>
      <c r="MOQ14"/>
      <c r="MOR14"/>
      <c r="MOS14"/>
      <c r="MOT14"/>
      <c r="MOU14"/>
      <c r="MOV14"/>
      <c r="MOW14"/>
      <c r="MOX14"/>
      <c r="MOY14"/>
      <c r="MOZ14"/>
      <c r="MPA14"/>
      <c r="MPB14"/>
      <c r="MPC14"/>
      <c r="MPD14"/>
      <c r="MPE14"/>
      <c r="MPF14"/>
      <c r="MPG14"/>
      <c r="MPH14"/>
      <c r="MPI14"/>
      <c r="MPJ14"/>
      <c r="MPK14"/>
      <c r="MPL14"/>
      <c r="MPM14"/>
      <c r="MPN14"/>
      <c r="MPO14"/>
      <c r="MPP14"/>
      <c r="MPQ14"/>
      <c r="MPR14"/>
      <c r="MPS14"/>
      <c r="MPT14"/>
      <c r="MPU14"/>
      <c r="MPV14"/>
      <c r="MPW14"/>
      <c r="MPX14"/>
      <c r="MPY14"/>
      <c r="MPZ14"/>
      <c r="MQA14"/>
      <c r="MQB14"/>
      <c r="MQC14"/>
      <c r="MQD14"/>
      <c r="MQE14"/>
      <c r="MQF14"/>
      <c r="MQG14"/>
      <c r="MQH14"/>
      <c r="MQI14"/>
      <c r="MQJ14"/>
      <c r="MQK14"/>
      <c r="MQL14"/>
      <c r="MQM14"/>
      <c r="MQN14"/>
      <c r="MQO14"/>
      <c r="MQP14"/>
      <c r="MQQ14"/>
      <c r="MQR14"/>
      <c r="MQS14"/>
      <c r="MQT14"/>
      <c r="MQU14"/>
      <c r="MQV14"/>
      <c r="MQW14"/>
      <c r="MQX14"/>
      <c r="MQY14"/>
      <c r="MQZ14"/>
      <c r="MRA14"/>
      <c r="MRB14"/>
      <c r="MRC14"/>
      <c r="MRD14"/>
      <c r="MRE14"/>
      <c r="MRF14"/>
      <c r="MRG14"/>
      <c r="MRH14"/>
      <c r="MRI14"/>
      <c r="MRJ14"/>
      <c r="MRK14"/>
      <c r="MRL14"/>
      <c r="MRM14"/>
      <c r="MRN14"/>
      <c r="MRO14"/>
      <c r="MRP14"/>
      <c r="MRQ14"/>
      <c r="MRR14"/>
      <c r="MRS14"/>
      <c r="MRT14"/>
      <c r="MRU14"/>
      <c r="MRV14"/>
      <c r="MRW14"/>
      <c r="MRX14"/>
      <c r="MRY14"/>
      <c r="MRZ14"/>
      <c r="MSA14"/>
      <c r="MSB14"/>
      <c r="MSC14"/>
      <c r="MSD14"/>
      <c r="MSE14"/>
      <c r="MSF14"/>
      <c r="MSG14"/>
      <c r="MSH14"/>
      <c r="MSI14"/>
      <c r="MSJ14"/>
      <c r="MSK14"/>
      <c r="MSL14"/>
      <c r="MSM14"/>
      <c r="MSN14"/>
      <c r="MSO14"/>
      <c r="MSP14"/>
      <c r="MSQ14"/>
      <c r="MSR14"/>
      <c r="MSS14"/>
      <c r="MST14"/>
      <c r="MSU14"/>
      <c r="MSV14"/>
      <c r="MSW14"/>
      <c r="MSX14"/>
      <c r="MSY14"/>
      <c r="MSZ14"/>
      <c r="MTA14"/>
      <c r="MTB14"/>
      <c r="MTC14"/>
      <c r="MTD14"/>
      <c r="MTE14"/>
      <c r="MTF14"/>
      <c r="MTG14"/>
      <c r="MTH14"/>
      <c r="MTI14"/>
      <c r="MTJ14"/>
      <c r="MTK14"/>
      <c r="MTL14"/>
      <c r="MTM14"/>
      <c r="MTN14"/>
      <c r="MTO14"/>
      <c r="MTP14"/>
      <c r="MTQ14"/>
      <c r="MTR14"/>
      <c r="MTS14"/>
      <c r="MTT14"/>
      <c r="MTU14"/>
      <c r="MTV14"/>
      <c r="MTW14"/>
      <c r="MTX14"/>
      <c r="MTY14"/>
      <c r="MTZ14"/>
      <c r="MUA14"/>
      <c r="MUB14"/>
      <c r="MUC14"/>
      <c r="MUD14"/>
      <c r="MUE14"/>
      <c r="MUF14"/>
      <c r="MUG14"/>
      <c r="MUH14"/>
      <c r="MUI14"/>
      <c r="MUJ14"/>
      <c r="MUK14"/>
      <c r="MUL14"/>
      <c r="MUM14"/>
      <c r="MUN14"/>
      <c r="MUO14"/>
      <c r="MUP14"/>
      <c r="MUQ14"/>
      <c r="MUR14"/>
      <c r="MUS14"/>
      <c r="MUT14"/>
      <c r="MUU14"/>
      <c r="MUV14"/>
      <c r="MUW14"/>
      <c r="MUX14"/>
      <c r="MUY14"/>
      <c r="MUZ14"/>
      <c r="MVA14"/>
      <c r="MVB14"/>
      <c r="MVC14"/>
      <c r="MVD14"/>
      <c r="MVE14"/>
      <c r="MVF14"/>
      <c r="MVG14"/>
      <c r="MVH14"/>
      <c r="MVI14"/>
      <c r="MVJ14"/>
      <c r="MVK14"/>
      <c r="MVL14"/>
      <c r="MVM14"/>
      <c r="MVN14"/>
      <c r="MVO14"/>
      <c r="MVP14"/>
      <c r="MVQ14"/>
      <c r="MVR14"/>
      <c r="MVS14"/>
      <c r="MVT14"/>
      <c r="MVU14"/>
      <c r="MVV14"/>
      <c r="MVW14"/>
      <c r="MVX14"/>
      <c r="MVY14"/>
      <c r="MVZ14"/>
      <c r="MWA14"/>
      <c r="MWB14"/>
      <c r="MWC14"/>
      <c r="MWD14"/>
      <c r="MWE14"/>
      <c r="MWF14"/>
      <c r="MWG14"/>
      <c r="MWH14"/>
      <c r="MWI14"/>
      <c r="MWJ14"/>
      <c r="MWK14"/>
      <c r="MWL14"/>
      <c r="MWM14"/>
      <c r="MWN14"/>
      <c r="MWO14"/>
      <c r="MWP14"/>
      <c r="MWQ14"/>
      <c r="MWR14"/>
      <c r="MWS14"/>
      <c r="MWT14"/>
      <c r="MWU14"/>
      <c r="MWV14"/>
      <c r="MWW14"/>
      <c r="MWX14"/>
      <c r="MWY14"/>
      <c r="MWZ14"/>
      <c r="MXA14"/>
      <c r="MXB14"/>
      <c r="MXC14"/>
      <c r="MXD14"/>
      <c r="MXE14"/>
      <c r="MXF14"/>
      <c r="MXG14"/>
      <c r="MXH14"/>
      <c r="MXI14"/>
      <c r="MXJ14"/>
      <c r="MXK14"/>
      <c r="MXL14"/>
      <c r="MXM14"/>
      <c r="MXN14"/>
      <c r="MXO14"/>
      <c r="MXP14"/>
      <c r="MXQ14"/>
      <c r="MXR14"/>
      <c r="MXS14"/>
      <c r="MXT14"/>
      <c r="MXU14"/>
      <c r="MXV14"/>
      <c r="MXW14"/>
      <c r="MXX14"/>
      <c r="MXY14"/>
      <c r="MXZ14"/>
      <c r="MYA14"/>
      <c r="MYB14"/>
      <c r="MYC14"/>
      <c r="MYD14"/>
      <c r="MYE14"/>
      <c r="MYF14"/>
      <c r="MYG14"/>
      <c r="MYH14"/>
      <c r="MYI14"/>
      <c r="MYJ14"/>
      <c r="MYK14"/>
      <c r="MYL14"/>
      <c r="MYM14"/>
      <c r="MYN14"/>
      <c r="MYO14"/>
      <c r="MYP14"/>
      <c r="MYQ14"/>
      <c r="MYR14"/>
      <c r="MYS14"/>
      <c r="MYT14"/>
      <c r="MYU14"/>
      <c r="MYV14"/>
      <c r="MYW14"/>
      <c r="MYX14"/>
      <c r="MYY14"/>
      <c r="MYZ14"/>
      <c r="MZA14"/>
      <c r="MZB14"/>
      <c r="MZC14"/>
      <c r="MZD14"/>
      <c r="MZE14"/>
      <c r="MZF14"/>
      <c r="MZG14"/>
      <c r="MZH14"/>
      <c r="MZI14"/>
      <c r="MZJ14"/>
      <c r="MZK14"/>
      <c r="MZL14"/>
      <c r="MZM14"/>
      <c r="MZN14"/>
      <c r="MZO14"/>
      <c r="MZP14"/>
      <c r="MZQ14"/>
      <c r="MZR14"/>
      <c r="MZS14"/>
      <c r="MZT14"/>
      <c r="MZU14"/>
      <c r="MZV14"/>
      <c r="MZW14"/>
      <c r="MZX14"/>
      <c r="MZY14"/>
      <c r="MZZ14"/>
      <c r="NAA14"/>
      <c r="NAB14"/>
      <c r="NAC14"/>
      <c r="NAD14"/>
      <c r="NAE14"/>
      <c r="NAF14"/>
      <c r="NAG14"/>
      <c r="NAH14"/>
      <c r="NAI14"/>
      <c r="NAJ14"/>
      <c r="NAK14"/>
      <c r="NAL14"/>
      <c r="NAM14"/>
      <c r="NAN14"/>
      <c r="NAO14"/>
      <c r="NAP14"/>
      <c r="NAQ14"/>
      <c r="NAR14"/>
      <c r="NAS14"/>
      <c r="NAT14"/>
      <c r="NAU14"/>
      <c r="NAV14"/>
      <c r="NAW14"/>
      <c r="NAX14"/>
      <c r="NAY14"/>
      <c r="NAZ14"/>
      <c r="NBA14"/>
      <c r="NBB14"/>
      <c r="NBC14"/>
      <c r="NBD14"/>
      <c r="NBE14"/>
      <c r="NBF14"/>
      <c r="NBG14"/>
      <c r="NBH14"/>
      <c r="NBI14"/>
      <c r="NBJ14"/>
      <c r="NBK14"/>
      <c r="NBL14"/>
      <c r="NBM14"/>
      <c r="NBN14"/>
      <c r="NBO14"/>
      <c r="NBP14"/>
      <c r="NBQ14"/>
      <c r="NBR14"/>
      <c r="NBS14"/>
      <c r="NBT14"/>
      <c r="NBU14"/>
      <c r="NBV14"/>
      <c r="NBW14"/>
      <c r="NBX14"/>
      <c r="NBY14"/>
      <c r="NBZ14"/>
      <c r="NCA14"/>
      <c r="NCB14"/>
      <c r="NCC14"/>
      <c r="NCD14"/>
      <c r="NCE14"/>
      <c r="NCF14"/>
      <c r="NCG14"/>
      <c r="NCH14"/>
      <c r="NCI14"/>
      <c r="NCJ14"/>
      <c r="NCK14"/>
      <c r="NCL14"/>
      <c r="NCM14"/>
      <c r="NCN14"/>
      <c r="NCO14"/>
      <c r="NCP14"/>
      <c r="NCQ14"/>
      <c r="NCR14"/>
      <c r="NCS14"/>
      <c r="NCT14"/>
      <c r="NCU14"/>
      <c r="NCV14"/>
      <c r="NCW14"/>
      <c r="NCX14"/>
      <c r="NCY14"/>
      <c r="NCZ14"/>
      <c r="NDA14"/>
      <c r="NDB14"/>
      <c r="NDC14"/>
      <c r="NDD14"/>
      <c r="NDE14"/>
      <c r="NDF14"/>
      <c r="NDG14"/>
      <c r="NDH14"/>
      <c r="NDI14"/>
      <c r="NDJ14"/>
      <c r="NDK14"/>
      <c r="NDL14"/>
      <c r="NDM14"/>
      <c r="NDN14"/>
      <c r="NDO14"/>
      <c r="NDP14"/>
      <c r="NDQ14"/>
      <c r="NDR14"/>
      <c r="NDS14"/>
      <c r="NDT14"/>
      <c r="NDU14"/>
      <c r="NDV14"/>
      <c r="NDW14"/>
      <c r="NDX14"/>
      <c r="NDY14"/>
      <c r="NDZ14"/>
      <c r="NEA14"/>
      <c r="NEB14"/>
      <c r="NEC14"/>
      <c r="NED14"/>
      <c r="NEE14"/>
      <c r="NEF14"/>
      <c r="NEG14"/>
      <c r="NEH14"/>
      <c r="NEI14"/>
      <c r="NEJ14"/>
      <c r="NEK14"/>
      <c r="NEL14"/>
      <c r="NEM14"/>
      <c r="NEN14"/>
      <c r="NEO14"/>
      <c r="NEP14"/>
      <c r="NEQ14"/>
      <c r="NER14"/>
      <c r="NES14"/>
      <c r="NET14"/>
      <c r="NEU14"/>
      <c r="NEV14"/>
      <c r="NEW14"/>
      <c r="NEX14"/>
      <c r="NEY14"/>
      <c r="NEZ14"/>
      <c r="NFA14"/>
      <c r="NFB14"/>
      <c r="NFC14"/>
      <c r="NFD14"/>
      <c r="NFE14"/>
      <c r="NFF14"/>
      <c r="NFG14"/>
      <c r="NFH14"/>
      <c r="NFI14"/>
      <c r="NFJ14"/>
      <c r="NFK14"/>
      <c r="NFL14"/>
      <c r="NFM14"/>
      <c r="NFN14"/>
      <c r="NFO14"/>
      <c r="NFP14"/>
      <c r="NFQ14"/>
      <c r="NFR14"/>
      <c r="NFS14"/>
      <c r="NFT14"/>
      <c r="NFU14"/>
      <c r="NFV14"/>
      <c r="NFW14"/>
      <c r="NFX14"/>
      <c r="NFY14"/>
      <c r="NFZ14"/>
      <c r="NGA14"/>
      <c r="NGB14"/>
      <c r="NGC14"/>
      <c r="NGD14"/>
      <c r="NGE14"/>
      <c r="NGF14"/>
      <c r="NGG14"/>
      <c r="NGH14"/>
      <c r="NGI14"/>
      <c r="NGJ14"/>
      <c r="NGK14"/>
      <c r="NGL14"/>
      <c r="NGM14"/>
      <c r="NGN14"/>
      <c r="NGO14"/>
      <c r="NGP14"/>
      <c r="NGQ14"/>
      <c r="NGR14"/>
      <c r="NGS14"/>
      <c r="NGT14"/>
      <c r="NGU14"/>
      <c r="NGV14"/>
      <c r="NGW14"/>
      <c r="NGX14"/>
      <c r="NGY14"/>
      <c r="NGZ14"/>
      <c r="NHA14"/>
      <c r="NHB14"/>
      <c r="NHC14"/>
      <c r="NHD14"/>
      <c r="NHE14"/>
      <c r="NHF14"/>
      <c r="NHG14"/>
      <c r="NHH14"/>
      <c r="NHI14"/>
      <c r="NHJ14"/>
      <c r="NHK14"/>
      <c r="NHL14"/>
      <c r="NHM14"/>
      <c r="NHN14"/>
      <c r="NHO14"/>
      <c r="NHP14"/>
      <c r="NHQ14"/>
      <c r="NHR14"/>
      <c r="NHS14"/>
      <c r="NHT14"/>
      <c r="NHU14"/>
      <c r="NHV14"/>
      <c r="NHW14"/>
      <c r="NHX14"/>
      <c r="NHY14"/>
      <c r="NHZ14"/>
      <c r="NIA14"/>
      <c r="NIB14"/>
      <c r="NIC14"/>
      <c r="NID14"/>
      <c r="NIE14"/>
      <c r="NIF14"/>
      <c r="NIG14"/>
      <c r="NIH14"/>
      <c r="NII14"/>
      <c r="NIJ14"/>
      <c r="NIK14"/>
      <c r="NIL14"/>
      <c r="NIM14"/>
      <c r="NIN14"/>
      <c r="NIO14"/>
      <c r="NIP14"/>
      <c r="NIQ14"/>
      <c r="NIR14"/>
      <c r="NIS14"/>
      <c r="NIT14"/>
      <c r="NIU14"/>
      <c r="NIV14"/>
      <c r="NIW14"/>
      <c r="NIX14"/>
      <c r="NIY14"/>
      <c r="NIZ14"/>
      <c r="NJA14"/>
      <c r="NJB14"/>
      <c r="NJC14"/>
      <c r="NJD14"/>
      <c r="NJE14"/>
      <c r="NJF14"/>
      <c r="NJG14"/>
      <c r="NJH14"/>
      <c r="NJI14"/>
      <c r="NJJ14"/>
      <c r="NJK14"/>
      <c r="NJL14"/>
      <c r="NJM14"/>
      <c r="NJN14"/>
      <c r="NJO14"/>
      <c r="NJP14"/>
      <c r="NJQ14"/>
      <c r="NJR14"/>
      <c r="NJS14"/>
      <c r="NJT14"/>
      <c r="NJU14"/>
      <c r="NJV14"/>
      <c r="NJW14"/>
      <c r="NJX14"/>
      <c r="NJY14"/>
      <c r="NJZ14"/>
      <c r="NKA14"/>
      <c r="NKB14"/>
      <c r="NKC14"/>
      <c r="NKD14"/>
      <c r="NKE14"/>
      <c r="NKF14"/>
      <c r="NKG14"/>
      <c r="NKH14"/>
      <c r="NKI14"/>
      <c r="NKJ14"/>
      <c r="NKK14"/>
      <c r="NKL14"/>
      <c r="NKM14"/>
      <c r="NKN14"/>
      <c r="NKO14"/>
      <c r="NKP14"/>
      <c r="NKQ14"/>
      <c r="NKR14"/>
      <c r="NKS14"/>
      <c r="NKT14"/>
      <c r="NKU14"/>
      <c r="NKV14"/>
      <c r="NKW14"/>
      <c r="NKX14"/>
      <c r="NKY14"/>
      <c r="NKZ14"/>
      <c r="NLA14"/>
      <c r="NLB14"/>
      <c r="NLC14"/>
      <c r="NLD14"/>
      <c r="NLE14"/>
      <c r="NLF14"/>
      <c r="NLG14"/>
      <c r="NLH14"/>
      <c r="NLI14"/>
      <c r="NLJ14"/>
      <c r="NLK14"/>
      <c r="NLL14"/>
      <c r="NLM14"/>
      <c r="NLN14"/>
      <c r="NLO14"/>
      <c r="NLP14"/>
      <c r="NLQ14"/>
      <c r="NLR14"/>
      <c r="NLS14"/>
      <c r="NLT14"/>
      <c r="NLU14"/>
      <c r="NLV14"/>
      <c r="NLW14"/>
      <c r="NLX14"/>
      <c r="NLY14"/>
      <c r="NLZ14"/>
      <c r="NMA14"/>
      <c r="NMB14"/>
      <c r="NMC14"/>
      <c r="NMD14"/>
      <c r="NME14"/>
      <c r="NMF14"/>
      <c r="NMG14"/>
      <c r="NMH14"/>
      <c r="NMI14"/>
      <c r="NMJ14"/>
      <c r="NMK14"/>
      <c r="NML14"/>
      <c r="NMM14"/>
      <c r="NMN14"/>
      <c r="NMO14"/>
      <c r="NMP14"/>
      <c r="NMQ14"/>
      <c r="NMR14"/>
      <c r="NMS14"/>
      <c r="NMT14"/>
      <c r="NMU14"/>
      <c r="NMV14"/>
      <c r="NMW14"/>
      <c r="NMX14"/>
      <c r="NMY14"/>
      <c r="NMZ14"/>
      <c r="NNA14"/>
      <c r="NNB14"/>
      <c r="NNC14"/>
      <c r="NND14"/>
      <c r="NNE14"/>
      <c r="NNF14"/>
      <c r="NNG14"/>
      <c r="NNH14"/>
      <c r="NNI14"/>
      <c r="NNJ14"/>
      <c r="NNK14"/>
      <c r="NNL14"/>
      <c r="NNM14"/>
      <c r="NNN14"/>
      <c r="NNO14"/>
      <c r="NNP14"/>
      <c r="NNQ14"/>
      <c r="NNR14"/>
      <c r="NNS14"/>
      <c r="NNT14"/>
      <c r="NNU14"/>
      <c r="NNV14"/>
      <c r="NNW14"/>
      <c r="NNX14"/>
      <c r="NNY14"/>
      <c r="NNZ14"/>
      <c r="NOA14"/>
      <c r="NOB14"/>
      <c r="NOC14"/>
      <c r="NOD14"/>
      <c r="NOE14"/>
      <c r="NOF14"/>
      <c r="NOG14"/>
      <c r="NOH14"/>
      <c r="NOI14"/>
      <c r="NOJ14"/>
      <c r="NOK14"/>
      <c r="NOL14"/>
      <c r="NOM14"/>
      <c r="NON14"/>
      <c r="NOO14"/>
      <c r="NOP14"/>
      <c r="NOQ14"/>
      <c r="NOR14"/>
      <c r="NOS14"/>
      <c r="NOT14"/>
      <c r="NOU14"/>
      <c r="NOV14"/>
      <c r="NOW14"/>
      <c r="NOX14"/>
      <c r="NOY14"/>
      <c r="NOZ14"/>
      <c r="NPA14"/>
      <c r="NPB14"/>
      <c r="NPC14"/>
      <c r="NPD14"/>
      <c r="NPE14"/>
      <c r="NPF14"/>
      <c r="NPG14"/>
      <c r="NPH14"/>
      <c r="NPI14"/>
      <c r="NPJ14"/>
      <c r="NPK14"/>
      <c r="NPL14"/>
      <c r="NPM14"/>
      <c r="NPN14"/>
      <c r="NPO14"/>
      <c r="NPP14"/>
      <c r="NPQ14"/>
      <c r="NPR14"/>
      <c r="NPS14"/>
      <c r="NPT14"/>
      <c r="NPU14"/>
      <c r="NPV14"/>
      <c r="NPW14"/>
      <c r="NPX14"/>
      <c r="NPY14"/>
      <c r="NPZ14"/>
      <c r="NQA14"/>
      <c r="NQB14"/>
      <c r="NQC14"/>
      <c r="NQD14"/>
      <c r="NQE14"/>
      <c r="NQF14"/>
      <c r="NQG14"/>
      <c r="NQH14"/>
      <c r="NQI14"/>
      <c r="NQJ14"/>
      <c r="NQK14"/>
      <c r="NQL14"/>
      <c r="NQM14"/>
      <c r="NQN14"/>
      <c r="NQO14"/>
      <c r="NQP14"/>
      <c r="NQQ14"/>
      <c r="NQR14"/>
      <c r="NQS14"/>
      <c r="NQT14"/>
      <c r="NQU14"/>
      <c r="NQV14"/>
      <c r="NQW14"/>
      <c r="NQX14"/>
      <c r="NQY14"/>
      <c r="NQZ14"/>
      <c r="NRA14"/>
      <c r="NRB14"/>
      <c r="NRC14"/>
      <c r="NRD14"/>
      <c r="NRE14"/>
      <c r="NRF14"/>
      <c r="NRG14"/>
      <c r="NRH14"/>
      <c r="NRI14"/>
      <c r="NRJ14"/>
      <c r="NRK14"/>
      <c r="NRL14"/>
      <c r="NRM14"/>
      <c r="NRN14"/>
      <c r="NRO14"/>
      <c r="NRP14"/>
      <c r="NRQ14"/>
      <c r="NRR14"/>
      <c r="NRS14"/>
      <c r="NRT14"/>
      <c r="NRU14"/>
      <c r="NRV14"/>
      <c r="NRW14"/>
      <c r="NRX14"/>
      <c r="NRY14"/>
      <c r="NRZ14"/>
      <c r="NSA14"/>
      <c r="NSB14"/>
      <c r="NSC14"/>
      <c r="NSD14"/>
      <c r="NSE14"/>
      <c r="NSF14"/>
      <c r="NSG14"/>
      <c r="NSH14"/>
      <c r="NSI14"/>
      <c r="NSJ14"/>
      <c r="NSK14"/>
      <c r="NSL14"/>
      <c r="NSM14"/>
      <c r="NSN14"/>
      <c r="NSO14"/>
      <c r="NSP14"/>
      <c r="NSQ14"/>
      <c r="NSR14"/>
      <c r="NSS14"/>
      <c r="NST14"/>
      <c r="NSU14"/>
      <c r="NSV14"/>
      <c r="NSW14"/>
      <c r="NSX14"/>
      <c r="NSY14"/>
      <c r="NSZ14"/>
      <c r="NTA14"/>
      <c r="NTB14"/>
      <c r="NTC14"/>
      <c r="NTD14"/>
      <c r="NTE14"/>
      <c r="NTF14"/>
      <c r="NTG14"/>
      <c r="NTH14"/>
      <c r="NTI14"/>
      <c r="NTJ14"/>
      <c r="NTK14"/>
      <c r="NTL14"/>
      <c r="NTM14"/>
      <c r="NTN14"/>
      <c r="NTO14"/>
      <c r="NTP14"/>
      <c r="NTQ14"/>
      <c r="NTR14"/>
      <c r="NTS14"/>
      <c r="NTT14"/>
      <c r="NTU14"/>
      <c r="NTV14"/>
      <c r="NTW14"/>
      <c r="NTX14"/>
      <c r="NTY14"/>
      <c r="NTZ14"/>
      <c r="NUA14"/>
      <c r="NUB14"/>
      <c r="NUC14"/>
      <c r="NUD14"/>
      <c r="NUE14"/>
      <c r="NUF14"/>
      <c r="NUG14"/>
      <c r="NUH14"/>
      <c r="NUI14"/>
      <c r="NUJ14"/>
      <c r="NUK14"/>
      <c r="NUL14"/>
      <c r="NUM14"/>
      <c r="NUN14"/>
      <c r="NUO14"/>
      <c r="NUP14"/>
      <c r="NUQ14"/>
      <c r="NUR14"/>
      <c r="NUS14"/>
      <c r="NUT14"/>
      <c r="NUU14"/>
      <c r="NUV14"/>
      <c r="NUW14"/>
      <c r="NUX14"/>
      <c r="NUY14"/>
      <c r="NUZ14"/>
      <c r="NVA14"/>
      <c r="NVB14"/>
      <c r="NVC14"/>
      <c r="NVD14"/>
      <c r="NVE14"/>
      <c r="NVF14"/>
      <c r="NVG14"/>
      <c r="NVH14"/>
      <c r="NVI14"/>
      <c r="NVJ14"/>
      <c r="NVK14"/>
      <c r="NVL14"/>
      <c r="NVM14"/>
      <c r="NVN14"/>
      <c r="NVO14"/>
      <c r="NVP14"/>
      <c r="NVQ14"/>
      <c r="NVR14"/>
      <c r="NVS14"/>
      <c r="NVT14"/>
      <c r="NVU14"/>
      <c r="NVV14"/>
      <c r="NVW14"/>
      <c r="NVX14"/>
      <c r="NVY14"/>
      <c r="NVZ14"/>
      <c r="NWA14"/>
      <c r="NWB14"/>
      <c r="NWC14"/>
      <c r="NWD14"/>
      <c r="NWE14"/>
      <c r="NWF14"/>
      <c r="NWG14"/>
      <c r="NWH14"/>
      <c r="NWI14"/>
      <c r="NWJ14"/>
      <c r="NWK14"/>
      <c r="NWL14"/>
      <c r="NWM14"/>
      <c r="NWN14"/>
      <c r="NWO14"/>
      <c r="NWP14"/>
      <c r="NWQ14"/>
      <c r="NWR14"/>
      <c r="NWS14"/>
      <c r="NWT14"/>
      <c r="NWU14"/>
      <c r="NWV14"/>
      <c r="NWW14"/>
      <c r="NWX14"/>
      <c r="NWY14"/>
      <c r="NWZ14"/>
      <c r="NXA14"/>
      <c r="NXB14"/>
      <c r="NXC14"/>
      <c r="NXD14"/>
      <c r="NXE14"/>
      <c r="NXF14"/>
      <c r="NXG14"/>
      <c r="NXH14"/>
      <c r="NXI14"/>
      <c r="NXJ14"/>
      <c r="NXK14"/>
      <c r="NXL14"/>
      <c r="NXM14"/>
      <c r="NXN14"/>
      <c r="NXO14"/>
      <c r="NXP14"/>
      <c r="NXQ14"/>
      <c r="NXR14"/>
      <c r="NXS14"/>
      <c r="NXT14"/>
      <c r="NXU14"/>
      <c r="NXV14"/>
      <c r="NXW14"/>
      <c r="NXX14"/>
      <c r="NXY14"/>
      <c r="NXZ14"/>
      <c r="NYA14"/>
      <c r="NYB14"/>
      <c r="NYC14"/>
      <c r="NYD14"/>
      <c r="NYE14"/>
      <c r="NYF14"/>
      <c r="NYG14"/>
      <c r="NYH14"/>
      <c r="NYI14"/>
      <c r="NYJ14"/>
      <c r="NYK14"/>
      <c r="NYL14"/>
      <c r="NYM14"/>
      <c r="NYN14"/>
      <c r="NYO14"/>
      <c r="NYP14"/>
      <c r="NYQ14"/>
      <c r="NYR14"/>
      <c r="NYS14"/>
      <c r="NYT14"/>
      <c r="NYU14"/>
      <c r="NYV14"/>
      <c r="NYW14"/>
      <c r="NYX14"/>
      <c r="NYY14"/>
      <c r="NYZ14"/>
      <c r="NZA14"/>
      <c r="NZB14"/>
      <c r="NZC14"/>
      <c r="NZD14"/>
      <c r="NZE14"/>
      <c r="NZF14"/>
      <c r="NZG14"/>
      <c r="NZH14"/>
      <c r="NZI14"/>
      <c r="NZJ14"/>
      <c r="NZK14"/>
      <c r="NZL14"/>
      <c r="NZM14"/>
      <c r="NZN14"/>
      <c r="NZO14"/>
      <c r="NZP14"/>
      <c r="NZQ14"/>
      <c r="NZR14"/>
      <c r="NZS14"/>
      <c r="NZT14"/>
      <c r="NZU14"/>
      <c r="NZV14"/>
      <c r="NZW14"/>
      <c r="NZX14"/>
      <c r="NZY14"/>
      <c r="NZZ14"/>
      <c r="OAA14"/>
      <c r="OAB14"/>
      <c r="OAC14"/>
      <c r="OAD14"/>
      <c r="OAE14"/>
      <c r="OAF14"/>
      <c r="OAG14"/>
      <c r="OAH14"/>
      <c r="OAI14"/>
      <c r="OAJ14"/>
      <c r="OAK14"/>
      <c r="OAL14"/>
      <c r="OAM14"/>
      <c r="OAN14"/>
      <c r="OAO14"/>
      <c r="OAP14"/>
      <c r="OAQ14"/>
      <c r="OAR14"/>
      <c r="OAS14"/>
      <c r="OAT14"/>
      <c r="OAU14"/>
      <c r="OAV14"/>
      <c r="OAW14"/>
      <c r="OAX14"/>
      <c r="OAY14"/>
      <c r="OAZ14"/>
      <c r="OBA14"/>
      <c r="OBB14"/>
      <c r="OBC14"/>
      <c r="OBD14"/>
      <c r="OBE14"/>
      <c r="OBF14"/>
      <c r="OBG14"/>
      <c r="OBH14"/>
      <c r="OBI14"/>
      <c r="OBJ14"/>
      <c r="OBK14"/>
      <c r="OBL14"/>
      <c r="OBM14"/>
      <c r="OBN14"/>
      <c r="OBO14"/>
      <c r="OBP14"/>
      <c r="OBQ14"/>
      <c r="OBR14"/>
      <c r="OBS14"/>
      <c r="OBT14"/>
      <c r="OBU14"/>
      <c r="OBV14"/>
      <c r="OBW14"/>
      <c r="OBX14"/>
      <c r="OBY14"/>
      <c r="OBZ14"/>
      <c r="OCA14"/>
      <c r="OCB14"/>
      <c r="OCC14"/>
      <c r="OCD14"/>
      <c r="OCE14"/>
      <c r="OCF14"/>
      <c r="OCG14"/>
      <c r="OCH14"/>
      <c r="OCI14"/>
      <c r="OCJ14"/>
      <c r="OCK14"/>
      <c r="OCL14"/>
      <c r="OCM14"/>
      <c r="OCN14"/>
      <c r="OCO14"/>
      <c r="OCP14"/>
      <c r="OCQ14"/>
      <c r="OCR14"/>
      <c r="OCS14"/>
      <c r="OCT14"/>
      <c r="OCU14"/>
      <c r="OCV14"/>
      <c r="OCW14"/>
      <c r="OCX14"/>
      <c r="OCY14"/>
      <c r="OCZ14"/>
      <c r="ODA14"/>
      <c r="ODB14"/>
      <c r="ODC14"/>
      <c r="ODD14"/>
      <c r="ODE14"/>
      <c r="ODF14"/>
      <c r="ODG14"/>
      <c r="ODH14"/>
      <c r="ODI14"/>
      <c r="ODJ14"/>
      <c r="ODK14"/>
      <c r="ODL14"/>
      <c r="ODM14"/>
      <c r="ODN14"/>
      <c r="ODO14"/>
      <c r="ODP14"/>
      <c r="ODQ14"/>
      <c r="ODR14"/>
      <c r="ODS14"/>
      <c r="ODT14"/>
      <c r="ODU14"/>
      <c r="ODV14"/>
      <c r="ODW14"/>
      <c r="ODX14"/>
      <c r="ODY14"/>
      <c r="ODZ14"/>
      <c r="OEA14"/>
      <c r="OEB14"/>
      <c r="OEC14"/>
      <c r="OED14"/>
      <c r="OEE14"/>
      <c r="OEF14"/>
      <c r="OEG14"/>
      <c r="OEH14"/>
      <c r="OEI14"/>
      <c r="OEJ14"/>
      <c r="OEK14"/>
      <c r="OEL14"/>
      <c r="OEM14"/>
      <c r="OEN14"/>
      <c r="OEO14"/>
      <c r="OEP14"/>
      <c r="OEQ14"/>
      <c r="OER14"/>
      <c r="OES14"/>
      <c r="OET14"/>
      <c r="OEU14"/>
      <c r="OEV14"/>
      <c r="OEW14"/>
      <c r="OEX14"/>
      <c r="OEY14"/>
      <c r="OEZ14"/>
      <c r="OFA14"/>
      <c r="OFB14"/>
      <c r="OFC14"/>
      <c r="OFD14"/>
      <c r="OFE14"/>
      <c r="OFF14"/>
      <c r="OFG14"/>
      <c r="OFH14"/>
      <c r="OFI14"/>
      <c r="OFJ14"/>
      <c r="OFK14"/>
      <c r="OFL14"/>
      <c r="OFM14"/>
      <c r="OFN14"/>
      <c r="OFO14"/>
      <c r="OFP14"/>
      <c r="OFQ14"/>
      <c r="OFR14"/>
      <c r="OFS14"/>
      <c r="OFT14"/>
      <c r="OFU14"/>
      <c r="OFV14"/>
      <c r="OFW14"/>
      <c r="OFX14"/>
      <c r="OFY14"/>
      <c r="OFZ14"/>
      <c r="OGA14"/>
      <c r="OGB14"/>
      <c r="OGC14"/>
      <c r="OGD14"/>
      <c r="OGE14"/>
      <c r="OGF14"/>
      <c r="OGG14"/>
      <c r="OGH14"/>
      <c r="OGI14"/>
      <c r="OGJ14"/>
      <c r="OGK14"/>
      <c r="OGL14"/>
      <c r="OGM14"/>
      <c r="OGN14"/>
      <c r="OGO14"/>
      <c r="OGP14"/>
      <c r="OGQ14"/>
      <c r="OGR14"/>
      <c r="OGS14"/>
      <c r="OGT14"/>
      <c r="OGU14"/>
      <c r="OGV14"/>
      <c r="OGW14"/>
      <c r="OGX14"/>
      <c r="OGY14"/>
      <c r="OGZ14"/>
      <c r="OHA14"/>
      <c r="OHB14"/>
      <c r="OHC14"/>
      <c r="OHD14"/>
      <c r="OHE14"/>
      <c r="OHF14"/>
      <c r="OHG14"/>
      <c r="OHH14"/>
      <c r="OHI14"/>
      <c r="OHJ14"/>
      <c r="OHK14"/>
      <c r="OHL14"/>
      <c r="OHM14"/>
      <c r="OHN14"/>
      <c r="OHO14"/>
      <c r="OHP14"/>
      <c r="OHQ14"/>
      <c r="OHR14"/>
      <c r="OHS14"/>
      <c r="OHT14"/>
      <c r="OHU14"/>
      <c r="OHV14"/>
      <c r="OHW14"/>
      <c r="OHX14"/>
      <c r="OHY14"/>
      <c r="OHZ14"/>
      <c r="OIA14"/>
      <c r="OIB14"/>
      <c r="OIC14"/>
      <c r="OID14"/>
      <c r="OIE14"/>
      <c r="OIF14"/>
      <c r="OIG14"/>
      <c r="OIH14"/>
      <c r="OII14"/>
      <c r="OIJ14"/>
      <c r="OIK14"/>
      <c r="OIL14"/>
      <c r="OIM14"/>
      <c r="OIN14"/>
      <c r="OIO14"/>
      <c r="OIP14"/>
      <c r="OIQ14"/>
      <c r="OIR14"/>
      <c r="OIS14"/>
      <c r="OIT14"/>
      <c r="OIU14"/>
      <c r="OIV14"/>
      <c r="OIW14"/>
      <c r="OIX14"/>
      <c r="OIY14"/>
      <c r="OIZ14"/>
      <c r="OJA14"/>
      <c r="OJB14"/>
      <c r="OJC14"/>
      <c r="OJD14"/>
      <c r="OJE14"/>
      <c r="OJF14"/>
      <c r="OJG14"/>
      <c r="OJH14"/>
      <c r="OJI14"/>
      <c r="OJJ14"/>
      <c r="OJK14"/>
      <c r="OJL14"/>
      <c r="OJM14"/>
      <c r="OJN14"/>
      <c r="OJO14"/>
      <c r="OJP14"/>
      <c r="OJQ14"/>
      <c r="OJR14"/>
      <c r="OJS14"/>
      <c r="OJT14"/>
      <c r="OJU14"/>
      <c r="OJV14"/>
      <c r="OJW14"/>
      <c r="OJX14"/>
      <c r="OJY14"/>
      <c r="OJZ14"/>
      <c r="OKA14"/>
      <c r="OKB14"/>
      <c r="OKC14"/>
      <c r="OKD14"/>
      <c r="OKE14"/>
      <c r="OKF14"/>
      <c r="OKG14"/>
      <c r="OKH14"/>
      <c r="OKI14"/>
      <c r="OKJ14"/>
      <c r="OKK14"/>
      <c r="OKL14"/>
      <c r="OKM14"/>
      <c r="OKN14"/>
      <c r="OKO14"/>
      <c r="OKP14"/>
      <c r="OKQ14"/>
      <c r="OKR14"/>
      <c r="OKS14"/>
      <c r="OKT14"/>
      <c r="OKU14"/>
      <c r="OKV14"/>
      <c r="OKW14"/>
      <c r="OKX14"/>
      <c r="OKY14"/>
      <c r="OKZ14"/>
      <c r="OLA14"/>
      <c r="OLB14"/>
      <c r="OLC14"/>
      <c r="OLD14"/>
      <c r="OLE14"/>
      <c r="OLF14"/>
      <c r="OLG14"/>
      <c r="OLH14"/>
      <c r="OLI14"/>
      <c r="OLJ14"/>
      <c r="OLK14"/>
      <c r="OLL14"/>
      <c r="OLM14"/>
      <c r="OLN14"/>
      <c r="OLO14"/>
      <c r="OLP14"/>
      <c r="OLQ14"/>
      <c r="OLR14"/>
      <c r="OLS14"/>
      <c r="OLT14"/>
      <c r="OLU14"/>
      <c r="OLV14"/>
      <c r="OLW14"/>
      <c r="OLX14"/>
      <c r="OLY14"/>
      <c r="OLZ14"/>
      <c r="OMA14"/>
      <c r="OMB14"/>
      <c r="OMC14"/>
      <c r="OMD14"/>
      <c r="OME14"/>
      <c r="OMF14"/>
      <c r="OMG14"/>
      <c r="OMH14"/>
      <c r="OMI14"/>
      <c r="OMJ14"/>
      <c r="OMK14"/>
      <c r="OML14"/>
      <c r="OMM14"/>
      <c r="OMN14"/>
      <c r="OMO14"/>
      <c r="OMP14"/>
      <c r="OMQ14"/>
      <c r="OMR14"/>
      <c r="OMS14"/>
      <c r="OMT14"/>
      <c r="OMU14"/>
      <c r="OMV14"/>
      <c r="OMW14"/>
      <c r="OMX14"/>
      <c r="OMY14"/>
      <c r="OMZ14"/>
      <c r="ONA14"/>
      <c r="ONB14"/>
      <c r="ONC14"/>
      <c r="OND14"/>
      <c r="ONE14"/>
      <c r="ONF14"/>
      <c r="ONG14"/>
      <c r="ONH14"/>
      <c r="ONI14"/>
      <c r="ONJ14"/>
      <c r="ONK14"/>
      <c r="ONL14"/>
      <c r="ONM14"/>
      <c r="ONN14"/>
      <c r="ONO14"/>
      <c r="ONP14"/>
      <c r="ONQ14"/>
      <c r="ONR14"/>
      <c r="ONS14"/>
      <c r="ONT14"/>
      <c r="ONU14"/>
      <c r="ONV14"/>
      <c r="ONW14"/>
      <c r="ONX14"/>
      <c r="ONY14"/>
      <c r="ONZ14"/>
      <c r="OOA14"/>
      <c r="OOB14"/>
      <c r="OOC14"/>
      <c r="OOD14"/>
      <c r="OOE14"/>
      <c r="OOF14"/>
      <c r="OOG14"/>
      <c r="OOH14"/>
      <c r="OOI14"/>
      <c r="OOJ14"/>
      <c r="OOK14"/>
      <c r="OOL14"/>
      <c r="OOM14"/>
      <c r="OON14"/>
      <c r="OOO14"/>
      <c r="OOP14"/>
      <c r="OOQ14"/>
      <c r="OOR14"/>
      <c r="OOS14"/>
      <c r="OOT14"/>
      <c r="OOU14"/>
      <c r="OOV14"/>
      <c r="OOW14"/>
      <c r="OOX14"/>
      <c r="OOY14"/>
      <c r="OOZ14"/>
      <c r="OPA14"/>
      <c r="OPB14"/>
      <c r="OPC14"/>
      <c r="OPD14"/>
      <c r="OPE14"/>
      <c r="OPF14"/>
      <c r="OPG14"/>
      <c r="OPH14"/>
      <c r="OPI14"/>
      <c r="OPJ14"/>
      <c r="OPK14"/>
      <c r="OPL14"/>
      <c r="OPM14"/>
      <c r="OPN14"/>
      <c r="OPO14"/>
      <c r="OPP14"/>
      <c r="OPQ14"/>
      <c r="OPR14"/>
      <c r="OPS14"/>
      <c r="OPT14"/>
      <c r="OPU14"/>
      <c r="OPV14"/>
      <c r="OPW14"/>
      <c r="OPX14"/>
      <c r="OPY14"/>
      <c r="OPZ14"/>
      <c r="OQA14"/>
      <c r="OQB14"/>
      <c r="OQC14"/>
      <c r="OQD14"/>
      <c r="OQE14"/>
      <c r="OQF14"/>
      <c r="OQG14"/>
      <c r="OQH14"/>
      <c r="OQI14"/>
      <c r="OQJ14"/>
      <c r="OQK14"/>
      <c r="OQL14"/>
      <c r="OQM14"/>
      <c r="OQN14"/>
      <c r="OQO14"/>
      <c r="OQP14"/>
      <c r="OQQ14"/>
      <c r="OQR14"/>
      <c r="OQS14"/>
      <c r="OQT14"/>
      <c r="OQU14"/>
      <c r="OQV14"/>
      <c r="OQW14"/>
      <c r="OQX14"/>
      <c r="OQY14"/>
      <c r="OQZ14"/>
      <c r="ORA14"/>
      <c r="ORB14"/>
      <c r="ORC14"/>
      <c r="ORD14"/>
      <c r="ORE14"/>
      <c r="ORF14"/>
      <c r="ORG14"/>
      <c r="ORH14"/>
      <c r="ORI14"/>
      <c r="ORJ14"/>
      <c r="ORK14"/>
      <c r="ORL14"/>
      <c r="ORM14"/>
      <c r="ORN14"/>
      <c r="ORO14"/>
      <c r="ORP14"/>
      <c r="ORQ14"/>
      <c r="ORR14"/>
      <c r="ORS14"/>
      <c r="ORT14"/>
      <c r="ORU14"/>
      <c r="ORV14"/>
      <c r="ORW14"/>
      <c r="ORX14"/>
      <c r="ORY14"/>
      <c r="ORZ14"/>
      <c r="OSA14"/>
      <c r="OSB14"/>
      <c r="OSC14"/>
      <c r="OSD14"/>
      <c r="OSE14"/>
      <c r="OSF14"/>
      <c r="OSG14"/>
      <c r="OSH14"/>
      <c r="OSI14"/>
      <c r="OSJ14"/>
      <c r="OSK14"/>
      <c r="OSL14"/>
      <c r="OSM14"/>
      <c r="OSN14"/>
      <c r="OSO14"/>
      <c r="OSP14"/>
      <c r="OSQ14"/>
      <c r="OSR14"/>
      <c r="OSS14"/>
      <c r="OST14"/>
      <c r="OSU14"/>
      <c r="OSV14"/>
      <c r="OSW14"/>
      <c r="OSX14"/>
      <c r="OSY14"/>
      <c r="OSZ14"/>
      <c r="OTA14"/>
      <c r="OTB14"/>
      <c r="OTC14"/>
      <c r="OTD14"/>
      <c r="OTE14"/>
      <c r="OTF14"/>
      <c r="OTG14"/>
      <c r="OTH14"/>
      <c r="OTI14"/>
      <c r="OTJ14"/>
      <c r="OTK14"/>
      <c r="OTL14"/>
      <c r="OTM14"/>
      <c r="OTN14"/>
      <c r="OTO14"/>
      <c r="OTP14"/>
      <c r="OTQ14"/>
      <c r="OTR14"/>
      <c r="OTS14"/>
      <c r="OTT14"/>
      <c r="OTU14"/>
      <c r="OTV14"/>
      <c r="OTW14"/>
      <c r="OTX14"/>
      <c r="OTY14"/>
      <c r="OTZ14"/>
      <c r="OUA14"/>
      <c r="OUB14"/>
      <c r="OUC14"/>
      <c r="OUD14"/>
      <c r="OUE14"/>
      <c r="OUF14"/>
      <c r="OUG14"/>
      <c r="OUH14"/>
      <c r="OUI14"/>
      <c r="OUJ14"/>
      <c r="OUK14"/>
      <c r="OUL14"/>
      <c r="OUM14"/>
      <c r="OUN14"/>
      <c r="OUO14"/>
      <c r="OUP14"/>
      <c r="OUQ14"/>
      <c r="OUR14"/>
      <c r="OUS14"/>
      <c r="OUT14"/>
      <c r="OUU14"/>
      <c r="OUV14"/>
      <c r="OUW14"/>
      <c r="OUX14"/>
      <c r="OUY14"/>
      <c r="OUZ14"/>
      <c r="OVA14"/>
      <c r="OVB14"/>
      <c r="OVC14"/>
      <c r="OVD14"/>
      <c r="OVE14"/>
      <c r="OVF14"/>
      <c r="OVG14"/>
      <c r="OVH14"/>
      <c r="OVI14"/>
      <c r="OVJ14"/>
      <c r="OVK14"/>
      <c r="OVL14"/>
      <c r="OVM14"/>
      <c r="OVN14"/>
      <c r="OVO14"/>
      <c r="OVP14"/>
      <c r="OVQ14"/>
      <c r="OVR14"/>
      <c r="OVS14"/>
      <c r="OVT14"/>
      <c r="OVU14"/>
      <c r="OVV14"/>
      <c r="OVW14"/>
      <c r="OVX14"/>
      <c r="OVY14"/>
      <c r="OVZ14"/>
      <c r="OWA14"/>
      <c r="OWB14"/>
      <c r="OWC14"/>
      <c r="OWD14"/>
      <c r="OWE14"/>
      <c r="OWF14"/>
      <c r="OWG14"/>
      <c r="OWH14"/>
      <c r="OWI14"/>
      <c r="OWJ14"/>
      <c r="OWK14"/>
      <c r="OWL14"/>
      <c r="OWM14"/>
      <c r="OWN14"/>
      <c r="OWO14"/>
      <c r="OWP14"/>
      <c r="OWQ14"/>
      <c r="OWR14"/>
      <c r="OWS14"/>
      <c r="OWT14"/>
      <c r="OWU14"/>
      <c r="OWV14"/>
      <c r="OWW14"/>
      <c r="OWX14"/>
      <c r="OWY14"/>
      <c r="OWZ14"/>
      <c r="OXA14"/>
      <c r="OXB14"/>
      <c r="OXC14"/>
      <c r="OXD14"/>
      <c r="OXE14"/>
      <c r="OXF14"/>
      <c r="OXG14"/>
      <c r="OXH14"/>
      <c r="OXI14"/>
      <c r="OXJ14"/>
      <c r="OXK14"/>
      <c r="OXL14"/>
      <c r="OXM14"/>
      <c r="OXN14"/>
      <c r="OXO14"/>
      <c r="OXP14"/>
      <c r="OXQ14"/>
      <c r="OXR14"/>
      <c r="OXS14"/>
      <c r="OXT14"/>
      <c r="OXU14"/>
      <c r="OXV14"/>
      <c r="OXW14"/>
      <c r="OXX14"/>
      <c r="OXY14"/>
      <c r="OXZ14"/>
      <c r="OYA14"/>
      <c r="OYB14"/>
      <c r="OYC14"/>
      <c r="OYD14"/>
      <c r="OYE14"/>
      <c r="OYF14"/>
      <c r="OYG14"/>
      <c r="OYH14"/>
      <c r="OYI14"/>
      <c r="OYJ14"/>
      <c r="OYK14"/>
      <c r="OYL14"/>
      <c r="OYM14"/>
      <c r="OYN14"/>
      <c r="OYO14"/>
      <c r="OYP14"/>
      <c r="OYQ14"/>
      <c r="OYR14"/>
      <c r="OYS14"/>
      <c r="OYT14"/>
      <c r="OYU14"/>
      <c r="OYV14"/>
      <c r="OYW14"/>
      <c r="OYX14"/>
      <c r="OYY14"/>
      <c r="OYZ14"/>
      <c r="OZA14"/>
      <c r="OZB14"/>
      <c r="OZC14"/>
      <c r="OZD14"/>
      <c r="OZE14"/>
      <c r="OZF14"/>
      <c r="OZG14"/>
      <c r="OZH14"/>
      <c r="OZI14"/>
      <c r="OZJ14"/>
      <c r="OZK14"/>
      <c r="OZL14"/>
      <c r="OZM14"/>
      <c r="OZN14"/>
      <c r="OZO14"/>
      <c r="OZP14"/>
      <c r="OZQ14"/>
      <c r="OZR14"/>
      <c r="OZS14"/>
      <c r="OZT14"/>
      <c r="OZU14"/>
      <c r="OZV14"/>
      <c r="OZW14"/>
      <c r="OZX14"/>
      <c r="OZY14"/>
      <c r="OZZ14"/>
      <c r="PAA14"/>
      <c r="PAB14"/>
      <c r="PAC14"/>
      <c r="PAD14"/>
      <c r="PAE14"/>
      <c r="PAF14"/>
      <c r="PAG14"/>
      <c r="PAH14"/>
      <c r="PAI14"/>
      <c r="PAJ14"/>
      <c r="PAK14"/>
      <c r="PAL14"/>
      <c r="PAM14"/>
      <c r="PAN14"/>
      <c r="PAO14"/>
      <c r="PAP14"/>
      <c r="PAQ14"/>
      <c r="PAR14"/>
      <c r="PAS14"/>
      <c r="PAT14"/>
      <c r="PAU14"/>
      <c r="PAV14"/>
      <c r="PAW14"/>
      <c r="PAX14"/>
      <c r="PAY14"/>
      <c r="PAZ14"/>
      <c r="PBA14"/>
      <c r="PBB14"/>
      <c r="PBC14"/>
      <c r="PBD14"/>
      <c r="PBE14"/>
      <c r="PBF14"/>
      <c r="PBG14"/>
      <c r="PBH14"/>
      <c r="PBI14"/>
      <c r="PBJ14"/>
      <c r="PBK14"/>
      <c r="PBL14"/>
      <c r="PBM14"/>
      <c r="PBN14"/>
      <c r="PBO14"/>
      <c r="PBP14"/>
      <c r="PBQ14"/>
      <c r="PBR14"/>
      <c r="PBS14"/>
      <c r="PBT14"/>
      <c r="PBU14"/>
      <c r="PBV14"/>
      <c r="PBW14"/>
      <c r="PBX14"/>
      <c r="PBY14"/>
      <c r="PBZ14"/>
      <c r="PCA14"/>
      <c r="PCB14"/>
      <c r="PCC14"/>
      <c r="PCD14"/>
      <c r="PCE14"/>
      <c r="PCF14"/>
      <c r="PCG14"/>
      <c r="PCH14"/>
      <c r="PCI14"/>
      <c r="PCJ14"/>
      <c r="PCK14"/>
      <c r="PCL14"/>
      <c r="PCM14"/>
      <c r="PCN14"/>
      <c r="PCO14"/>
      <c r="PCP14"/>
      <c r="PCQ14"/>
      <c r="PCR14"/>
      <c r="PCS14"/>
      <c r="PCT14"/>
      <c r="PCU14"/>
      <c r="PCV14"/>
      <c r="PCW14"/>
      <c r="PCX14"/>
      <c r="PCY14"/>
      <c r="PCZ14"/>
      <c r="PDA14"/>
      <c r="PDB14"/>
      <c r="PDC14"/>
      <c r="PDD14"/>
      <c r="PDE14"/>
      <c r="PDF14"/>
      <c r="PDG14"/>
      <c r="PDH14"/>
      <c r="PDI14"/>
      <c r="PDJ14"/>
      <c r="PDK14"/>
      <c r="PDL14"/>
      <c r="PDM14"/>
      <c r="PDN14"/>
      <c r="PDO14"/>
      <c r="PDP14"/>
      <c r="PDQ14"/>
      <c r="PDR14"/>
      <c r="PDS14"/>
      <c r="PDT14"/>
      <c r="PDU14"/>
      <c r="PDV14"/>
      <c r="PDW14"/>
      <c r="PDX14"/>
      <c r="PDY14"/>
      <c r="PDZ14"/>
      <c r="PEA14"/>
      <c r="PEB14"/>
      <c r="PEC14"/>
      <c r="PED14"/>
      <c r="PEE14"/>
      <c r="PEF14"/>
      <c r="PEG14"/>
      <c r="PEH14"/>
      <c r="PEI14"/>
      <c r="PEJ14"/>
      <c r="PEK14"/>
      <c r="PEL14"/>
      <c r="PEM14"/>
      <c r="PEN14"/>
      <c r="PEO14"/>
      <c r="PEP14"/>
      <c r="PEQ14"/>
      <c r="PER14"/>
      <c r="PES14"/>
      <c r="PET14"/>
      <c r="PEU14"/>
      <c r="PEV14"/>
      <c r="PEW14"/>
      <c r="PEX14"/>
      <c r="PEY14"/>
      <c r="PEZ14"/>
      <c r="PFA14"/>
      <c r="PFB14"/>
      <c r="PFC14"/>
      <c r="PFD14"/>
      <c r="PFE14"/>
      <c r="PFF14"/>
      <c r="PFG14"/>
      <c r="PFH14"/>
      <c r="PFI14"/>
      <c r="PFJ14"/>
      <c r="PFK14"/>
      <c r="PFL14"/>
      <c r="PFM14"/>
      <c r="PFN14"/>
      <c r="PFO14"/>
      <c r="PFP14"/>
      <c r="PFQ14"/>
      <c r="PFR14"/>
      <c r="PFS14"/>
      <c r="PFT14"/>
      <c r="PFU14"/>
      <c r="PFV14"/>
      <c r="PFW14"/>
      <c r="PFX14"/>
      <c r="PFY14"/>
      <c r="PFZ14"/>
      <c r="PGA14"/>
      <c r="PGB14"/>
      <c r="PGC14"/>
      <c r="PGD14"/>
      <c r="PGE14"/>
      <c r="PGF14"/>
      <c r="PGG14"/>
      <c r="PGH14"/>
      <c r="PGI14"/>
      <c r="PGJ14"/>
      <c r="PGK14"/>
      <c r="PGL14"/>
      <c r="PGM14"/>
      <c r="PGN14"/>
      <c r="PGO14"/>
      <c r="PGP14"/>
      <c r="PGQ14"/>
      <c r="PGR14"/>
      <c r="PGS14"/>
      <c r="PGT14"/>
      <c r="PGU14"/>
      <c r="PGV14"/>
      <c r="PGW14"/>
      <c r="PGX14"/>
      <c r="PGY14"/>
      <c r="PGZ14"/>
      <c r="PHA14"/>
      <c r="PHB14"/>
      <c r="PHC14"/>
      <c r="PHD14"/>
      <c r="PHE14"/>
      <c r="PHF14"/>
      <c r="PHG14"/>
      <c r="PHH14"/>
      <c r="PHI14"/>
      <c r="PHJ14"/>
      <c r="PHK14"/>
      <c r="PHL14"/>
      <c r="PHM14"/>
      <c r="PHN14"/>
      <c r="PHO14"/>
      <c r="PHP14"/>
      <c r="PHQ14"/>
      <c r="PHR14"/>
      <c r="PHS14"/>
      <c r="PHT14"/>
      <c r="PHU14"/>
      <c r="PHV14"/>
      <c r="PHW14"/>
      <c r="PHX14"/>
      <c r="PHY14"/>
      <c r="PHZ14"/>
      <c r="PIA14"/>
      <c r="PIB14"/>
      <c r="PIC14"/>
      <c r="PID14"/>
      <c r="PIE14"/>
      <c r="PIF14"/>
      <c r="PIG14"/>
      <c r="PIH14"/>
      <c r="PII14"/>
      <c r="PIJ14"/>
      <c r="PIK14"/>
      <c r="PIL14"/>
      <c r="PIM14"/>
      <c r="PIN14"/>
      <c r="PIO14"/>
      <c r="PIP14"/>
      <c r="PIQ14"/>
      <c r="PIR14"/>
      <c r="PIS14"/>
      <c r="PIT14"/>
      <c r="PIU14"/>
      <c r="PIV14"/>
      <c r="PIW14"/>
      <c r="PIX14"/>
      <c r="PIY14"/>
      <c r="PIZ14"/>
      <c r="PJA14"/>
      <c r="PJB14"/>
      <c r="PJC14"/>
      <c r="PJD14"/>
      <c r="PJE14"/>
      <c r="PJF14"/>
      <c r="PJG14"/>
      <c r="PJH14"/>
      <c r="PJI14"/>
      <c r="PJJ14"/>
      <c r="PJK14"/>
      <c r="PJL14"/>
      <c r="PJM14"/>
      <c r="PJN14"/>
      <c r="PJO14"/>
      <c r="PJP14"/>
      <c r="PJQ14"/>
      <c r="PJR14"/>
      <c r="PJS14"/>
      <c r="PJT14"/>
      <c r="PJU14"/>
      <c r="PJV14"/>
      <c r="PJW14"/>
      <c r="PJX14"/>
      <c r="PJY14"/>
      <c r="PJZ14"/>
      <c r="PKA14"/>
      <c r="PKB14"/>
      <c r="PKC14"/>
      <c r="PKD14"/>
      <c r="PKE14"/>
      <c r="PKF14"/>
      <c r="PKG14"/>
      <c r="PKH14"/>
      <c r="PKI14"/>
      <c r="PKJ14"/>
      <c r="PKK14"/>
      <c r="PKL14"/>
      <c r="PKM14"/>
      <c r="PKN14"/>
      <c r="PKO14"/>
      <c r="PKP14"/>
      <c r="PKQ14"/>
      <c r="PKR14"/>
      <c r="PKS14"/>
      <c r="PKT14"/>
      <c r="PKU14"/>
      <c r="PKV14"/>
      <c r="PKW14"/>
      <c r="PKX14"/>
      <c r="PKY14"/>
      <c r="PKZ14"/>
      <c r="PLA14"/>
      <c r="PLB14"/>
      <c r="PLC14"/>
      <c r="PLD14"/>
      <c r="PLE14"/>
      <c r="PLF14"/>
      <c r="PLG14"/>
      <c r="PLH14"/>
      <c r="PLI14"/>
      <c r="PLJ14"/>
      <c r="PLK14"/>
      <c r="PLL14"/>
      <c r="PLM14"/>
      <c r="PLN14"/>
      <c r="PLO14"/>
      <c r="PLP14"/>
      <c r="PLQ14"/>
      <c r="PLR14"/>
      <c r="PLS14"/>
      <c r="PLT14"/>
      <c r="PLU14"/>
      <c r="PLV14"/>
      <c r="PLW14"/>
      <c r="PLX14"/>
      <c r="PLY14"/>
      <c r="PLZ14"/>
      <c r="PMA14"/>
      <c r="PMB14"/>
      <c r="PMC14"/>
      <c r="PMD14"/>
      <c r="PME14"/>
      <c r="PMF14"/>
      <c r="PMG14"/>
      <c r="PMH14"/>
      <c r="PMI14"/>
      <c r="PMJ14"/>
      <c r="PMK14"/>
      <c r="PML14"/>
      <c r="PMM14"/>
      <c r="PMN14"/>
      <c r="PMO14"/>
      <c r="PMP14"/>
      <c r="PMQ14"/>
      <c r="PMR14"/>
      <c r="PMS14"/>
      <c r="PMT14"/>
      <c r="PMU14"/>
      <c r="PMV14"/>
      <c r="PMW14"/>
      <c r="PMX14"/>
      <c r="PMY14"/>
      <c r="PMZ14"/>
      <c r="PNA14"/>
      <c r="PNB14"/>
      <c r="PNC14"/>
      <c r="PND14"/>
      <c r="PNE14"/>
      <c r="PNF14"/>
      <c r="PNG14"/>
      <c r="PNH14"/>
      <c r="PNI14"/>
      <c r="PNJ14"/>
      <c r="PNK14"/>
      <c r="PNL14"/>
      <c r="PNM14"/>
      <c r="PNN14"/>
      <c r="PNO14"/>
      <c r="PNP14"/>
      <c r="PNQ14"/>
      <c r="PNR14"/>
      <c r="PNS14"/>
      <c r="PNT14"/>
      <c r="PNU14"/>
      <c r="PNV14"/>
      <c r="PNW14"/>
      <c r="PNX14"/>
      <c r="PNY14"/>
      <c r="PNZ14"/>
      <c r="POA14"/>
      <c r="POB14"/>
      <c r="POC14"/>
      <c r="POD14"/>
      <c r="POE14"/>
      <c r="POF14"/>
      <c r="POG14"/>
      <c r="POH14"/>
      <c r="POI14"/>
      <c r="POJ14"/>
      <c r="POK14"/>
      <c r="POL14"/>
      <c r="POM14"/>
      <c r="PON14"/>
      <c r="POO14"/>
      <c r="POP14"/>
      <c r="POQ14"/>
      <c r="POR14"/>
      <c r="POS14"/>
      <c r="POT14"/>
      <c r="POU14"/>
      <c r="POV14"/>
      <c r="POW14"/>
      <c r="POX14"/>
      <c r="POY14"/>
      <c r="POZ14"/>
      <c r="PPA14"/>
      <c r="PPB14"/>
      <c r="PPC14"/>
      <c r="PPD14"/>
      <c r="PPE14"/>
      <c r="PPF14"/>
      <c r="PPG14"/>
      <c r="PPH14"/>
      <c r="PPI14"/>
      <c r="PPJ14"/>
      <c r="PPK14"/>
      <c r="PPL14"/>
      <c r="PPM14"/>
      <c r="PPN14"/>
      <c r="PPO14"/>
      <c r="PPP14"/>
      <c r="PPQ14"/>
      <c r="PPR14"/>
      <c r="PPS14"/>
      <c r="PPT14"/>
      <c r="PPU14"/>
      <c r="PPV14"/>
      <c r="PPW14"/>
      <c r="PPX14"/>
      <c r="PPY14"/>
      <c r="PPZ14"/>
      <c r="PQA14"/>
      <c r="PQB14"/>
      <c r="PQC14"/>
      <c r="PQD14"/>
      <c r="PQE14"/>
      <c r="PQF14"/>
      <c r="PQG14"/>
      <c r="PQH14"/>
      <c r="PQI14"/>
      <c r="PQJ14"/>
      <c r="PQK14"/>
      <c r="PQL14"/>
      <c r="PQM14"/>
      <c r="PQN14"/>
      <c r="PQO14"/>
      <c r="PQP14"/>
      <c r="PQQ14"/>
      <c r="PQR14"/>
      <c r="PQS14"/>
      <c r="PQT14"/>
      <c r="PQU14"/>
      <c r="PQV14"/>
      <c r="PQW14"/>
      <c r="PQX14"/>
      <c r="PQY14"/>
      <c r="PQZ14"/>
      <c r="PRA14"/>
      <c r="PRB14"/>
      <c r="PRC14"/>
      <c r="PRD14"/>
      <c r="PRE14"/>
      <c r="PRF14"/>
      <c r="PRG14"/>
      <c r="PRH14"/>
      <c r="PRI14"/>
      <c r="PRJ14"/>
      <c r="PRK14"/>
      <c r="PRL14"/>
      <c r="PRM14"/>
      <c r="PRN14"/>
      <c r="PRO14"/>
      <c r="PRP14"/>
      <c r="PRQ14"/>
      <c r="PRR14"/>
      <c r="PRS14"/>
      <c r="PRT14"/>
      <c r="PRU14"/>
      <c r="PRV14"/>
      <c r="PRW14"/>
      <c r="PRX14"/>
      <c r="PRY14"/>
      <c r="PRZ14"/>
      <c r="PSA14"/>
      <c r="PSB14"/>
      <c r="PSC14"/>
      <c r="PSD14"/>
      <c r="PSE14"/>
      <c r="PSF14"/>
      <c r="PSG14"/>
      <c r="PSH14"/>
      <c r="PSI14"/>
      <c r="PSJ14"/>
      <c r="PSK14"/>
      <c r="PSL14"/>
      <c r="PSM14"/>
      <c r="PSN14"/>
      <c r="PSO14"/>
      <c r="PSP14"/>
      <c r="PSQ14"/>
      <c r="PSR14"/>
      <c r="PSS14"/>
      <c r="PST14"/>
      <c r="PSU14"/>
      <c r="PSV14"/>
      <c r="PSW14"/>
      <c r="PSX14"/>
      <c r="PSY14"/>
      <c r="PSZ14"/>
      <c r="PTA14"/>
      <c r="PTB14"/>
      <c r="PTC14"/>
      <c r="PTD14"/>
      <c r="PTE14"/>
      <c r="PTF14"/>
      <c r="PTG14"/>
      <c r="PTH14"/>
      <c r="PTI14"/>
      <c r="PTJ14"/>
      <c r="PTK14"/>
      <c r="PTL14"/>
      <c r="PTM14"/>
      <c r="PTN14"/>
      <c r="PTO14"/>
      <c r="PTP14"/>
      <c r="PTQ14"/>
      <c r="PTR14"/>
      <c r="PTS14"/>
      <c r="PTT14"/>
      <c r="PTU14"/>
      <c r="PTV14"/>
      <c r="PTW14"/>
      <c r="PTX14"/>
      <c r="PTY14"/>
      <c r="PTZ14"/>
      <c r="PUA14"/>
      <c r="PUB14"/>
      <c r="PUC14"/>
      <c r="PUD14"/>
      <c r="PUE14"/>
      <c r="PUF14"/>
      <c r="PUG14"/>
      <c r="PUH14"/>
      <c r="PUI14"/>
      <c r="PUJ14"/>
      <c r="PUK14"/>
      <c r="PUL14"/>
      <c r="PUM14"/>
      <c r="PUN14"/>
      <c r="PUO14"/>
      <c r="PUP14"/>
      <c r="PUQ14"/>
      <c r="PUR14"/>
      <c r="PUS14"/>
      <c r="PUT14"/>
      <c r="PUU14"/>
      <c r="PUV14"/>
      <c r="PUW14"/>
      <c r="PUX14"/>
      <c r="PUY14"/>
      <c r="PUZ14"/>
      <c r="PVA14"/>
      <c r="PVB14"/>
      <c r="PVC14"/>
      <c r="PVD14"/>
      <c r="PVE14"/>
      <c r="PVF14"/>
      <c r="PVG14"/>
      <c r="PVH14"/>
      <c r="PVI14"/>
      <c r="PVJ14"/>
      <c r="PVK14"/>
      <c r="PVL14"/>
      <c r="PVM14"/>
      <c r="PVN14"/>
      <c r="PVO14"/>
      <c r="PVP14"/>
      <c r="PVQ14"/>
      <c r="PVR14"/>
      <c r="PVS14"/>
      <c r="PVT14"/>
      <c r="PVU14"/>
      <c r="PVV14"/>
      <c r="PVW14"/>
      <c r="PVX14"/>
      <c r="PVY14"/>
      <c r="PVZ14"/>
      <c r="PWA14"/>
      <c r="PWB14"/>
      <c r="PWC14"/>
      <c r="PWD14"/>
      <c r="PWE14"/>
      <c r="PWF14"/>
      <c r="PWG14"/>
      <c r="PWH14"/>
      <c r="PWI14"/>
      <c r="PWJ14"/>
      <c r="PWK14"/>
      <c r="PWL14"/>
      <c r="PWM14"/>
      <c r="PWN14"/>
      <c r="PWO14"/>
      <c r="PWP14"/>
      <c r="PWQ14"/>
      <c r="PWR14"/>
      <c r="PWS14"/>
      <c r="PWT14"/>
      <c r="PWU14"/>
      <c r="PWV14"/>
      <c r="PWW14"/>
      <c r="PWX14"/>
      <c r="PWY14"/>
      <c r="PWZ14"/>
      <c r="PXA14"/>
      <c r="PXB14"/>
      <c r="PXC14"/>
      <c r="PXD14"/>
      <c r="PXE14"/>
      <c r="PXF14"/>
      <c r="PXG14"/>
      <c r="PXH14"/>
      <c r="PXI14"/>
      <c r="PXJ14"/>
      <c r="PXK14"/>
      <c r="PXL14"/>
      <c r="PXM14"/>
      <c r="PXN14"/>
      <c r="PXO14"/>
      <c r="PXP14"/>
      <c r="PXQ14"/>
      <c r="PXR14"/>
      <c r="PXS14"/>
      <c r="PXT14"/>
      <c r="PXU14"/>
      <c r="PXV14"/>
      <c r="PXW14"/>
      <c r="PXX14"/>
      <c r="PXY14"/>
      <c r="PXZ14"/>
      <c r="PYA14"/>
      <c r="PYB14"/>
      <c r="PYC14"/>
      <c r="PYD14"/>
      <c r="PYE14"/>
      <c r="PYF14"/>
      <c r="PYG14"/>
      <c r="PYH14"/>
      <c r="PYI14"/>
      <c r="PYJ14"/>
      <c r="PYK14"/>
      <c r="PYL14"/>
      <c r="PYM14"/>
      <c r="PYN14"/>
      <c r="PYO14"/>
      <c r="PYP14"/>
      <c r="PYQ14"/>
      <c r="PYR14"/>
      <c r="PYS14"/>
      <c r="PYT14"/>
      <c r="PYU14"/>
      <c r="PYV14"/>
      <c r="PYW14"/>
      <c r="PYX14"/>
      <c r="PYY14"/>
      <c r="PYZ14"/>
      <c r="PZA14"/>
      <c r="PZB14"/>
      <c r="PZC14"/>
      <c r="PZD14"/>
      <c r="PZE14"/>
      <c r="PZF14"/>
      <c r="PZG14"/>
      <c r="PZH14"/>
      <c r="PZI14"/>
      <c r="PZJ14"/>
      <c r="PZK14"/>
      <c r="PZL14"/>
      <c r="PZM14"/>
      <c r="PZN14"/>
      <c r="PZO14"/>
      <c r="PZP14"/>
      <c r="PZQ14"/>
      <c r="PZR14"/>
      <c r="PZS14"/>
      <c r="PZT14"/>
      <c r="PZU14"/>
      <c r="PZV14"/>
      <c r="PZW14"/>
      <c r="PZX14"/>
      <c r="PZY14"/>
      <c r="PZZ14"/>
      <c r="QAA14"/>
      <c r="QAB14"/>
      <c r="QAC14"/>
      <c r="QAD14"/>
      <c r="QAE14"/>
      <c r="QAF14"/>
      <c r="QAG14"/>
      <c r="QAH14"/>
      <c r="QAI14"/>
      <c r="QAJ14"/>
      <c r="QAK14"/>
      <c r="QAL14"/>
      <c r="QAM14"/>
      <c r="QAN14"/>
      <c r="QAO14"/>
      <c r="QAP14"/>
      <c r="QAQ14"/>
      <c r="QAR14"/>
      <c r="QAS14"/>
      <c r="QAT14"/>
      <c r="QAU14"/>
      <c r="QAV14"/>
      <c r="QAW14"/>
      <c r="QAX14"/>
      <c r="QAY14"/>
      <c r="QAZ14"/>
      <c r="QBA14"/>
      <c r="QBB14"/>
      <c r="QBC14"/>
      <c r="QBD14"/>
      <c r="QBE14"/>
      <c r="QBF14"/>
      <c r="QBG14"/>
      <c r="QBH14"/>
      <c r="QBI14"/>
      <c r="QBJ14"/>
      <c r="QBK14"/>
      <c r="QBL14"/>
      <c r="QBM14"/>
      <c r="QBN14"/>
      <c r="QBO14"/>
      <c r="QBP14"/>
      <c r="QBQ14"/>
      <c r="QBR14"/>
      <c r="QBS14"/>
      <c r="QBT14"/>
      <c r="QBU14"/>
      <c r="QBV14"/>
      <c r="QBW14"/>
      <c r="QBX14"/>
      <c r="QBY14"/>
      <c r="QBZ14"/>
      <c r="QCA14"/>
      <c r="QCB14"/>
      <c r="QCC14"/>
      <c r="QCD14"/>
      <c r="QCE14"/>
      <c r="QCF14"/>
      <c r="QCG14"/>
      <c r="QCH14"/>
      <c r="QCI14"/>
      <c r="QCJ14"/>
      <c r="QCK14"/>
      <c r="QCL14"/>
      <c r="QCM14"/>
      <c r="QCN14"/>
      <c r="QCO14"/>
      <c r="QCP14"/>
      <c r="QCQ14"/>
      <c r="QCR14"/>
      <c r="QCS14"/>
      <c r="QCT14"/>
      <c r="QCU14"/>
      <c r="QCV14"/>
      <c r="QCW14"/>
      <c r="QCX14"/>
      <c r="QCY14"/>
      <c r="QCZ14"/>
      <c r="QDA14"/>
      <c r="QDB14"/>
      <c r="QDC14"/>
      <c r="QDD14"/>
      <c r="QDE14"/>
      <c r="QDF14"/>
      <c r="QDG14"/>
      <c r="QDH14"/>
      <c r="QDI14"/>
      <c r="QDJ14"/>
      <c r="QDK14"/>
      <c r="QDL14"/>
      <c r="QDM14"/>
      <c r="QDN14"/>
      <c r="QDO14"/>
      <c r="QDP14"/>
      <c r="QDQ14"/>
      <c r="QDR14"/>
      <c r="QDS14"/>
      <c r="QDT14"/>
      <c r="QDU14"/>
      <c r="QDV14"/>
      <c r="QDW14"/>
      <c r="QDX14"/>
      <c r="QDY14"/>
      <c r="QDZ14"/>
      <c r="QEA14"/>
      <c r="QEB14"/>
      <c r="QEC14"/>
      <c r="QED14"/>
      <c r="QEE14"/>
      <c r="QEF14"/>
      <c r="QEG14"/>
      <c r="QEH14"/>
      <c r="QEI14"/>
      <c r="QEJ14"/>
      <c r="QEK14"/>
      <c r="QEL14"/>
      <c r="QEM14"/>
      <c r="QEN14"/>
      <c r="QEO14"/>
      <c r="QEP14"/>
      <c r="QEQ14"/>
      <c r="QER14"/>
      <c r="QES14"/>
      <c r="QET14"/>
      <c r="QEU14"/>
      <c r="QEV14"/>
      <c r="QEW14"/>
      <c r="QEX14"/>
      <c r="QEY14"/>
      <c r="QEZ14"/>
      <c r="QFA14"/>
      <c r="QFB14"/>
      <c r="QFC14"/>
      <c r="QFD14"/>
      <c r="QFE14"/>
      <c r="QFF14"/>
      <c r="QFG14"/>
      <c r="QFH14"/>
      <c r="QFI14"/>
      <c r="QFJ14"/>
      <c r="QFK14"/>
      <c r="QFL14"/>
      <c r="QFM14"/>
      <c r="QFN14"/>
      <c r="QFO14"/>
      <c r="QFP14"/>
      <c r="QFQ14"/>
      <c r="QFR14"/>
      <c r="QFS14"/>
      <c r="QFT14"/>
      <c r="QFU14"/>
      <c r="QFV14"/>
      <c r="QFW14"/>
      <c r="QFX14"/>
      <c r="QFY14"/>
      <c r="QFZ14"/>
      <c r="QGA14"/>
      <c r="QGB14"/>
      <c r="QGC14"/>
      <c r="QGD14"/>
      <c r="QGE14"/>
      <c r="QGF14"/>
      <c r="QGG14"/>
      <c r="QGH14"/>
      <c r="QGI14"/>
      <c r="QGJ14"/>
      <c r="QGK14"/>
      <c r="QGL14"/>
      <c r="QGM14"/>
      <c r="QGN14"/>
      <c r="QGO14"/>
      <c r="QGP14"/>
      <c r="QGQ14"/>
      <c r="QGR14"/>
      <c r="QGS14"/>
      <c r="QGT14"/>
      <c r="QGU14"/>
      <c r="QGV14"/>
      <c r="QGW14"/>
      <c r="QGX14"/>
      <c r="QGY14"/>
      <c r="QGZ14"/>
      <c r="QHA14"/>
      <c r="QHB14"/>
      <c r="QHC14"/>
      <c r="QHD14"/>
      <c r="QHE14"/>
      <c r="QHF14"/>
      <c r="QHG14"/>
      <c r="QHH14"/>
      <c r="QHI14"/>
      <c r="QHJ14"/>
      <c r="QHK14"/>
      <c r="QHL14"/>
      <c r="QHM14"/>
      <c r="QHN14"/>
      <c r="QHO14"/>
      <c r="QHP14"/>
      <c r="QHQ14"/>
      <c r="QHR14"/>
      <c r="QHS14"/>
      <c r="QHT14"/>
      <c r="QHU14"/>
      <c r="QHV14"/>
      <c r="QHW14"/>
      <c r="QHX14"/>
      <c r="QHY14"/>
      <c r="QHZ14"/>
      <c r="QIA14"/>
      <c r="QIB14"/>
      <c r="QIC14"/>
      <c r="QID14"/>
      <c r="QIE14"/>
      <c r="QIF14"/>
      <c r="QIG14"/>
      <c r="QIH14"/>
      <c r="QII14"/>
      <c r="QIJ14"/>
      <c r="QIK14"/>
      <c r="QIL14"/>
      <c r="QIM14"/>
      <c r="QIN14"/>
      <c r="QIO14"/>
      <c r="QIP14"/>
      <c r="QIQ14"/>
      <c r="QIR14"/>
      <c r="QIS14"/>
      <c r="QIT14"/>
      <c r="QIU14"/>
      <c r="QIV14"/>
      <c r="QIW14"/>
      <c r="QIX14"/>
      <c r="QIY14"/>
      <c r="QIZ14"/>
      <c r="QJA14"/>
      <c r="QJB14"/>
      <c r="QJC14"/>
      <c r="QJD14"/>
      <c r="QJE14"/>
      <c r="QJF14"/>
      <c r="QJG14"/>
      <c r="QJH14"/>
      <c r="QJI14"/>
      <c r="QJJ14"/>
      <c r="QJK14"/>
      <c r="QJL14"/>
      <c r="QJM14"/>
      <c r="QJN14"/>
      <c r="QJO14"/>
      <c r="QJP14"/>
      <c r="QJQ14"/>
      <c r="QJR14"/>
      <c r="QJS14"/>
      <c r="QJT14"/>
      <c r="QJU14"/>
      <c r="QJV14"/>
      <c r="QJW14"/>
      <c r="QJX14"/>
      <c r="QJY14"/>
      <c r="QJZ14"/>
      <c r="QKA14"/>
      <c r="QKB14"/>
      <c r="QKC14"/>
      <c r="QKD14"/>
      <c r="QKE14"/>
      <c r="QKF14"/>
      <c r="QKG14"/>
      <c r="QKH14"/>
      <c r="QKI14"/>
      <c r="QKJ14"/>
      <c r="QKK14"/>
      <c r="QKL14"/>
      <c r="QKM14"/>
      <c r="QKN14"/>
      <c r="QKO14"/>
      <c r="QKP14"/>
      <c r="QKQ14"/>
      <c r="QKR14"/>
      <c r="QKS14"/>
      <c r="QKT14"/>
      <c r="QKU14"/>
      <c r="QKV14"/>
      <c r="QKW14"/>
      <c r="QKX14"/>
      <c r="QKY14"/>
      <c r="QKZ14"/>
      <c r="QLA14"/>
      <c r="QLB14"/>
      <c r="QLC14"/>
      <c r="QLD14"/>
      <c r="QLE14"/>
      <c r="QLF14"/>
      <c r="QLG14"/>
      <c r="QLH14"/>
      <c r="QLI14"/>
      <c r="QLJ14"/>
      <c r="QLK14"/>
      <c r="QLL14"/>
      <c r="QLM14"/>
      <c r="QLN14"/>
      <c r="QLO14"/>
      <c r="QLP14"/>
      <c r="QLQ14"/>
      <c r="QLR14"/>
      <c r="QLS14"/>
      <c r="QLT14"/>
      <c r="QLU14"/>
      <c r="QLV14"/>
      <c r="QLW14"/>
      <c r="QLX14"/>
      <c r="QLY14"/>
      <c r="QLZ14"/>
      <c r="QMA14"/>
      <c r="QMB14"/>
      <c r="QMC14"/>
      <c r="QMD14"/>
      <c r="QME14"/>
      <c r="QMF14"/>
      <c r="QMG14"/>
      <c r="QMH14"/>
      <c r="QMI14"/>
      <c r="QMJ14"/>
      <c r="QMK14"/>
      <c r="QML14"/>
      <c r="QMM14"/>
      <c r="QMN14"/>
      <c r="QMO14"/>
      <c r="QMP14"/>
      <c r="QMQ14"/>
      <c r="QMR14"/>
      <c r="QMS14"/>
      <c r="QMT14"/>
      <c r="QMU14"/>
      <c r="QMV14"/>
      <c r="QMW14"/>
      <c r="QMX14"/>
      <c r="QMY14"/>
      <c r="QMZ14"/>
      <c r="QNA14"/>
      <c r="QNB14"/>
      <c r="QNC14"/>
      <c r="QND14"/>
      <c r="QNE14"/>
      <c r="QNF14"/>
      <c r="QNG14"/>
      <c r="QNH14"/>
      <c r="QNI14"/>
      <c r="QNJ14"/>
      <c r="QNK14"/>
      <c r="QNL14"/>
      <c r="QNM14"/>
      <c r="QNN14"/>
      <c r="QNO14"/>
      <c r="QNP14"/>
      <c r="QNQ14"/>
      <c r="QNR14"/>
      <c r="QNS14"/>
      <c r="QNT14"/>
      <c r="QNU14"/>
      <c r="QNV14"/>
      <c r="QNW14"/>
      <c r="QNX14"/>
      <c r="QNY14"/>
      <c r="QNZ14"/>
      <c r="QOA14"/>
      <c r="QOB14"/>
      <c r="QOC14"/>
      <c r="QOD14"/>
      <c r="QOE14"/>
      <c r="QOF14"/>
      <c r="QOG14"/>
      <c r="QOH14"/>
      <c r="QOI14"/>
      <c r="QOJ14"/>
      <c r="QOK14"/>
      <c r="QOL14"/>
      <c r="QOM14"/>
      <c r="QON14"/>
      <c r="QOO14"/>
      <c r="QOP14"/>
      <c r="QOQ14"/>
      <c r="QOR14"/>
      <c r="QOS14"/>
      <c r="QOT14"/>
      <c r="QOU14"/>
      <c r="QOV14"/>
      <c r="QOW14"/>
      <c r="QOX14"/>
      <c r="QOY14"/>
      <c r="QOZ14"/>
      <c r="QPA14"/>
      <c r="QPB14"/>
      <c r="QPC14"/>
      <c r="QPD14"/>
      <c r="QPE14"/>
      <c r="QPF14"/>
      <c r="QPG14"/>
      <c r="QPH14"/>
      <c r="QPI14"/>
      <c r="QPJ14"/>
      <c r="QPK14"/>
      <c r="QPL14"/>
      <c r="QPM14"/>
      <c r="QPN14"/>
      <c r="QPO14"/>
      <c r="QPP14"/>
      <c r="QPQ14"/>
      <c r="QPR14"/>
      <c r="QPS14"/>
      <c r="QPT14"/>
      <c r="QPU14"/>
      <c r="QPV14"/>
      <c r="QPW14"/>
      <c r="QPX14"/>
      <c r="QPY14"/>
      <c r="QPZ14"/>
      <c r="QQA14"/>
      <c r="QQB14"/>
      <c r="QQC14"/>
      <c r="QQD14"/>
      <c r="QQE14"/>
      <c r="QQF14"/>
      <c r="QQG14"/>
      <c r="QQH14"/>
      <c r="QQI14"/>
      <c r="QQJ14"/>
      <c r="QQK14"/>
      <c r="QQL14"/>
      <c r="QQM14"/>
      <c r="QQN14"/>
      <c r="QQO14"/>
      <c r="QQP14"/>
      <c r="QQQ14"/>
      <c r="QQR14"/>
      <c r="QQS14"/>
      <c r="QQT14"/>
      <c r="QQU14"/>
      <c r="QQV14"/>
      <c r="QQW14"/>
      <c r="QQX14"/>
      <c r="QQY14"/>
      <c r="QQZ14"/>
      <c r="QRA14"/>
      <c r="QRB14"/>
      <c r="QRC14"/>
      <c r="QRD14"/>
      <c r="QRE14"/>
      <c r="QRF14"/>
      <c r="QRG14"/>
      <c r="QRH14"/>
      <c r="QRI14"/>
      <c r="QRJ14"/>
      <c r="QRK14"/>
      <c r="QRL14"/>
      <c r="QRM14"/>
      <c r="QRN14"/>
      <c r="QRO14"/>
      <c r="QRP14"/>
      <c r="QRQ14"/>
      <c r="QRR14"/>
      <c r="QRS14"/>
      <c r="QRT14"/>
      <c r="QRU14"/>
      <c r="QRV14"/>
      <c r="QRW14"/>
      <c r="QRX14"/>
      <c r="QRY14"/>
      <c r="QRZ14"/>
      <c r="QSA14"/>
      <c r="QSB14"/>
      <c r="QSC14"/>
      <c r="QSD14"/>
      <c r="QSE14"/>
      <c r="QSF14"/>
      <c r="QSG14"/>
      <c r="QSH14"/>
      <c r="QSI14"/>
      <c r="QSJ14"/>
      <c r="QSK14"/>
      <c r="QSL14"/>
      <c r="QSM14"/>
      <c r="QSN14"/>
      <c r="QSO14"/>
      <c r="QSP14"/>
      <c r="QSQ14"/>
      <c r="QSR14"/>
      <c r="QSS14"/>
      <c r="QST14"/>
      <c r="QSU14"/>
      <c r="QSV14"/>
      <c r="QSW14"/>
      <c r="QSX14"/>
      <c r="QSY14"/>
      <c r="QSZ14"/>
      <c r="QTA14"/>
      <c r="QTB14"/>
      <c r="QTC14"/>
      <c r="QTD14"/>
      <c r="QTE14"/>
      <c r="QTF14"/>
      <c r="QTG14"/>
      <c r="QTH14"/>
      <c r="QTI14"/>
      <c r="QTJ14"/>
      <c r="QTK14"/>
      <c r="QTL14"/>
      <c r="QTM14"/>
      <c r="QTN14"/>
      <c r="QTO14"/>
      <c r="QTP14"/>
      <c r="QTQ14"/>
      <c r="QTR14"/>
      <c r="QTS14"/>
      <c r="QTT14"/>
      <c r="QTU14"/>
      <c r="QTV14"/>
      <c r="QTW14"/>
      <c r="QTX14"/>
      <c r="QTY14"/>
      <c r="QTZ14"/>
      <c r="QUA14"/>
      <c r="QUB14"/>
      <c r="QUC14"/>
      <c r="QUD14"/>
      <c r="QUE14"/>
      <c r="QUF14"/>
      <c r="QUG14"/>
      <c r="QUH14"/>
      <c r="QUI14"/>
      <c r="QUJ14"/>
      <c r="QUK14"/>
      <c r="QUL14"/>
      <c r="QUM14"/>
      <c r="QUN14"/>
      <c r="QUO14"/>
      <c r="QUP14"/>
      <c r="QUQ14"/>
      <c r="QUR14"/>
      <c r="QUS14"/>
      <c r="QUT14"/>
      <c r="QUU14"/>
      <c r="QUV14"/>
      <c r="QUW14"/>
      <c r="QUX14"/>
      <c r="QUY14"/>
      <c r="QUZ14"/>
      <c r="QVA14"/>
      <c r="QVB14"/>
      <c r="QVC14"/>
      <c r="QVD14"/>
      <c r="QVE14"/>
      <c r="QVF14"/>
      <c r="QVG14"/>
      <c r="QVH14"/>
      <c r="QVI14"/>
      <c r="QVJ14"/>
      <c r="QVK14"/>
      <c r="QVL14"/>
      <c r="QVM14"/>
      <c r="QVN14"/>
      <c r="QVO14"/>
      <c r="QVP14"/>
      <c r="QVQ14"/>
      <c r="QVR14"/>
      <c r="QVS14"/>
      <c r="QVT14"/>
      <c r="QVU14"/>
      <c r="QVV14"/>
      <c r="QVW14"/>
      <c r="QVX14"/>
      <c r="QVY14"/>
      <c r="QVZ14"/>
      <c r="QWA14"/>
      <c r="QWB14"/>
      <c r="QWC14"/>
      <c r="QWD14"/>
      <c r="QWE14"/>
      <c r="QWF14"/>
      <c r="QWG14"/>
      <c r="QWH14"/>
      <c r="QWI14"/>
      <c r="QWJ14"/>
      <c r="QWK14"/>
      <c r="QWL14"/>
      <c r="QWM14"/>
      <c r="QWN14"/>
      <c r="QWO14"/>
      <c r="QWP14"/>
      <c r="QWQ14"/>
      <c r="QWR14"/>
      <c r="QWS14"/>
      <c r="QWT14"/>
      <c r="QWU14"/>
      <c r="QWV14"/>
      <c r="QWW14"/>
      <c r="QWX14"/>
      <c r="QWY14"/>
      <c r="QWZ14"/>
      <c r="QXA14"/>
      <c r="QXB14"/>
      <c r="QXC14"/>
      <c r="QXD14"/>
      <c r="QXE14"/>
      <c r="QXF14"/>
      <c r="QXG14"/>
      <c r="QXH14"/>
      <c r="QXI14"/>
      <c r="QXJ14"/>
      <c r="QXK14"/>
      <c r="QXL14"/>
      <c r="QXM14"/>
      <c r="QXN14"/>
      <c r="QXO14"/>
      <c r="QXP14"/>
      <c r="QXQ14"/>
      <c r="QXR14"/>
      <c r="QXS14"/>
      <c r="QXT14"/>
      <c r="QXU14"/>
      <c r="QXV14"/>
      <c r="QXW14"/>
      <c r="QXX14"/>
      <c r="QXY14"/>
      <c r="QXZ14"/>
      <c r="QYA14"/>
      <c r="QYB14"/>
      <c r="QYC14"/>
      <c r="QYD14"/>
      <c r="QYE14"/>
      <c r="QYF14"/>
      <c r="QYG14"/>
      <c r="QYH14"/>
      <c r="QYI14"/>
      <c r="QYJ14"/>
      <c r="QYK14"/>
      <c r="QYL14"/>
      <c r="QYM14"/>
      <c r="QYN14"/>
      <c r="QYO14"/>
      <c r="QYP14"/>
      <c r="QYQ14"/>
      <c r="QYR14"/>
      <c r="QYS14"/>
      <c r="QYT14"/>
      <c r="QYU14"/>
      <c r="QYV14"/>
      <c r="QYW14"/>
      <c r="QYX14"/>
      <c r="QYY14"/>
      <c r="QYZ14"/>
      <c r="QZA14"/>
      <c r="QZB14"/>
      <c r="QZC14"/>
      <c r="QZD14"/>
      <c r="QZE14"/>
      <c r="QZF14"/>
      <c r="QZG14"/>
      <c r="QZH14"/>
      <c r="QZI14"/>
      <c r="QZJ14"/>
      <c r="QZK14"/>
      <c r="QZL14"/>
      <c r="QZM14"/>
      <c r="QZN14"/>
      <c r="QZO14"/>
      <c r="QZP14"/>
      <c r="QZQ14"/>
      <c r="QZR14"/>
      <c r="QZS14"/>
      <c r="QZT14"/>
      <c r="QZU14"/>
      <c r="QZV14"/>
      <c r="QZW14"/>
      <c r="QZX14"/>
      <c r="QZY14"/>
      <c r="QZZ14"/>
      <c r="RAA14"/>
      <c r="RAB14"/>
      <c r="RAC14"/>
      <c r="RAD14"/>
      <c r="RAE14"/>
      <c r="RAF14"/>
      <c r="RAG14"/>
      <c r="RAH14"/>
      <c r="RAI14"/>
      <c r="RAJ14"/>
      <c r="RAK14"/>
      <c r="RAL14"/>
      <c r="RAM14"/>
      <c r="RAN14"/>
      <c r="RAO14"/>
      <c r="RAP14"/>
      <c r="RAQ14"/>
      <c r="RAR14"/>
      <c r="RAS14"/>
      <c r="RAT14"/>
      <c r="RAU14"/>
      <c r="RAV14"/>
      <c r="RAW14"/>
      <c r="RAX14"/>
      <c r="RAY14"/>
      <c r="RAZ14"/>
      <c r="RBA14"/>
      <c r="RBB14"/>
      <c r="RBC14"/>
      <c r="RBD14"/>
      <c r="RBE14"/>
      <c r="RBF14"/>
      <c r="RBG14"/>
      <c r="RBH14"/>
      <c r="RBI14"/>
      <c r="RBJ14"/>
      <c r="RBK14"/>
      <c r="RBL14"/>
      <c r="RBM14"/>
      <c r="RBN14"/>
      <c r="RBO14"/>
      <c r="RBP14"/>
      <c r="RBQ14"/>
      <c r="RBR14"/>
      <c r="RBS14"/>
      <c r="RBT14"/>
      <c r="RBU14"/>
      <c r="RBV14"/>
      <c r="RBW14"/>
      <c r="RBX14"/>
      <c r="RBY14"/>
      <c r="RBZ14"/>
      <c r="RCA14"/>
      <c r="RCB14"/>
      <c r="RCC14"/>
      <c r="RCD14"/>
      <c r="RCE14"/>
      <c r="RCF14"/>
      <c r="RCG14"/>
      <c r="RCH14"/>
      <c r="RCI14"/>
      <c r="RCJ14"/>
      <c r="RCK14"/>
      <c r="RCL14"/>
      <c r="RCM14"/>
      <c r="RCN14"/>
      <c r="RCO14"/>
      <c r="RCP14"/>
      <c r="RCQ14"/>
      <c r="RCR14"/>
      <c r="RCS14"/>
      <c r="RCT14"/>
      <c r="RCU14"/>
      <c r="RCV14"/>
      <c r="RCW14"/>
      <c r="RCX14"/>
      <c r="RCY14"/>
      <c r="RCZ14"/>
      <c r="RDA14"/>
      <c r="RDB14"/>
      <c r="RDC14"/>
      <c r="RDD14"/>
      <c r="RDE14"/>
      <c r="RDF14"/>
      <c r="RDG14"/>
      <c r="RDH14"/>
      <c r="RDI14"/>
      <c r="RDJ14"/>
      <c r="RDK14"/>
      <c r="RDL14"/>
      <c r="RDM14"/>
      <c r="RDN14"/>
      <c r="RDO14"/>
      <c r="RDP14"/>
      <c r="RDQ14"/>
      <c r="RDR14"/>
      <c r="RDS14"/>
      <c r="RDT14"/>
      <c r="RDU14"/>
      <c r="RDV14"/>
      <c r="RDW14"/>
      <c r="RDX14"/>
      <c r="RDY14"/>
      <c r="RDZ14"/>
      <c r="REA14"/>
      <c r="REB14"/>
      <c r="REC14"/>
      <c r="RED14"/>
      <c r="REE14"/>
      <c r="REF14"/>
      <c r="REG14"/>
      <c r="REH14"/>
      <c r="REI14"/>
      <c r="REJ14"/>
      <c r="REK14"/>
      <c r="REL14"/>
      <c r="REM14"/>
      <c r="REN14"/>
      <c r="REO14"/>
      <c r="REP14"/>
      <c r="REQ14"/>
      <c r="RER14"/>
      <c r="RES14"/>
      <c r="RET14"/>
      <c r="REU14"/>
      <c r="REV14"/>
      <c r="REW14"/>
      <c r="REX14"/>
      <c r="REY14"/>
      <c r="REZ14"/>
      <c r="RFA14"/>
      <c r="RFB14"/>
      <c r="RFC14"/>
      <c r="RFD14"/>
      <c r="RFE14"/>
      <c r="RFF14"/>
      <c r="RFG14"/>
      <c r="RFH14"/>
      <c r="RFI14"/>
      <c r="RFJ14"/>
      <c r="RFK14"/>
      <c r="RFL14"/>
      <c r="RFM14"/>
      <c r="RFN14"/>
      <c r="RFO14"/>
      <c r="RFP14"/>
      <c r="RFQ14"/>
      <c r="RFR14"/>
      <c r="RFS14"/>
      <c r="RFT14"/>
      <c r="RFU14"/>
      <c r="RFV14"/>
      <c r="RFW14"/>
      <c r="RFX14"/>
      <c r="RFY14"/>
      <c r="RFZ14"/>
      <c r="RGA14"/>
      <c r="RGB14"/>
      <c r="RGC14"/>
      <c r="RGD14"/>
      <c r="RGE14"/>
      <c r="RGF14"/>
      <c r="RGG14"/>
      <c r="RGH14"/>
      <c r="RGI14"/>
      <c r="RGJ14"/>
      <c r="RGK14"/>
      <c r="RGL14"/>
      <c r="RGM14"/>
      <c r="RGN14"/>
      <c r="RGO14"/>
      <c r="RGP14"/>
      <c r="RGQ14"/>
      <c r="RGR14"/>
      <c r="RGS14"/>
      <c r="RGT14"/>
      <c r="RGU14"/>
      <c r="RGV14"/>
      <c r="RGW14"/>
      <c r="RGX14"/>
      <c r="RGY14"/>
      <c r="RGZ14"/>
      <c r="RHA14"/>
      <c r="RHB14"/>
      <c r="RHC14"/>
      <c r="RHD14"/>
      <c r="RHE14"/>
      <c r="RHF14"/>
      <c r="RHG14"/>
      <c r="RHH14"/>
      <c r="RHI14"/>
      <c r="RHJ14"/>
      <c r="RHK14"/>
      <c r="RHL14"/>
      <c r="RHM14"/>
      <c r="RHN14"/>
      <c r="RHO14"/>
      <c r="RHP14"/>
      <c r="RHQ14"/>
      <c r="RHR14"/>
      <c r="RHS14"/>
      <c r="RHT14"/>
      <c r="RHU14"/>
      <c r="RHV14"/>
      <c r="RHW14"/>
      <c r="RHX14"/>
      <c r="RHY14"/>
      <c r="RHZ14"/>
      <c r="RIA14"/>
      <c r="RIB14"/>
      <c r="RIC14"/>
      <c r="RID14"/>
      <c r="RIE14"/>
      <c r="RIF14"/>
      <c r="RIG14"/>
      <c r="RIH14"/>
      <c r="RII14"/>
      <c r="RIJ14"/>
      <c r="RIK14"/>
      <c r="RIL14"/>
      <c r="RIM14"/>
      <c r="RIN14"/>
      <c r="RIO14"/>
      <c r="RIP14"/>
      <c r="RIQ14"/>
      <c r="RIR14"/>
      <c r="RIS14"/>
      <c r="RIT14"/>
      <c r="RIU14"/>
      <c r="RIV14"/>
      <c r="RIW14"/>
      <c r="RIX14"/>
      <c r="RIY14"/>
      <c r="RIZ14"/>
      <c r="RJA14"/>
      <c r="RJB14"/>
      <c r="RJC14"/>
      <c r="RJD14"/>
      <c r="RJE14"/>
      <c r="RJF14"/>
      <c r="RJG14"/>
      <c r="RJH14"/>
      <c r="RJI14"/>
      <c r="RJJ14"/>
      <c r="RJK14"/>
      <c r="RJL14"/>
      <c r="RJM14"/>
      <c r="RJN14"/>
      <c r="RJO14"/>
      <c r="RJP14"/>
      <c r="RJQ14"/>
      <c r="RJR14"/>
      <c r="RJS14"/>
      <c r="RJT14"/>
      <c r="RJU14"/>
      <c r="RJV14"/>
      <c r="RJW14"/>
      <c r="RJX14"/>
      <c r="RJY14"/>
      <c r="RJZ14"/>
      <c r="RKA14"/>
      <c r="RKB14"/>
      <c r="RKC14"/>
      <c r="RKD14"/>
      <c r="RKE14"/>
      <c r="RKF14"/>
      <c r="RKG14"/>
      <c r="RKH14"/>
      <c r="RKI14"/>
      <c r="RKJ14"/>
      <c r="RKK14"/>
      <c r="RKL14"/>
      <c r="RKM14"/>
      <c r="RKN14"/>
      <c r="RKO14"/>
      <c r="RKP14"/>
      <c r="RKQ14"/>
      <c r="RKR14"/>
      <c r="RKS14"/>
      <c r="RKT14"/>
      <c r="RKU14"/>
      <c r="RKV14"/>
      <c r="RKW14"/>
      <c r="RKX14"/>
      <c r="RKY14"/>
      <c r="RKZ14"/>
      <c r="RLA14"/>
      <c r="RLB14"/>
      <c r="RLC14"/>
      <c r="RLD14"/>
      <c r="RLE14"/>
      <c r="RLF14"/>
      <c r="RLG14"/>
      <c r="RLH14"/>
      <c r="RLI14"/>
      <c r="RLJ14"/>
      <c r="RLK14"/>
      <c r="RLL14"/>
      <c r="RLM14"/>
      <c r="RLN14"/>
      <c r="RLO14"/>
      <c r="RLP14"/>
      <c r="RLQ14"/>
      <c r="RLR14"/>
      <c r="RLS14"/>
      <c r="RLT14"/>
      <c r="RLU14"/>
      <c r="RLV14"/>
      <c r="RLW14"/>
      <c r="RLX14"/>
      <c r="RLY14"/>
      <c r="RLZ14"/>
      <c r="RMA14"/>
      <c r="RMB14"/>
      <c r="RMC14"/>
      <c r="RMD14"/>
      <c r="RME14"/>
      <c r="RMF14"/>
      <c r="RMG14"/>
      <c r="RMH14"/>
      <c r="RMI14"/>
      <c r="RMJ14"/>
      <c r="RMK14"/>
      <c r="RML14"/>
      <c r="RMM14"/>
      <c r="RMN14"/>
      <c r="RMO14"/>
      <c r="RMP14"/>
      <c r="RMQ14"/>
      <c r="RMR14"/>
      <c r="RMS14"/>
      <c r="RMT14"/>
      <c r="RMU14"/>
      <c r="RMV14"/>
      <c r="RMW14"/>
      <c r="RMX14"/>
      <c r="RMY14"/>
      <c r="RMZ14"/>
      <c r="RNA14"/>
      <c r="RNB14"/>
      <c r="RNC14"/>
      <c r="RND14"/>
      <c r="RNE14"/>
      <c r="RNF14"/>
      <c r="RNG14"/>
      <c r="RNH14"/>
      <c r="RNI14"/>
      <c r="RNJ14"/>
      <c r="RNK14"/>
      <c r="RNL14"/>
      <c r="RNM14"/>
      <c r="RNN14"/>
      <c r="RNO14"/>
      <c r="RNP14"/>
      <c r="RNQ14"/>
      <c r="RNR14"/>
      <c r="RNS14"/>
      <c r="RNT14"/>
      <c r="RNU14"/>
      <c r="RNV14"/>
      <c r="RNW14"/>
      <c r="RNX14"/>
      <c r="RNY14"/>
      <c r="RNZ14"/>
      <c r="ROA14"/>
      <c r="ROB14"/>
      <c r="ROC14"/>
      <c r="ROD14"/>
      <c r="ROE14"/>
      <c r="ROF14"/>
      <c r="ROG14"/>
      <c r="ROH14"/>
      <c r="ROI14"/>
      <c r="ROJ14"/>
      <c r="ROK14"/>
      <c r="ROL14"/>
      <c r="ROM14"/>
      <c r="RON14"/>
      <c r="ROO14"/>
      <c r="ROP14"/>
      <c r="ROQ14"/>
      <c r="ROR14"/>
      <c r="ROS14"/>
      <c r="ROT14"/>
      <c r="ROU14"/>
      <c r="ROV14"/>
      <c r="ROW14"/>
      <c r="ROX14"/>
      <c r="ROY14"/>
      <c r="ROZ14"/>
      <c r="RPA14"/>
      <c r="RPB14"/>
      <c r="RPC14"/>
      <c r="RPD14"/>
      <c r="RPE14"/>
      <c r="RPF14"/>
      <c r="RPG14"/>
      <c r="RPH14"/>
      <c r="RPI14"/>
      <c r="RPJ14"/>
      <c r="RPK14"/>
      <c r="RPL14"/>
      <c r="RPM14"/>
      <c r="RPN14"/>
      <c r="RPO14"/>
      <c r="RPP14"/>
      <c r="RPQ14"/>
      <c r="RPR14"/>
      <c r="RPS14"/>
      <c r="RPT14"/>
      <c r="RPU14"/>
      <c r="RPV14"/>
      <c r="RPW14"/>
      <c r="RPX14"/>
      <c r="RPY14"/>
      <c r="RPZ14"/>
      <c r="RQA14"/>
      <c r="RQB14"/>
      <c r="RQC14"/>
      <c r="RQD14"/>
      <c r="RQE14"/>
      <c r="RQF14"/>
      <c r="RQG14"/>
      <c r="RQH14"/>
      <c r="RQI14"/>
      <c r="RQJ14"/>
      <c r="RQK14"/>
      <c r="RQL14"/>
      <c r="RQM14"/>
      <c r="RQN14"/>
      <c r="RQO14"/>
      <c r="RQP14"/>
      <c r="RQQ14"/>
      <c r="RQR14"/>
      <c r="RQS14"/>
      <c r="RQT14"/>
      <c r="RQU14"/>
      <c r="RQV14"/>
      <c r="RQW14"/>
      <c r="RQX14"/>
      <c r="RQY14"/>
      <c r="RQZ14"/>
      <c r="RRA14"/>
      <c r="RRB14"/>
      <c r="RRC14"/>
      <c r="RRD14"/>
      <c r="RRE14"/>
      <c r="RRF14"/>
      <c r="RRG14"/>
      <c r="RRH14"/>
      <c r="RRI14"/>
      <c r="RRJ14"/>
      <c r="RRK14"/>
      <c r="RRL14"/>
      <c r="RRM14"/>
      <c r="RRN14"/>
      <c r="RRO14"/>
      <c r="RRP14"/>
      <c r="RRQ14"/>
      <c r="RRR14"/>
      <c r="RRS14"/>
      <c r="RRT14"/>
      <c r="RRU14"/>
      <c r="RRV14"/>
      <c r="RRW14"/>
      <c r="RRX14"/>
      <c r="RRY14"/>
      <c r="RRZ14"/>
      <c r="RSA14"/>
      <c r="RSB14"/>
      <c r="RSC14"/>
      <c r="RSD14"/>
      <c r="RSE14"/>
      <c r="RSF14"/>
      <c r="RSG14"/>
      <c r="RSH14"/>
      <c r="RSI14"/>
      <c r="RSJ14"/>
      <c r="RSK14"/>
      <c r="RSL14"/>
      <c r="RSM14"/>
      <c r="RSN14"/>
      <c r="RSO14"/>
      <c r="RSP14"/>
      <c r="RSQ14"/>
      <c r="RSR14"/>
      <c r="RSS14"/>
      <c r="RST14"/>
      <c r="RSU14"/>
      <c r="RSV14"/>
      <c r="RSW14"/>
      <c r="RSX14"/>
      <c r="RSY14"/>
      <c r="RSZ14"/>
      <c r="RTA14"/>
      <c r="RTB14"/>
      <c r="RTC14"/>
      <c r="RTD14"/>
      <c r="RTE14"/>
      <c r="RTF14"/>
      <c r="RTG14"/>
      <c r="RTH14"/>
      <c r="RTI14"/>
      <c r="RTJ14"/>
      <c r="RTK14"/>
      <c r="RTL14"/>
      <c r="RTM14"/>
      <c r="RTN14"/>
      <c r="RTO14"/>
      <c r="RTP14"/>
      <c r="RTQ14"/>
      <c r="RTR14"/>
      <c r="RTS14"/>
      <c r="RTT14"/>
      <c r="RTU14"/>
      <c r="RTV14"/>
      <c r="RTW14"/>
      <c r="RTX14"/>
      <c r="RTY14"/>
      <c r="RTZ14"/>
      <c r="RUA14"/>
      <c r="RUB14"/>
      <c r="RUC14"/>
      <c r="RUD14"/>
      <c r="RUE14"/>
      <c r="RUF14"/>
      <c r="RUG14"/>
      <c r="RUH14"/>
      <c r="RUI14"/>
      <c r="RUJ14"/>
      <c r="RUK14"/>
      <c r="RUL14"/>
      <c r="RUM14"/>
      <c r="RUN14"/>
      <c r="RUO14"/>
      <c r="RUP14"/>
      <c r="RUQ14"/>
      <c r="RUR14"/>
      <c r="RUS14"/>
      <c r="RUT14"/>
      <c r="RUU14"/>
      <c r="RUV14"/>
      <c r="RUW14"/>
      <c r="RUX14"/>
      <c r="RUY14"/>
      <c r="RUZ14"/>
      <c r="RVA14"/>
      <c r="RVB14"/>
      <c r="RVC14"/>
      <c r="RVD14"/>
      <c r="RVE14"/>
      <c r="RVF14"/>
      <c r="RVG14"/>
      <c r="RVH14"/>
      <c r="RVI14"/>
      <c r="RVJ14"/>
      <c r="RVK14"/>
      <c r="RVL14"/>
      <c r="RVM14"/>
      <c r="RVN14"/>
      <c r="RVO14"/>
      <c r="RVP14"/>
      <c r="RVQ14"/>
      <c r="RVR14"/>
      <c r="RVS14"/>
      <c r="RVT14"/>
      <c r="RVU14"/>
      <c r="RVV14"/>
      <c r="RVW14"/>
      <c r="RVX14"/>
      <c r="RVY14"/>
      <c r="RVZ14"/>
      <c r="RWA14"/>
      <c r="RWB14"/>
      <c r="RWC14"/>
      <c r="RWD14"/>
      <c r="RWE14"/>
      <c r="RWF14"/>
      <c r="RWG14"/>
      <c r="RWH14"/>
      <c r="RWI14"/>
      <c r="RWJ14"/>
      <c r="RWK14"/>
      <c r="RWL14"/>
      <c r="RWM14"/>
      <c r="RWN14"/>
      <c r="RWO14"/>
      <c r="RWP14"/>
      <c r="RWQ14"/>
      <c r="RWR14"/>
      <c r="RWS14"/>
      <c r="RWT14"/>
      <c r="RWU14"/>
      <c r="RWV14"/>
      <c r="RWW14"/>
      <c r="RWX14"/>
      <c r="RWY14"/>
      <c r="RWZ14"/>
      <c r="RXA14"/>
      <c r="RXB14"/>
      <c r="RXC14"/>
      <c r="RXD14"/>
      <c r="RXE14"/>
      <c r="RXF14"/>
      <c r="RXG14"/>
      <c r="RXH14"/>
      <c r="RXI14"/>
      <c r="RXJ14"/>
      <c r="RXK14"/>
      <c r="RXL14"/>
      <c r="RXM14"/>
      <c r="RXN14"/>
      <c r="RXO14"/>
      <c r="RXP14"/>
      <c r="RXQ14"/>
      <c r="RXR14"/>
      <c r="RXS14"/>
      <c r="RXT14"/>
      <c r="RXU14"/>
      <c r="RXV14"/>
      <c r="RXW14"/>
      <c r="RXX14"/>
      <c r="RXY14"/>
      <c r="RXZ14"/>
      <c r="RYA14"/>
      <c r="RYB14"/>
      <c r="RYC14"/>
      <c r="RYD14"/>
      <c r="RYE14"/>
      <c r="RYF14"/>
      <c r="RYG14"/>
      <c r="RYH14"/>
      <c r="RYI14"/>
      <c r="RYJ14"/>
      <c r="RYK14"/>
      <c r="RYL14"/>
      <c r="RYM14"/>
      <c r="RYN14"/>
      <c r="RYO14"/>
      <c r="RYP14"/>
      <c r="RYQ14"/>
      <c r="RYR14"/>
      <c r="RYS14"/>
      <c r="RYT14"/>
      <c r="RYU14"/>
      <c r="RYV14"/>
      <c r="RYW14"/>
      <c r="RYX14"/>
      <c r="RYY14"/>
      <c r="RYZ14"/>
      <c r="RZA14"/>
      <c r="RZB14"/>
      <c r="RZC14"/>
      <c r="RZD14"/>
      <c r="RZE14"/>
      <c r="RZF14"/>
      <c r="RZG14"/>
      <c r="RZH14"/>
      <c r="RZI14"/>
      <c r="RZJ14"/>
      <c r="RZK14"/>
      <c r="RZL14"/>
      <c r="RZM14"/>
      <c r="RZN14"/>
      <c r="RZO14"/>
      <c r="RZP14"/>
      <c r="RZQ14"/>
      <c r="RZR14"/>
      <c r="RZS14"/>
      <c r="RZT14"/>
      <c r="RZU14"/>
      <c r="RZV14"/>
      <c r="RZW14"/>
      <c r="RZX14"/>
      <c r="RZY14"/>
      <c r="RZZ14"/>
      <c r="SAA14"/>
      <c r="SAB14"/>
      <c r="SAC14"/>
      <c r="SAD14"/>
      <c r="SAE14"/>
      <c r="SAF14"/>
      <c r="SAG14"/>
      <c r="SAH14"/>
      <c r="SAI14"/>
      <c r="SAJ14"/>
      <c r="SAK14"/>
      <c r="SAL14"/>
      <c r="SAM14"/>
      <c r="SAN14"/>
      <c r="SAO14"/>
      <c r="SAP14"/>
      <c r="SAQ14"/>
      <c r="SAR14"/>
      <c r="SAS14"/>
      <c r="SAT14"/>
      <c r="SAU14"/>
      <c r="SAV14"/>
      <c r="SAW14"/>
      <c r="SAX14"/>
      <c r="SAY14"/>
      <c r="SAZ14"/>
      <c r="SBA14"/>
      <c r="SBB14"/>
      <c r="SBC14"/>
      <c r="SBD14"/>
      <c r="SBE14"/>
      <c r="SBF14"/>
      <c r="SBG14"/>
      <c r="SBH14"/>
      <c r="SBI14"/>
      <c r="SBJ14"/>
      <c r="SBK14"/>
      <c r="SBL14"/>
      <c r="SBM14"/>
      <c r="SBN14"/>
      <c r="SBO14"/>
      <c r="SBP14"/>
      <c r="SBQ14"/>
      <c r="SBR14"/>
      <c r="SBS14"/>
      <c r="SBT14"/>
      <c r="SBU14"/>
      <c r="SBV14"/>
      <c r="SBW14"/>
      <c r="SBX14"/>
      <c r="SBY14"/>
      <c r="SBZ14"/>
      <c r="SCA14"/>
      <c r="SCB14"/>
      <c r="SCC14"/>
      <c r="SCD14"/>
      <c r="SCE14"/>
      <c r="SCF14"/>
      <c r="SCG14"/>
      <c r="SCH14"/>
      <c r="SCI14"/>
      <c r="SCJ14"/>
      <c r="SCK14"/>
      <c r="SCL14"/>
      <c r="SCM14"/>
      <c r="SCN14"/>
      <c r="SCO14"/>
      <c r="SCP14"/>
      <c r="SCQ14"/>
      <c r="SCR14"/>
      <c r="SCS14"/>
      <c r="SCT14"/>
      <c r="SCU14"/>
      <c r="SCV14"/>
      <c r="SCW14"/>
      <c r="SCX14"/>
      <c r="SCY14"/>
      <c r="SCZ14"/>
      <c r="SDA14"/>
      <c r="SDB14"/>
      <c r="SDC14"/>
      <c r="SDD14"/>
      <c r="SDE14"/>
      <c r="SDF14"/>
      <c r="SDG14"/>
      <c r="SDH14"/>
      <c r="SDI14"/>
      <c r="SDJ14"/>
      <c r="SDK14"/>
      <c r="SDL14"/>
      <c r="SDM14"/>
      <c r="SDN14"/>
      <c r="SDO14"/>
      <c r="SDP14"/>
      <c r="SDQ14"/>
      <c r="SDR14"/>
      <c r="SDS14"/>
      <c r="SDT14"/>
      <c r="SDU14"/>
      <c r="SDV14"/>
      <c r="SDW14"/>
      <c r="SDX14"/>
      <c r="SDY14"/>
      <c r="SDZ14"/>
      <c r="SEA14"/>
      <c r="SEB14"/>
      <c r="SEC14"/>
      <c r="SED14"/>
      <c r="SEE14"/>
      <c r="SEF14"/>
      <c r="SEG14"/>
      <c r="SEH14"/>
      <c r="SEI14"/>
      <c r="SEJ14"/>
      <c r="SEK14"/>
      <c r="SEL14"/>
      <c r="SEM14"/>
      <c r="SEN14"/>
      <c r="SEO14"/>
      <c r="SEP14"/>
      <c r="SEQ14"/>
      <c r="SER14"/>
      <c r="SES14"/>
      <c r="SET14"/>
      <c r="SEU14"/>
      <c r="SEV14"/>
      <c r="SEW14"/>
      <c r="SEX14"/>
      <c r="SEY14"/>
      <c r="SEZ14"/>
      <c r="SFA14"/>
      <c r="SFB14"/>
      <c r="SFC14"/>
      <c r="SFD14"/>
      <c r="SFE14"/>
      <c r="SFF14"/>
      <c r="SFG14"/>
      <c r="SFH14"/>
      <c r="SFI14"/>
      <c r="SFJ14"/>
      <c r="SFK14"/>
      <c r="SFL14"/>
      <c r="SFM14"/>
      <c r="SFN14"/>
      <c r="SFO14"/>
      <c r="SFP14"/>
      <c r="SFQ14"/>
      <c r="SFR14"/>
      <c r="SFS14"/>
      <c r="SFT14"/>
      <c r="SFU14"/>
      <c r="SFV14"/>
      <c r="SFW14"/>
      <c r="SFX14"/>
      <c r="SFY14"/>
      <c r="SFZ14"/>
      <c r="SGA14"/>
      <c r="SGB14"/>
      <c r="SGC14"/>
      <c r="SGD14"/>
      <c r="SGE14"/>
      <c r="SGF14"/>
      <c r="SGG14"/>
      <c r="SGH14"/>
      <c r="SGI14"/>
      <c r="SGJ14"/>
      <c r="SGK14"/>
      <c r="SGL14"/>
      <c r="SGM14"/>
      <c r="SGN14"/>
      <c r="SGO14"/>
      <c r="SGP14"/>
      <c r="SGQ14"/>
      <c r="SGR14"/>
      <c r="SGS14"/>
      <c r="SGT14"/>
      <c r="SGU14"/>
      <c r="SGV14"/>
      <c r="SGW14"/>
      <c r="SGX14"/>
      <c r="SGY14"/>
      <c r="SGZ14"/>
      <c r="SHA14"/>
      <c r="SHB14"/>
      <c r="SHC14"/>
      <c r="SHD14"/>
      <c r="SHE14"/>
      <c r="SHF14"/>
      <c r="SHG14"/>
      <c r="SHH14"/>
      <c r="SHI14"/>
      <c r="SHJ14"/>
      <c r="SHK14"/>
      <c r="SHL14"/>
      <c r="SHM14"/>
      <c r="SHN14"/>
      <c r="SHO14"/>
      <c r="SHP14"/>
      <c r="SHQ14"/>
      <c r="SHR14"/>
      <c r="SHS14"/>
      <c r="SHT14"/>
      <c r="SHU14"/>
      <c r="SHV14"/>
      <c r="SHW14"/>
      <c r="SHX14"/>
      <c r="SHY14"/>
      <c r="SHZ14"/>
      <c r="SIA14"/>
      <c r="SIB14"/>
      <c r="SIC14"/>
      <c r="SID14"/>
      <c r="SIE14"/>
      <c r="SIF14"/>
      <c r="SIG14"/>
      <c r="SIH14"/>
      <c r="SII14"/>
      <c r="SIJ14"/>
      <c r="SIK14"/>
      <c r="SIL14"/>
      <c r="SIM14"/>
      <c r="SIN14"/>
      <c r="SIO14"/>
      <c r="SIP14"/>
      <c r="SIQ14"/>
      <c r="SIR14"/>
      <c r="SIS14"/>
      <c r="SIT14"/>
      <c r="SIU14"/>
      <c r="SIV14"/>
      <c r="SIW14"/>
      <c r="SIX14"/>
      <c r="SIY14"/>
      <c r="SIZ14"/>
      <c r="SJA14"/>
      <c r="SJB14"/>
      <c r="SJC14"/>
      <c r="SJD14"/>
      <c r="SJE14"/>
      <c r="SJF14"/>
      <c r="SJG14"/>
      <c r="SJH14"/>
      <c r="SJI14"/>
      <c r="SJJ14"/>
      <c r="SJK14"/>
      <c r="SJL14"/>
      <c r="SJM14"/>
      <c r="SJN14"/>
      <c r="SJO14"/>
      <c r="SJP14"/>
      <c r="SJQ14"/>
      <c r="SJR14"/>
      <c r="SJS14"/>
      <c r="SJT14"/>
      <c r="SJU14"/>
      <c r="SJV14"/>
      <c r="SJW14"/>
      <c r="SJX14"/>
      <c r="SJY14"/>
      <c r="SJZ14"/>
      <c r="SKA14"/>
      <c r="SKB14"/>
      <c r="SKC14"/>
      <c r="SKD14"/>
      <c r="SKE14"/>
      <c r="SKF14"/>
      <c r="SKG14"/>
      <c r="SKH14"/>
      <c r="SKI14"/>
      <c r="SKJ14"/>
      <c r="SKK14"/>
      <c r="SKL14"/>
      <c r="SKM14"/>
      <c r="SKN14"/>
      <c r="SKO14"/>
      <c r="SKP14"/>
      <c r="SKQ14"/>
      <c r="SKR14"/>
      <c r="SKS14"/>
      <c r="SKT14"/>
      <c r="SKU14"/>
      <c r="SKV14"/>
      <c r="SKW14"/>
      <c r="SKX14"/>
      <c r="SKY14"/>
      <c r="SKZ14"/>
      <c r="SLA14"/>
      <c r="SLB14"/>
      <c r="SLC14"/>
      <c r="SLD14"/>
      <c r="SLE14"/>
      <c r="SLF14"/>
      <c r="SLG14"/>
      <c r="SLH14"/>
      <c r="SLI14"/>
      <c r="SLJ14"/>
      <c r="SLK14"/>
      <c r="SLL14"/>
      <c r="SLM14"/>
      <c r="SLN14"/>
      <c r="SLO14"/>
      <c r="SLP14"/>
      <c r="SLQ14"/>
      <c r="SLR14"/>
      <c r="SLS14"/>
      <c r="SLT14"/>
      <c r="SLU14"/>
      <c r="SLV14"/>
      <c r="SLW14"/>
      <c r="SLX14"/>
      <c r="SLY14"/>
      <c r="SLZ14"/>
      <c r="SMA14"/>
      <c r="SMB14"/>
      <c r="SMC14"/>
      <c r="SMD14"/>
      <c r="SME14"/>
      <c r="SMF14"/>
      <c r="SMG14"/>
      <c r="SMH14"/>
      <c r="SMI14"/>
      <c r="SMJ14"/>
      <c r="SMK14"/>
      <c r="SML14"/>
      <c r="SMM14"/>
      <c r="SMN14"/>
      <c r="SMO14"/>
      <c r="SMP14"/>
      <c r="SMQ14"/>
      <c r="SMR14"/>
      <c r="SMS14"/>
      <c r="SMT14"/>
      <c r="SMU14"/>
      <c r="SMV14"/>
      <c r="SMW14"/>
      <c r="SMX14"/>
      <c r="SMY14"/>
      <c r="SMZ14"/>
      <c r="SNA14"/>
      <c r="SNB14"/>
      <c r="SNC14"/>
      <c r="SND14"/>
      <c r="SNE14"/>
      <c r="SNF14"/>
      <c r="SNG14"/>
      <c r="SNH14"/>
      <c r="SNI14"/>
      <c r="SNJ14"/>
      <c r="SNK14"/>
      <c r="SNL14"/>
      <c r="SNM14"/>
      <c r="SNN14"/>
      <c r="SNO14"/>
      <c r="SNP14"/>
      <c r="SNQ14"/>
      <c r="SNR14"/>
      <c r="SNS14"/>
      <c r="SNT14"/>
      <c r="SNU14"/>
      <c r="SNV14"/>
      <c r="SNW14"/>
      <c r="SNX14"/>
      <c r="SNY14"/>
      <c r="SNZ14"/>
      <c r="SOA14"/>
      <c r="SOB14"/>
      <c r="SOC14"/>
      <c r="SOD14"/>
      <c r="SOE14"/>
      <c r="SOF14"/>
      <c r="SOG14"/>
      <c r="SOH14"/>
      <c r="SOI14"/>
      <c r="SOJ14"/>
      <c r="SOK14"/>
      <c r="SOL14"/>
      <c r="SOM14"/>
      <c r="SON14"/>
      <c r="SOO14"/>
      <c r="SOP14"/>
      <c r="SOQ14"/>
      <c r="SOR14"/>
      <c r="SOS14"/>
      <c r="SOT14"/>
      <c r="SOU14"/>
      <c r="SOV14"/>
      <c r="SOW14"/>
      <c r="SOX14"/>
      <c r="SOY14"/>
      <c r="SOZ14"/>
      <c r="SPA14"/>
      <c r="SPB14"/>
      <c r="SPC14"/>
      <c r="SPD14"/>
      <c r="SPE14"/>
      <c r="SPF14"/>
      <c r="SPG14"/>
      <c r="SPH14"/>
      <c r="SPI14"/>
      <c r="SPJ14"/>
      <c r="SPK14"/>
      <c r="SPL14"/>
      <c r="SPM14"/>
      <c r="SPN14"/>
      <c r="SPO14"/>
      <c r="SPP14"/>
      <c r="SPQ14"/>
      <c r="SPR14"/>
      <c r="SPS14"/>
      <c r="SPT14"/>
      <c r="SPU14"/>
      <c r="SPV14"/>
      <c r="SPW14"/>
      <c r="SPX14"/>
      <c r="SPY14"/>
      <c r="SPZ14"/>
      <c r="SQA14"/>
      <c r="SQB14"/>
      <c r="SQC14"/>
      <c r="SQD14"/>
      <c r="SQE14"/>
      <c r="SQF14"/>
      <c r="SQG14"/>
      <c r="SQH14"/>
      <c r="SQI14"/>
      <c r="SQJ14"/>
      <c r="SQK14"/>
      <c r="SQL14"/>
      <c r="SQM14"/>
      <c r="SQN14"/>
      <c r="SQO14"/>
      <c r="SQP14"/>
      <c r="SQQ14"/>
      <c r="SQR14"/>
      <c r="SQS14"/>
      <c r="SQT14"/>
      <c r="SQU14"/>
      <c r="SQV14"/>
      <c r="SQW14"/>
      <c r="SQX14"/>
      <c r="SQY14"/>
      <c r="SQZ14"/>
      <c r="SRA14"/>
      <c r="SRB14"/>
      <c r="SRC14"/>
      <c r="SRD14"/>
      <c r="SRE14"/>
      <c r="SRF14"/>
      <c r="SRG14"/>
      <c r="SRH14"/>
      <c r="SRI14"/>
      <c r="SRJ14"/>
      <c r="SRK14"/>
      <c r="SRL14"/>
      <c r="SRM14"/>
      <c r="SRN14"/>
      <c r="SRO14"/>
      <c r="SRP14"/>
      <c r="SRQ14"/>
      <c r="SRR14"/>
      <c r="SRS14"/>
      <c r="SRT14"/>
      <c r="SRU14"/>
      <c r="SRV14"/>
      <c r="SRW14"/>
      <c r="SRX14"/>
      <c r="SRY14"/>
      <c r="SRZ14"/>
      <c r="SSA14"/>
      <c r="SSB14"/>
      <c r="SSC14"/>
      <c r="SSD14"/>
      <c r="SSE14"/>
      <c r="SSF14"/>
      <c r="SSG14"/>
      <c r="SSH14"/>
      <c r="SSI14"/>
      <c r="SSJ14"/>
      <c r="SSK14"/>
      <c r="SSL14"/>
      <c r="SSM14"/>
      <c r="SSN14"/>
      <c r="SSO14"/>
      <c r="SSP14"/>
      <c r="SSQ14"/>
      <c r="SSR14"/>
      <c r="SSS14"/>
      <c r="SST14"/>
      <c r="SSU14"/>
      <c r="SSV14"/>
      <c r="SSW14"/>
      <c r="SSX14"/>
      <c r="SSY14"/>
      <c r="SSZ14"/>
      <c r="STA14"/>
      <c r="STB14"/>
      <c r="STC14"/>
      <c r="STD14"/>
      <c r="STE14"/>
      <c r="STF14"/>
      <c r="STG14"/>
      <c r="STH14"/>
      <c r="STI14"/>
      <c r="STJ14"/>
      <c r="STK14"/>
      <c r="STL14"/>
      <c r="STM14"/>
      <c r="STN14"/>
      <c r="STO14"/>
      <c r="STP14"/>
      <c r="STQ14"/>
      <c r="STR14"/>
      <c r="STS14"/>
      <c r="STT14"/>
      <c r="STU14"/>
      <c r="STV14"/>
      <c r="STW14"/>
      <c r="STX14"/>
      <c r="STY14"/>
      <c r="STZ14"/>
      <c r="SUA14"/>
      <c r="SUB14"/>
      <c r="SUC14"/>
      <c r="SUD14"/>
      <c r="SUE14"/>
      <c r="SUF14"/>
      <c r="SUG14"/>
      <c r="SUH14"/>
      <c r="SUI14"/>
      <c r="SUJ14"/>
      <c r="SUK14"/>
      <c r="SUL14"/>
      <c r="SUM14"/>
      <c r="SUN14"/>
      <c r="SUO14"/>
      <c r="SUP14"/>
      <c r="SUQ14"/>
      <c r="SUR14"/>
      <c r="SUS14"/>
      <c r="SUT14"/>
      <c r="SUU14"/>
      <c r="SUV14"/>
      <c r="SUW14"/>
      <c r="SUX14"/>
      <c r="SUY14"/>
      <c r="SUZ14"/>
      <c r="SVA14"/>
      <c r="SVB14"/>
      <c r="SVC14"/>
      <c r="SVD14"/>
      <c r="SVE14"/>
      <c r="SVF14"/>
      <c r="SVG14"/>
      <c r="SVH14"/>
      <c r="SVI14"/>
      <c r="SVJ14"/>
      <c r="SVK14"/>
      <c r="SVL14"/>
      <c r="SVM14"/>
      <c r="SVN14"/>
      <c r="SVO14"/>
      <c r="SVP14"/>
      <c r="SVQ14"/>
      <c r="SVR14"/>
      <c r="SVS14"/>
      <c r="SVT14"/>
      <c r="SVU14"/>
      <c r="SVV14"/>
      <c r="SVW14"/>
      <c r="SVX14"/>
      <c r="SVY14"/>
      <c r="SVZ14"/>
      <c r="SWA14"/>
      <c r="SWB14"/>
      <c r="SWC14"/>
      <c r="SWD14"/>
      <c r="SWE14"/>
      <c r="SWF14"/>
      <c r="SWG14"/>
      <c r="SWH14"/>
      <c r="SWI14"/>
      <c r="SWJ14"/>
      <c r="SWK14"/>
      <c r="SWL14"/>
      <c r="SWM14"/>
      <c r="SWN14"/>
      <c r="SWO14"/>
      <c r="SWP14"/>
      <c r="SWQ14"/>
      <c r="SWR14"/>
      <c r="SWS14"/>
      <c r="SWT14"/>
      <c r="SWU14"/>
      <c r="SWV14"/>
      <c r="SWW14"/>
      <c r="SWX14"/>
      <c r="SWY14"/>
      <c r="SWZ14"/>
      <c r="SXA14"/>
      <c r="SXB14"/>
      <c r="SXC14"/>
      <c r="SXD14"/>
      <c r="SXE14"/>
      <c r="SXF14"/>
      <c r="SXG14"/>
      <c r="SXH14"/>
      <c r="SXI14"/>
      <c r="SXJ14"/>
      <c r="SXK14"/>
      <c r="SXL14"/>
      <c r="SXM14"/>
      <c r="SXN14"/>
      <c r="SXO14"/>
      <c r="SXP14"/>
      <c r="SXQ14"/>
      <c r="SXR14"/>
      <c r="SXS14"/>
      <c r="SXT14"/>
      <c r="SXU14"/>
      <c r="SXV14"/>
      <c r="SXW14"/>
      <c r="SXX14"/>
      <c r="SXY14"/>
      <c r="SXZ14"/>
      <c r="SYA14"/>
      <c r="SYB14"/>
      <c r="SYC14"/>
      <c r="SYD14"/>
      <c r="SYE14"/>
      <c r="SYF14"/>
      <c r="SYG14"/>
      <c r="SYH14"/>
      <c r="SYI14"/>
      <c r="SYJ14"/>
      <c r="SYK14"/>
      <c r="SYL14"/>
      <c r="SYM14"/>
      <c r="SYN14"/>
      <c r="SYO14"/>
      <c r="SYP14"/>
      <c r="SYQ14"/>
      <c r="SYR14"/>
      <c r="SYS14"/>
      <c r="SYT14"/>
      <c r="SYU14"/>
      <c r="SYV14"/>
      <c r="SYW14"/>
      <c r="SYX14"/>
      <c r="SYY14"/>
      <c r="SYZ14"/>
      <c r="SZA14"/>
      <c r="SZB14"/>
      <c r="SZC14"/>
      <c r="SZD14"/>
      <c r="SZE14"/>
      <c r="SZF14"/>
      <c r="SZG14"/>
      <c r="SZH14"/>
      <c r="SZI14"/>
      <c r="SZJ14"/>
      <c r="SZK14"/>
      <c r="SZL14"/>
      <c r="SZM14"/>
      <c r="SZN14"/>
      <c r="SZO14"/>
      <c r="SZP14"/>
      <c r="SZQ14"/>
      <c r="SZR14"/>
      <c r="SZS14"/>
      <c r="SZT14"/>
      <c r="SZU14"/>
      <c r="SZV14"/>
      <c r="SZW14"/>
      <c r="SZX14"/>
      <c r="SZY14"/>
      <c r="SZZ14"/>
      <c r="TAA14"/>
      <c r="TAB14"/>
      <c r="TAC14"/>
      <c r="TAD14"/>
      <c r="TAE14"/>
      <c r="TAF14"/>
      <c r="TAG14"/>
      <c r="TAH14"/>
      <c r="TAI14"/>
      <c r="TAJ14"/>
      <c r="TAK14"/>
      <c r="TAL14"/>
      <c r="TAM14"/>
      <c r="TAN14"/>
      <c r="TAO14"/>
      <c r="TAP14"/>
      <c r="TAQ14"/>
      <c r="TAR14"/>
      <c r="TAS14"/>
      <c r="TAT14"/>
      <c r="TAU14"/>
      <c r="TAV14"/>
      <c r="TAW14"/>
      <c r="TAX14"/>
      <c r="TAY14"/>
      <c r="TAZ14"/>
      <c r="TBA14"/>
      <c r="TBB14"/>
      <c r="TBC14"/>
      <c r="TBD14"/>
      <c r="TBE14"/>
      <c r="TBF14"/>
      <c r="TBG14"/>
      <c r="TBH14"/>
      <c r="TBI14"/>
      <c r="TBJ14"/>
      <c r="TBK14"/>
      <c r="TBL14"/>
      <c r="TBM14"/>
      <c r="TBN14"/>
      <c r="TBO14"/>
      <c r="TBP14"/>
      <c r="TBQ14"/>
      <c r="TBR14"/>
      <c r="TBS14"/>
      <c r="TBT14"/>
      <c r="TBU14"/>
      <c r="TBV14"/>
      <c r="TBW14"/>
      <c r="TBX14"/>
      <c r="TBY14"/>
      <c r="TBZ14"/>
      <c r="TCA14"/>
      <c r="TCB14"/>
      <c r="TCC14"/>
      <c r="TCD14"/>
      <c r="TCE14"/>
      <c r="TCF14"/>
      <c r="TCG14"/>
      <c r="TCH14"/>
      <c r="TCI14"/>
      <c r="TCJ14"/>
      <c r="TCK14"/>
      <c r="TCL14"/>
      <c r="TCM14"/>
      <c r="TCN14"/>
      <c r="TCO14"/>
      <c r="TCP14"/>
      <c r="TCQ14"/>
      <c r="TCR14"/>
      <c r="TCS14"/>
      <c r="TCT14"/>
      <c r="TCU14"/>
      <c r="TCV14"/>
      <c r="TCW14"/>
      <c r="TCX14"/>
      <c r="TCY14"/>
      <c r="TCZ14"/>
      <c r="TDA14"/>
      <c r="TDB14"/>
      <c r="TDC14"/>
      <c r="TDD14"/>
      <c r="TDE14"/>
      <c r="TDF14"/>
      <c r="TDG14"/>
      <c r="TDH14"/>
      <c r="TDI14"/>
      <c r="TDJ14"/>
      <c r="TDK14"/>
      <c r="TDL14"/>
      <c r="TDM14"/>
      <c r="TDN14"/>
      <c r="TDO14"/>
      <c r="TDP14"/>
      <c r="TDQ14"/>
      <c r="TDR14"/>
      <c r="TDS14"/>
      <c r="TDT14"/>
      <c r="TDU14"/>
      <c r="TDV14"/>
      <c r="TDW14"/>
      <c r="TDX14"/>
      <c r="TDY14"/>
      <c r="TDZ14"/>
      <c r="TEA14"/>
      <c r="TEB14"/>
      <c r="TEC14"/>
      <c r="TED14"/>
      <c r="TEE14"/>
      <c r="TEF14"/>
      <c r="TEG14"/>
      <c r="TEH14"/>
      <c r="TEI14"/>
      <c r="TEJ14"/>
      <c r="TEK14"/>
      <c r="TEL14"/>
      <c r="TEM14"/>
      <c r="TEN14"/>
      <c r="TEO14"/>
      <c r="TEP14"/>
      <c r="TEQ14"/>
      <c r="TER14"/>
      <c r="TES14"/>
      <c r="TET14"/>
      <c r="TEU14"/>
      <c r="TEV14"/>
      <c r="TEW14"/>
      <c r="TEX14"/>
      <c r="TEY14"/>
      <c r="TEZ14"/>
      <c r="TFA14"/>
      <c r="TFB14"/>
      <c r="TFC14"/>
      <c r="TFD14"/>
      <c r="TFE14"/>
      <c r="TFF14"/>
      <c r="TFG14"/>
      <c r="TFH14"/>
      <c r="TFI14"/>
      <c r="TFJ14"/>
      <c r="TFK14"/>
      <c r="TFL14"/>
      <c r="TFM14"/>
      <c r="TFN14"/>
      <c r="TFO14"/>
      <c r="TFP14"/>
      <c r="TFQ14"/>
      <c r="TFR14"/>
      <c r="TFS14"/>
      <c r="TFT14"/>
      <c r="TFU14"/>
      <c r="TFV14"/>
      <c r="TFW14"/>
      <c r="TFX14"/>
      <c r="TFY14"/>
      <c r="TFZ14"/>
      <c r="TGA14"/>
      <c r="TGB14"/>
      <c r="TGC14"/>
      <c r="TGD14"/>
      <c r="TGE14"/>
      <c r="TGF14"/>
      <c r="TGG14"/>
      <c r="TGH14"/>
      <c r="TGI14"/>
      <c r="TGJ14"/>
      <c r="TGK14"/>
      <c r="TGL14"/>
      <c r="TGM14"/>
      <c r="TGN14"/>
      <c r="TGO14"/>
      <c r="TGP14"/>
      <c r="TGQ14"/>
      <c r="TGR14"/>
      <c r="TGS14"/>
      <c r="TGT14"/>
      <c r="TGU14"/>
      <c r="TGV14"/>
      <c r="TGW14"/>
      <c r="TGX14"/>
      <c r="TGY14"/>
      <c r="TGZ14"/>
      <c r="THA14"/>
      <c r="THB14"/>
      <c r="THC14"/>
      <c r="THD14"/>
      <c r="THE14"/>
      <c r="THF14"/>
      <c r="THG14"/>
      <c r="THH14"/>
      <c r="THI14"/>
      <c r="THJ14"/>
      <c r="THK14"/>
      <c r="THL14"/>
      <c r="THM14"/>
      <c r="THN14"/>
      <c r="THO14"/>
      <c r="THP14"/>
      <c r="THQ14"/>
      <c r="THR14"/>
      <c r="THS14"/>
      <c r="THT14"/>
      <c r="THU14"/>
      <c r="THV14"/>
      <c r="THW14"/>
      <c r="THX14"/>
      <c r="THY14"/>
      <c r="THZ14"/>
      <c r="TIA14"/>
      <c r="TIB14"/>
      <c r="TIC14"/>
      <c r="TID14"/>
      <c r="TIE14"/>
      <c r="TIF14"/>
      <c r="TIG14"/>
      <c r="TIH14"/>
      <c r="TII14"/>
      <c r="TIJ14"/>
      <c r="TIK14"/>
      <c r="TIL14"/>
      <c r="TIM14"/>
      <c r="TIN14"/>
      <c r="TIO14"/>
      <c r="TIP14"/>
      <c r="TIQ14"/>
      <c r="TIR14"/>
      <c r="TIS14"/>
      <c r="TIT14"/>
      <c r="TIU14"/>
      <c r="TIV14"/>
      <c r="TIW14"/>
      <c r="TIX14"/>
      <c r="TIY14"/>
      <c r="TIZ14"/>
      <c r="TJA14"/>
      <c r="TJB14"/>
      <c r="TJC14"/>
      <c r="TJD14"/>
      <c r="TJE14"/>
      <c r="TJF14"/>
      <c r="TJG14"/>
      <c r="TJH14"/>
      <c r="TJI14"/>
      <c r="TJJ14"/>
      <c r="TJK14"/>
      <c r="TJL14"/>
      <c r="TJM14"/>
      <c r="TJN14"/>
      <c r="TJO14"/>
      <c r="TJP14"/>
      <c r="TJQ14"/>
      <c r="TJR14"/>
      <c r="TJS14"/>
      <c r="TJT14"/>
      <c r="TJU14"/>
      <c r="TJV14"/>
      <c r="TJW14"/>
      <c r="TJX14"/>
      <c r="TJY14"/>
      <c r="TJZ14"/>
      <c r="TKA14"/>
      <c r="TKB14"/>
      <c r="TKC14"/>
      <c r="TKD14"/>
      <c r="TKE14"/>
      <c r="TKF14"/>
      <c r="TKG14"/>
      <c r="TKH14"/>
      <c r="TKI14"/>
      <c r="TKJ14"/>
      <c r="TKK14"/>
      <c r="TKL14"/>
      <c r="TKM14"/>
      <c r="TKN14"/>
      <c r="TKO14"/>
      <c r="TKP14"/>
      <c r="TKQ14"/>
      <c r="TKR14"/>
      <c r="TKS14"/>
      <c r="TKT14"/>
      <c r="TKU14"/>
      <c r="TKV14"/>
      <c r="TKW14"/>
      <c r="TKX14"/>
      <c r="TKY14"/>
      <c r="TKZ14"/>
      <c r="TLA14"/>
      <c r="TLB14"/>
      <c r="TLC14"/>
      <c r="TLD14"/>
      <c r="TLE14"/>
      <c r="TLF14"/>
      <c r="TLG14"/>
      <c r="TLH14"/>
      <c r="TLI14"/>
      <c r="TLJ14"/>
      <c r="TLK14"/>
      <c r="TLL14"/>
      <c r="TLM14"/>
      <c r="TLN14"/>
      <c r="TLO14"/>
      <c r="TLP14"/>
      <c r="TLQ14"/>
      <c r="TLR14"/>
      <c r="TLS14"/>
      <c r="TLT14"/>
      <c r="TLU14"/>
      <c r="TLV14"/>
      <c r="TLW14"/>
      <c r="TLX14"/>
      <c r="TLY14"/>
      <c r="TLZ14"/>
      <c r="TMA14"/>
      <c r="TMB14"/>
      <c r="TMC14"/>
      <c r="TMD14"/>
      <c r="TME14"/>
      <c r="TMF14"/>
      <c r="TMG14"/>
      <c r="TMH14"/>
      <c r="TMI14"/>
      <c r="TMJ14"/>
      <c r="TMK14"/>
      <c r="TML14"/>
      <c r="TMM14"/>
      <c r="TMN14"/>
      <c r="TMO14"/>
      <c r="TMP14"/>
      <c r="TMQ14"/>
      <c r="TMR14"/>
      <c r="TMS14"/>
      <c r="TMT14"/>
      <c r="TMU14"/>
      <c r="TMV14"/>
      <c r="TMW14"/>
      <c r="TMX14"/>
      <c r="TMY14"/>
      <c r="TMZ14"/>
      <c r="TNA14"/>
      <c r="TNB14"/>
      <c r="TNC14"/>
      <c r="TND14"/>
      <c r="TNE14"/>
      <c r="TNF14"/>
      <c r="TNG14"/>
      <c r="TNH14"/>
      <c r="TNI14"/>
      <c r="TNJ14"/>
      <c r="TNK14"/>
      <c r="TNL14"/>
      <c r="TNM14"/>
      <c r="TNN14"/>
      <c r="TNO14"/>
      <c r="TNP14"/>
      <c r="TNQ14"/>
      <c r="TNR14"/>
      <c r="TNS14"/>
      <c r="TNT14"/>
      <c r="TNU14"/>
      <c r="TNV14"/>
      <c r="TNW14"/>
      <c r="TNX14"/>
      <c r="TNY14"/>
      <c r="TNZ14"/>
      <c r="TOA14"/>
      <c r="TOB14"/>
      <c r="TOC14"/>
      <c r="TOD14"/>
      <c r="TOE14"/>
      <c r="TOF14"/>
      <c r="TOG14"/>
      <c r="TOH14"/>
      <c r="TOI14"/>
      <c r="TOJ14"/>
      <c r="TOK14"/>
      <c r="TOL14"/>
      <c r="TOM14"/>
      <c r="TON14"/>
      <c r="TOO14"/>
      <c r="TOP14"/>
      <c r="TOQ14"/>
      <c r="TOR14"/>
      <c r="TOS14"/>
      <c r="TOT14"/>
      <c r="TOU14"/>
      <c r="TOV14"/>
      <c r="TOW14"/>
      <c r="TOX14"/>
      <c r="TOY14"/>
      <c r="TOZ14"/>
      <c r="TPA14"/>
      <c r="TPB14"/>
      <c r="TPC14"/>
      <c r="TPD14"/>
      <c r="TPE14"/>
      <c r="TPF14"/>
      <c r="TPG14"/>
      <c r="TPH14"/>
      <c r="TPI14"/>
      <c r="TPJ14"/>
      <c r="TPK14"/>
      <c r="TPL14"/>
      <c r="TPM14"/>
      <c r="TPN14"/>
      <c r="TPO14"/>
      <c r="TPP14"/>
      <c r="TPQ14"/>
      <c r="TPR14"/>
      <c r="TPS14"/>
      <c r="TPT14"/>
      <c r="TPU14"/>
      <c r="TPV14"/>
      <c r="TPW14"/>
      <c r="TPX14"/>
      <c r="TPY14"/>
      <c r="TPZ14"/>
      <c r="TQA14"/>
      <c r="TQB14"/>
      <c r="TQC14"/>
      <c r="TQD14"/>
      <c r="TQE14"/>
      <c r="TQF14"/>
      <c r="TQG14"/>
      <c r="TQH14"/>
      <c r="TQI14"/>
      <c r="TQJ14"/>
      <c r="TQK14"/>
      <c r="TQL14"/>
      <c r="TQM14"/>
      <c r="TQN14"/>
      <c r="TQO14"/>
      <c r="TQP14"/>
      <c r="TQQ14"/>
      <c r="TQR14"/>
      <c r="TQS14"/>
      <c r="TQT14"/>
      <c r="TQU14"/>
      <c r="TQV14"/>
      <c r="TQW14"/>
      <c r="TQX14"/>
      <c r="TQY14"/>
      <c r="TQZ14"/>
      <c r="TRA14"/>
      <c r="TRB14"/>
      <c r="TRC14"/>
      <c r="TRD14"/>
      <c r="TRE14"/>
      <c r="TRF14"/>
      <c r="TRG14"/>
      <c r="TRH14"/>
      <c r="TRI14"/>
      <c r="TRJ14"/>
      <c r="TRK14"/>
      <c r="TRL14"/>
      <c r="TRM14"/>
      <c r="TRN14"/>
      <c r="TRO14"/>
      <c r="TRP14"/>
      <c r="TRQ14"/>
      <c r="TRR14"/>
      <c r="TRS14"/>
      <c r="TRT14"/>
      <c r="TRU14"/>
      <c r="TRV14"/>
      <c r="TRW14"/>
      <c r="TRX14"/>
      <c r="TRY14"/>
      <c r="TRZ14"/>
      <c r="TSA14"/>
      <c r="TSB14"/>
      <c r="TSC14"/>
      <c r="TSD14"/>
      <c r="TSE14"/>
      <c r="TSF14"/>
      <c r="TSG14"/>
      <c r="TSH14"/>
      <c r="TSI14"/>
      <c r="TSJ14"/>
      <c r="TSK14"/>
      <c r="TSL14"/>
      <c r="TSM14"/>
      <c r="TSN14"/>
      <c r="TSO14"/>
      <c r="TSP14"/>
      <c r="TSQ14"/>
      <c r="TSR14"/>
      <c r="TSS14"/>
      <c r="TST14"/>
      <c r="TSU14"/>
      <c r="TSV14"/>
      <c r="TSW14"/>
      <c r="TSX14"/>
      <c r="TSY14"/>
      <c r="TSZ14"/>
      <c r="TTA14"/>
      <c r="TTB14"/>
      <c r="TTC14"/>
      <c r="TTD14"/>
      <c r="TTE14"/>
      <c r="TTF14"/>
      <c r="TTG14"/>
      <c r="TTH14"/>
      <c r="TTI14"/>
      <c r="TTJ14"/>
      <c r="TTK14"/>
      <c r="TTL14"/>
      <c r="TTM14"/>
      <c r="TTN14"/>
      <c r="TTO14"/>
      <c r="TTP14"/>
      <c r="TTQ14"/>
      <c r="TTR14"/>
      <c r="TTS14"/>
      <c r="TTT14"/>
      <c r="TTU14"/>
      <c r="TTV14"/>
      <c r="TTW14"/>
      <c r="TTX14"/>
      <c r="TTY14"/>
      <c r="TTZ14"/>
      <c r="TUA14"/>
      <c r="TUB14"/>
      <c r="TUC14"/>
      <c r="TUD14"/>
      <c r="TUE14"/>
      <c r="TUF14"/>
      <c r="TUG14"/>
      <c r="TUH14"/>
      <c r="TUI14"/>
      <c r="TUJ14"/>
      <c r="TUK14"/>
      <c r="TUL14"/>
      <c r="TUM14"/>
      <c r="TUN14"/>
      <c r="TUO14"/>
      <c r="TUP14"/>
      <c r="TUQ14"/>
      <c r="TUR14"/>
      <c r="TUS14"/>
      <c r="TUT14"/>
      <c r="TUU14"/>
      <c r="TUV14"/>
      <c r="TUW14"/>
      <c r="TUX14"/>
      <c r="TUY14"/>
      <c r="TUZ14"/>
      <c r="TVA14"/>
      <c r="TVB14"/>
      <c r="TVC14"/>
      <c r="TVD14"/>
      <c r="TVE14"/>
      <c r="TVF14"/>
      <c r="TVG14"/>
      <c r="TVH14"/>
      <c r="TVI14"/>
      <c r="TVJ14"/>
      <c r="TVK14"/>
      <c r="TVL14"/>
      <c r="TVM14"/>
      <c r="TVN14"/>
      <c r="TVO14"/>
      <c r="TVP14"/>
      <c r="TVQ14"/>
      <c r="TVR14"/>
      <c r="TVS14"/>
      <c r="TVT14"/>
      <c r="TVU14"/>
      <c r="TVV14"/>
      <c r="TVW14"/>
      <c r="TVX14"/>
      <c r="TVY14"/>
      <c r="TVZ14"/>
      <c r="TWA14"/>
      <c r="TWB14"/>
      <c r="TWC14"/>
      <c r="TWD14"/>
      <c r="TWE14"/>
      <c r="TWF14"/>
      <c r="TWG14"/>
      <c r="TWH14"/>
      <c r="TWI14"/>
      <c r="TWJ14"/>
      <c r="TWK14"/>
      <c r="TWL14"/>
      <c r="TWM14"/>
      <c r="TWN14"/>
      <c r="TWO14"/>
      <c r="TWP14"/>
      <c r="TWQ14"/>
      <c r="TWR14"/>
      <c r="TWS14"/>
      <c r="TWT14"/>
      <c r="TWU14"/>
      <c r="TWV14"/>
      <c r="TWW14"/>
      <c r="TWX14"/>
      <c r="TWY14"/>
      <c r="TWZ14"/>
      <c r="TXA14"/>
      <c r="TXB14"/>
      <c r="TXC14"/>
      <c r="TXD14"/>
      <c r="TXE14"/>
      <c r="TXF14"/>
      <c r="TXG14"/>
      <c r="TXH14"/>
      <c r="TXI14"/>
      <c r="TXJ14"/>
      <c r="TXK14"/>
      <c r="TXL14"/>
      <c r="TXM14"/>
      <c r="TXN14"/>
      <c r="TXO14"/>
      <c r="TXP14"/>
      <c r="TXQ14"/>
      <c r="TXR14"/>
      <c r="TXS14"/>
      <c r="TXT14"/>
      <c r="TXU14"/>
      <c r="TXV14"/>
      <c r="TXW14"/>
      <c r="TXX14"/>
      <c r="TXY14"/>
      <c r="TXZ14"/>
      <c r="TYA14"/>
      <c r="TYB14"/>
      <c r="TYC14"/>
      <c r="TYD14"/>
      <c r="TYE14"/>
      <c r="TYF14"/>
      <c r="TYG14"/>
      <c r="TYH14"/>
      <c r="TYI14"/>
      <c r="TYJ14"/>
      <c r="TYK14"/>
      <c r="TYL14"/>
      <c r="TYM14"/>
      <c r="TYN14"/>
      <c r="TYO14"/>
      <c r="TYP14"/>
      <c r="TYQ14"/>
      <c r="TYR14"/>
      <c r="TYS14"/>
      <c r="TYT14"/>
      <c r="TYU14"/>
      <c r="TYV14"/>
      <c r="TYW14"/>
      <c r="TYX14"/>
      <c r="TYY14"/>
      <c r="TYZ14"/>
      <c r="TZA14"/>
      <c r="TZB14"/>
      <c r="TZC14"/>
      <c r="TZD14"/>
      <c r="TZE14"/>
      <c r="TZF14"/>
      <c r="TZG14"/>
      <c r="TZH14"/>
      <c r="TZI14"/>
      <c r="TZJ14"/>
      <c r="TZK14"/>
      <c r="TZL14"/>
      <c r="TZM14"/>
      <c r="TZN14"/>
      <c r="TZO14"/>
      <c r="TZP14"/>
      <c r="TZQ14"/>
      <c r="TZR14"/>
      <c r="TZS14"/>
      <c r="TZT14"/>
      <c r="TZU14"/>
      <c r="TZV14"/>
      <c r="TZW14"/>
      <c r="TZX14"/>
      <c r="TZY14"/>
      <c r="TZZ14"/>
      <c r="UAA14"/>
      <c r="UAB14"/>
      <c r="UAC14"/>
      <c r="UAD14"/>
      <c r="UAE14"/>
      <c r="UAF14"/>
      <c r="UAG14"/>
      <c r="UAH14"/>
      <c r="UAI14"/>
      <c r="UAJ14"/>
      <c r="UAK14"/>
      <c r="UAL14"/>
      <c r="UAM14"/>
      <c r="UAN14"/>
      <c r="UAO14"/>
      <c r="UAP14"/>
      <c r="UAQ14"/>
      <c r="UAR14"/>
      <c r="UAS14"/>
      <c r="UAT14"/>
      <c r="UAU14"/>
      <c r="UAV14"/>
      <c r="UAW14"/>
      <c r="UAX14"/>
      <c r="UAY14"/>
      <c r="UAZ14"/>
      <c r="UBA14"/>
      <c r="UBB14"/>
      <c r="UBC14"/>
      <c r="UBD14"/>
      <c r="UBE14"/>
      <c r="UBF14"/>
      <c r="UBG14"/>
      <c r="UBH14"/>
      <c r="UBI14"/>
      <c r="UBJ14"/>
      <c r="UBK14"/>
      <c r="UBL14"/>
      <c r="UBM14"/>
      <c r="UBN14"/>
      <c r="UBO14"/>
      <c r="UBP14"/>
      <c r="UBQ14"/>
      <c r="UBR14"/>
      <c r="UBS14"/>
      <c r="UBT14"/>
      <c r="UBU14"/>
      <c r="UBV14"/>
      <c r="UBW14"/>
      <c r="UBX14"/>
      <c r="UBY14"/>
      <c r="UBZ14"/>
      <c r="UCA14"/>
      <c r="UCB14"/>
      <c r="UCC14"/>
      <c r="UCD14"/>
      <c r="UCE14"/>
      <c r="UCF14"/>
      <c r="UCG14"/>
      <c r="UCH14"/>
      <c r="UCI14"/>
      <c r="UCJ14"/>
      <c r="UCK14"/>
      <c r="UCL14"/>
      <c r="UCM14"/>
      <c r="UCN14"/>
      <c r="UCO14"/>
      <c r="UCP14"/>
      <c r="UCQ14"/>
      <c r="UCR14"/>
      <c r="UCS14"/>
      <c r="UCT14"/>
      <c r="UCU14"/>
      <c r="UCV14"/>
      <c r="UCW14"/>
      <c r="UCX14"/>
      <c r="UCY14"/>
      <c r="UCZ14"/>
      <c r="UDA14"/>
      <c r="UDB14"/>
      <c r="UDC14"/>
      <c r="UDD14"/>
      <c r="UDE14"/>
      <c r="UDF14"/>
      <c r="UDG14"/>
      <c r="UDH14"/>
      <c r="UDI14"/>
      <c r="UDJ14"/>
      <c r="UDK14"/>
      <c r="UDL14"/>
      <c r="UDM14"/>
      <c r="UDN14"/>
      <c r="UDO14"/>
      <c r="UDP14"/>
      <c r="UDQ14"/>
      <c r="UDR14"/>
      <c r="UDS14"/>
      <c r="UDT14"/>
      <c r="UDU14"/>
      <c r="UDV14"/>
      <c r="UDW14"/>
      <c r="UDX14"/>
      <c r="UDY14"/>
      <c r="UDZ14"/>
      <c r="UEA14"/>
      <c r="UEB14"/>
      <c r="UEC14"/>
      <c r="UED14"/>
      <c r="UEE14"/>
      <c r="UEF14"/>
      <c r="UEG14"/>
      <c r="UEH14"/>
      <c r="UEI14"/>
      <c r="UEJ14"/>
      <c r="UEK14"/>
      <c r="UEL14"/>
      <c r="UEM14"/>
      <c r="UEN14"/>
      <c r="UEO14"/>
      <c r="UEP14"/>
      <c r="UEQ14"/>
      <c r="UER14"/>
      <c r="UES14"/>
      <c r="UET14"/>
      <c r="UEU14"/>
      <c r="UEV14"/>
      <c r="UEW14"/>
      <c r="UEX14"/>
      <c r="UEY14"/>
      <c r="UEZ14"/>
      <c r="UFA14"/>
      <c r="UFB14"/>
      <c r="UFC14"/>
      <c r="UFD14"/>
      <c r="UFE14"/>
      <c r="UFF14"/>
      <c r="UFG14"/>
      <c r="UFH14"/>
      <c r="UFI14"/>
      <c r="UFJ14"/>
      <c r="UFK14"/>
      <c r="UFL14"/>
      <c r="UFM14"/>
      <c r="UFN14"/>
      <c r="UFO14"/>
      <c r="UFP14"/>
      <c r="UFQ14"/>
      <c r="UFR14"/>
      <c r="UFS14"/>
      <c r="UFT14"/>
      <c r="UFU14"/>
      <c r="UFV14"/>
      <c r="UFW14"/>
      <c r="UFX14"/>
      <c r="UFY14"/>
      <c r="UFZ14"/>
      <c r="UGA14"/>
      <c r="UGB14"/>
      <c r="UGC14"/>
      <c r="UGD14"/>
      <c r="UGE14"/>
      <c r="UGF14"/>
      <c r="UGG14"/>
      <c r="UGH14"/>
      <c r="UGI14"/>
      <c r="UGJ14"/>
      <c r="UGK14"/>
      <c r="UGL14"/>
      <c r="UGM14"/>
      <c r="UGN14"/>
      <c r="UGO14"/>
      <c r="UGP14"/>
      <c r="UGQ14"/>
      <c r="UGR14"/>
      <c r="UGS14"/>
      <c r="UGT14"/>
      <c r="UGU14"/>
      <c r="UGV14"/>
      <c r="UGW14"/>
      <c r="UGX14"/>
      <c r="UGY14"/>
      <c r="UGZ14"/>
      <c r="UHA14"/>
      <c r="UHB14"/>
      <c r="UHC14"/>
      <c r="UHD14"/>
      <c r="UHE14"/>
      <c r="UHF14"/>
      <c r="UHG14"/>
      <c r="UHH14"/>
      <c r="UHI14"/>
      <c r="UHJ14"/>
      <c r="UHK14"/>
      <c r="UHL14"/>
      <c r="UHM14"/>
      <c r="UHN14"/>
      <c r="UHO14"/>
      <c r="UHP14"/>
      <c r="UHQ14"/>
      <c r="UHR14"/>
      <c r="UHS14"/>
      <c r="UHT14"/>
      <c r="UHU14"/>
      <c r="UHV14"/>
      <c r="UHW14"/>
      <c r="UHX14"/>
      <c r="UHY14"/>
      <c r="UHZ14"/>
      <c r="UIA14"/>
      <c r="UIB14"/>
      <c r="UIC14"/>
      <c r="UID14"/>
      <c r="UIE14"/>
      <c r="UIF14"/>
      <c r="UIG14"/>
      <c r="UIH14"/>
      <c r="UII14"/>
      <c r="UIJ14"/>
      <c r="UIK14"/>
      <c r="UIL14"/>
      <c r="UIM14"/>
      <c r="UIN14"/>
      <c r="UIO14"/>
      <c r="UIP14"/>
      <c r="UIQ14"/>
      <c r="UIR14"/>
      <c r="UIS14"/>
      <c r="UIT14"/>
      <c r="UIU14"/>
      <c r="UIV14"/>
      <c r="UIW14"/>
      <c r="UIX14"/>
      <c r="UIY14"/>
      <c r="UIZ14"/>
      <c r="UJA14"/>
      <c r="UJB14"/>
      <c r="UJC14"/>
      <c r="UJD14"/>
      <c r="UJE14"/>
      <c r="UJF14"/>
      <c r="UJG14"/>
      <c r="UJH14"/>
      <c r="UJI14"/>
      <c r="UJJ14"/>
      <c r="UJK14"/>
      <c r="UJL14"/>
      <c r="UJM14"/>
      <c r="UJN14"/>
      <c r="UJO14"/>
      <c r="UJP14"/>
      <c r="UJQ14"/>
      <c r="UJR14"/>
      <c r="UJS14"/>
      <c r="UJT14"/>
      <c r="UJU14"/>
      <c r="UJV14"/>
      <c r="UJW14"/>
      <c r="UJX14"/>
      <c r="UJY14"/>
      <c r="UJZ14"/>
      <c r="UKA14"/>
      <c r="UKB14"/>
      <c r="UKC14"/>
      <c r="UKD14"/>
      <c r="UKE14"/>
      <c r="UKF14"/>
      <c r="UKG14"/>
      <c r="UKH14"/>
      <c r="UKI14"/>
      <c r="UKJ14"/>
      <c r="UKK14"/>
      <c r="UKL14"/>
      <c r="UKM14"/>
      <c r="UKN14"/>
      <c r="UKO14"/>
      <c r="UKP14"/>
      <c r="UKQ14"/>
      <c r="UKR14"/>
      <c r="UKS14"/>
      <c r="UKT14"/>
      <c r="UKU14"/>
      <c r="UKV14"/>
      <c r="UKW14"/>
      <c r="UKX14"/>
      <c r="UKY14"/>
      <c r="UKZ14"/>
      <c r="ULA14"/>
      <c r="ULB14"/>
      <c r="ULC14"/>
      <c r="ULD14"/>
      <c r="ULE14"/>
      <c r="ULF14"/>
      <c r="ULG14"/>
      <c r="ULH14"/>
      <c r="ULI14"/>
      <c r="ULJ14"/>
      <c r="ULK14"/>
      <c r="ULL14"/>
      <c r="ULM14"/>
      <c r="ULN14"/>
      <c r="ULO14"/>
      <c r="ULP14"/>
      <c r="ULQ14"/>
      <c r="ULR14"/>
      <c r="ULS14"/>
      <c r="ULT14"/>
      <c r="ULU14"/>
      <c r="ULV14"/>
      <c r="ULW14"/>
      <c r="ULX14"/>
      <c r="ULY14"/>
      <c r="ULZ14"/>
      <c r="UMA14"/>
      <c r="UMB14"/>
      <c r="UMC14"/>
      <c r="UMD14"/>
      <c r="UME14"/>
      <c r="UMF14"/>
      <c r="UMG14"/>
      <c r="UMH14"/>
      <c r="UMI14"/>
      <c r="UMJ14"/>
      <c r="UMK14"/>
      <c r="UML14"/>
      <c r="UMM14"/>
      <c r="UMN14"/>
      <c r="UMO14"/>
      <c r="UMP14"/>
      <c r="UMQ14"/>
      <c r="UMR14"/>
      <c r="UMS14"/>
      <c r="UMT14"/>
      <c r="UMU14"/>
      <c r="UMV14"/>
      <c r="UMW14"/>
      <c r="UMX14"/>
      <c r="UMY14"/>
      <c r="UMZ14"/>
      <c r="UNA14"/>
      <c r="UNB14"/>
      <c r="UNC14"/>
      <c r="UND14"/>
      <c r="UNE14"/>
      <c r="UNF14"/>
      <c r="UNG14"/>
      <c r="UNH14"/>
      <c r="UNI14"/>
      <c r="UNJ14"/>
      <c r="UNK14"/>
      <c r="UNL14"/>
      <c r="UNM14"/>
      <c r="UNN14"/>
      <c r="UNO14"/>
      <c r="UNP14"/>
      <c r="UNQ14"/>
      <c r="UNR14"/>
      <c r="UNS14"/>
      <c r="UNT14"/>
      <c r="UNU14"/>
      <c r="UNV14"/>
      <c r="UNW14"/>
      <c r="UNX14"/>
      <c r="UNY14"/>
      <c r="UNZ14"/>
      <c r="UOA14"/>
      <c r="UOB14"/>
      <c r="UOC14"/>
      <c r="UOD14"/>
      <c r="UOE14"/>
      <c r="UOF14"/>
      <c r="UOG14"/>
      <c r="UOH14"/>
      <c r="UOI14"/>
      <c r="UOJ14"/>
      <c r="UOK14"/>
      <c r="UOL14"/>
      <c r="UOM14"/>
      <c r="UON14"/>
      <c r="UOO14"/>
      <c r="UOP14"/>
      <c r="UOQ14"/>
      <c r="UOR14"/>
      <c r="UOS14"/>
      <c r="UOT14"/>
      <c r="UOU14"/>
      <c r="UOV14"/>
      <c r="UOW14"/>
      <c r="UOX14"/>
      <c r="UOY14"/>
      <c r="UOZ14"/>
      <c r="UPA14"/>
      <c r="UPB14"/>
      <c r="UPC14"/>
      <c r="UPD14"/>
      <c r="UPE14"/>
      <c r="UPF14"/>
      <c r="UPG14"/>
      <c r="UPH14"/>
      <c r="UPI14"/>
      <c r="UPJ14"/>
      <c r="UPK14"/>
      <c r="UPL14"/>
      <c r="UPM14"/>
      <c r="UPN14"/>
      <c r="UPO14"/>
      <c r="UPP14"/>
      <c r="UPQ14"/>
      <c r="UPR14"/>
      <c r="UPS14"/>
      <c r="UPT14"/>
      <c r="UPU14"/>
      <c r="UPV14"/>
      <c r="UPW14"/>
      <c r="UPX14"/>
      <c r="UPY14"/>
      <c r="UPZ14"/>
      <c r="UQA14"/>
      <c r="UQB14"/>
      <c r="UQC14"/>
      <c r="UQD14"/>
      <c r="UQE14"/>
      <c r="UQF14"/>
      <c r="UQG14"/>
      <c r="UQH14"/>
      <c r="UQI14"/>
      <c r="UQJ14"/>
      <c r="UQK14"/>
      <c r="UQL14"/>
      <c r="UQM14"/>
      <c r="UQN14"/>
      <c r="UQO14"/>
      <c r="UQP14"/>
      <c r="UQQ14"/>
      <c r="UQR14"/>
      <c r="UQS14"/>
      <c r="UQT14"/>
      <c r="UQU14"/>
      <c r="UQV14"/>
      <c r="UQW14"/>
      <c r="UQX14"/>
      <c r="UQY14"/>
      <c r="UQZ14"/>
      <c r="URA14"/>
      <c r="URB14"/>
      <c r="URC14"/>
      <c r="URD14"/>
      <c r="URE14"/>
      <c r="URF14"/>
      <c r="URG14"/>
      <c r="URH14"/>
      <c r="URI14"/>
      <c r="URJ14"/>
      <c r="URK14"/>
      <c r="URL14"/>
      <c r="URM14"/>
      <c r="URN14"/>
      <c r="URO14"/>
      <c r="URP14"/>
      <c r="URQ14"/>
      <c r="URR14"/>
      <c r="URS14"/>
      <c r="URT14"/>
      <c r="URU14"/>
      <c r="URV14"/>
      <c r="URW14"/>
      <c r="URX14"/>
      <c r="URY14"/>
      <c r="URZ14"/>
      <c r="USA14"/>
      <c r="USB14"/>
      <c r="USC14"/>
      <c r="USD14"/>
      <c r="USE14"/>
      <c r="USF14"/>
      <c r="USG14"/>
      <c r="USH14"/>
      <c r="USI14"/>
      <c r="USJ14"/>
      <c r="USK14"/>
      <c r="USL14"/>
      <c r="USM14"/>
      <c r="USN14"/>
      <c r="USO14"/>
      <c r="USP14"/>
      <c r="USQ14"/>
      <c r="USR14"/>
      <c r="USS14"/>
      <c r="UST14"/>
      <c r="USU14"/>
      <c r="USV14"/>
      <c r="USW14"/>
      <c r="USX14"/>
      <c r="USY14"/>
      <c r="USZ14"/>
      <c r="UTA14"/>
      <c r="UTB14"/>
      <c r="UTC14"/>
      <c r="UTD14"/>
      <c r="UTE14"/>
      <c r="UTF14"/>
      <c r="UTG14"/>
      <c r="UTH14"/>
      <c r="UTI14"/>
      <c r="UTJ14"/>
      <c r="UTK14"/>
      <c r="UTL14"/>
      <c r="UTM14"/>
      <c r="UTN14"/>
      <c r="UTO14"/>
      <c r="UTP14"/>
      <c r="UTQ14"/>
      <c r="UTR14"/>
      <c r="UTS14"/>
      <c r="UTT14"/>
      <c r="UTU14"/>
      <c r="UTV14"/>
      <c r="UTW14"/>
      <c r="UTX14"/>
      <c r="UTY14"/>
      <c r="UTZ14"/>
      <c r="UUA14"/>
      <c r="UUB14"/>
      <c r="UUC14"/>
      <c r="UUD14"/>
      <c r="UUE14"/>
      <c r="UUF14"/>
      <c r="UUG14"/>
      <c r="UUH14"/>
      <c r="UUI14"/>
      <c r="UUJ14"/>
      <c r="UUK14"/>
      <c r="UUL14"/>
      <c r="UUM14"/>
      <c r="UUN14"/>
      <c r="UUO14"/>
      <c r="UUP14"/>
      <c r="UUQ14"/>
      <c r="UUR14"/>
      <c r="UUS14"/>
      <c r="UUT14"/>
      <c r="UUU14"/>
      <c r="UUV14"/>
      <c r="UUW14"/>
      <c r="UUX14"/>
      <c r="UUY14"/>
      <c r="UUZ14"/>
      <c r="UVA14"/>
      <c r="UVB14"/>
      <c r="UVC14"/>
      <c r="UVD14"/>
      <c r="UVE14"/>
      <c r="UVF14"/>
      <c r="UVG14"/>
      <c r="UVH14"/>
      <c r="UVI14"/>
      <c r="UVJ14"/>
      <c r="UVK14"/>
      <c r="UVL14"/>
      <c r="UVM14"/>
      <c r="UVN14"/>
      <c r="UVO14"/>
      <c r="UVP14"/>
      <c r="UVQ14"/>
      <c r="UVR14"/>
      <c r="UVS14"/>
      <c r="UVT14"/>
      <c r="UVU14"/>
      <c r="UVV14"/>
      <c r="UVW14"/>
      <c r="UVX14"/>
      <c r="UVY14"/>
      <c r="UVZ14"/>
      <c r="UWA14"/>
      <c r="UWB14"/>
      <c r="UWC14"/>
      <c r="UWD14"/>
      <c r="UWE14"/>
      <c r="UWF14"/>
      <c r="UWG14"/>
      <c r="UWH14"/>
      <c r="UWI14"/>
      <c r="UWJ14"/>
      <c r="UWK14"/>
      <c r="UWL14"/>
      <c r="UWM14"/>
      <c r="UWN14"/>
      <c r="UWO14"/>
      <c r="UWP14"/>
      <c r="UWQ14"/>
      <c r="UWR14"/>
      <c r="UWS14"/>
      <c r="UWT14"/>
      <c r="UWU14"/>
      <c r="UWV14"/>
      <c r="UWW14"/>
      <c r="UWX14"/>
      <c r="UWY14"/>
      <c r="UWZ14"/>
      <c r="UXA14"/>
      <c r="UXB14"/>
      <c r="UXC14"/>
      <c r="UXD14"/>
      <c r="UXE14"/>
      <c r="UXF14"/>
      <c r="UXG14"/>
      <c r="UXH14"/>
      <c r="UXI14"/>
      <c r="UXJ14"/>
      <c r="UXK14"/>
      <c r="UXL14"/>
      <c r="UXM14"/>
      <c r="UXN14"/>
      <c r="UXO14"/>
      <c r="UXP14"/>
      <c r="UXQ14"/>
      <c r="UXR14"/>
      <c r="UXS14"/>
      <c r="UXT14"/>
      <c r="UXU14"/>
      <c r="UXV14"/>
      <c r="UXW14"/>
      <c r="UXX14"/>
      <c r="UXY14"/>
      <c r="UXZ14"/>
      <c r="UYA14"/>
      <c r="UYB14"/>
      <c r="UYC14"/>
      <c r="UYD14"/>
      <c r="UYE14"/>
      <c r="UYF14"/>
      <c r="UYG14"/>
      <c r="UYH14"/>
      <c r="UYI14"/>
      <c r="UYJ14"/>
      <c r="UYK14"/>
      <c r="UYL14"/>
      <c r="UYM14"/>
      <c r="UYN14"/>
      <c r="UYO14"/>
      <c r="UYP14"/>
      <c r="UYQ14"/>
      <c r="UYR14"/>
      <c r="UYS14"/>
      <c r="UYT14"/>
      <c r="UYU14"/>
      <c r="UYV14"/>
      <c r="UYW14"/>
      <c r="UYX14"/>
      <c r="UYY14"/>
      <c r="UYZ14"/>
      <c r="UZA14"/>
      <c r="UZB14"/>
      <c r="UZC14"/>
      <c r="UZD14"/>
      <c r="UZE14"/>
      <c r="UZF14"/>
      <c r="UZG14"/>
      <c r="UZH14"/>
      <c r="UZI14"/>
      <c r="UZJ14"/>
      <c r="UZK14"/>
      <c r="UZL14"/>
      <c r="UZM14"/>
      <c r="UZN14"/>
      <c r="UZO14"/>
      <c r="UZP14"/>
      <c r="UZQ14"/>
      <c r="UZR14"/>
      <c r="UZS14"/>
      <c r="UZT14"/>
      <c r="UZU14"/>
      <c r="UZV14"/>
      <c r="UZW14"/>
      <c r="UZX14"/>
      <c r="UZY14"/>
      <c r="UZZ14"/>
      <c r="VAA14"/>
      <c r="VAB14"/>
      <c r="VAC14"/>
      <c r="VAD14"/>
      <c r="VAE14"/>
      <c r="VAF14"/>
      <c r="VAG14"/>
      <c r="VAH14"/>
      <c r="VAI14"/>
      <c r="VAJ14"/>
      <c r="VAK14"/>
      <c r="VAL14"/>
      <c r="VAM14"/>
      <c r="VAN14"/>
      <c r="VAO14"/>
      <c r="VAP14"/>
      <c r="VAQ14"/>
      <c r="VAR14"/>
      <c r="VAS14"/>
      <c r="VAT14"/>
      <c r="VAU14"/>
      <c r="VAV14"/>
      <c r="VAW14"/>
      <c r="VAX14"/>
      <c r="VAY14"/>
      <c r="VAZ14"/>
      <c r="VBA14"/>
      <c r="VBB14"/>
      <c r="VBC14"/>
      <c r="VBD14"/>
      <c r="VBE14"/>
      <c r="VBF14"/>
      <c r="VBG14"/>
      <c r="VBH14"/>
      <c r="VBI14"/>
      <c r="VBJ14"/>
      <c r="VBK14"/>
      <c r="VBL14"/>
      <c r="VBM14"/>
      <c r="VBN14"/>
      <c r="VBO14"/>
      <c r="VBP14"/>
      <c r="VBQ14"/>
      <c r="VBR14"/>
      <c r="VBS14"/>
      <c r="VBT14"/>
      <c r="VBU14"/>
      <c r="VBV14"/>
      <c r="VBW14"/>
      <c r="VBX14"/>
      <c r="VBY14"/>
      <c r="VBZ14"/>
      <c r="VCA14"/>
      <c r="VCB14"/>
      <c r="VCC14"/>
      <c r="VCD14"/>
      <c r="VCE14"/>
      <c r="VCF14"/>
      <c r="VCG14"/>
      <c r="VCH14"/>
      <c r="VCI14"/>
      <c r="VCJ14"/>
      <c r="VCK14"/>
      <c r="VCL14"/>
      <c r="VCM14"/>
      <c r="VCN14"/>
      <c r="VCO14"/>
      <c r="VCP14"/>
      <c r="VCQ14"/>
      <c r="VCR14"/>
      <c r="VCS14"/>
      <c r="VCT14"/>
      <c r="VCU14"/>
      <c r="VCV14"/>
      <c r="VCW14"/>
      <c r="VCX14"/>
      <c r="VCY14"/>
      <c r="VCZ14"/>
      <c r="VDA14"/>
      <c r="VDB14"/>
      <c r="VDC14"/>
      <c r="VDD14"/>
      <c r="VDE14"/>
      <c r="VDF14"/>
      <c r="VDG14"/>
      <c r="VDH14"/>
      <c r="VDI14"/>
      <c r="VDJ14"/>
      <c r="VDK14"/>
      <c r="VDL14"/>
      <c r="VDM14"/>
      <c r="VDN14"/>
      <c r="VDO14"/>
      <c r="VDP14"/>
      <c r="VDQ14"/>
      <c r="VDR14"/>
      <c r="VDS14"/>
      <c r="VDT14"/>
      <c r="VDU14"/>
      <c r="VDV14"/>
      <c r="VDW14"/>
      <c r="VDX14"/>
      <c r="VDY14"/>
      <c r="VDZ14"/>
      <c r="VEA14"/>
      <c r="VEB14"/>
      <c r="VEC14"/>
      <c r="VED14"/>
      <c r="VEE14"/>
      <c r="VEF14"/>
      <c r="VEG14"/>
      <c r="VEH14"/>
      <c r="VEI14"/>
      <c r="VEJ14"/>
      <c r="VEK14"/>
      <c r="VEL14"/>
      <c r="VEM14"/>
      <c r="VEN14"/>
      <c r="VEO14"/>
      <c r="VEP14"/>
      <c r="VEQ14"/>
      <c r="VER14"/>
      <c r="VES14"/>
      <c r="VET14"/>
      <c r="VEU14"/>
      <c r="VEV14"/>
      <c r="VEW14"/>
      <c r="VEX14"/>
      <c r="VEY14"/>
      <c r="VEZ14"/>
      <c r="VFA14"/>
      <c r="VFB14"/>
      <c r="VFC14"/>
      <c r="VFD14"/>
      <c r="VFE14"/>
      <c r="VFF14"/>
      <c r="VFG14"/>
      <c r="VFH14"/>
      <c r="VFI14"/>
      <c r="VFJ14"/>
      <c r="VFK14"/>
      <c r="VFL14"/>
      <c r="VFM14"/>
      <c r="VFN14"/>
      <c r="VFO14"/>
      <c r="VFP14"/>
      <c r="VFQ14"/>
      <c r="VFR14"/>
      <c r="VFS14"/>
      <c r="VFT14"/>
      <c r="VFU14"/>
      <c r="VFV14"/>
      <c r="VFW14"/>
      <c r="VFX14"/>
      <c r="VFY14"/>
      <c r="VFZ14"/>
      <c r="VGA14"/>
      <c r="VGB14"/>
      <c r="VGC14"/>
      <c r="VGD14"/>
      <c r="VGE14"/>
      <c r="VGF14"/>
      <c r="VGG14"/>
      <c r="VGH14"/>
      <c r="VGI14"/>
      <c r="VGJ14"/>
      <c r="VGK14"/>
      <c r="VGL14"/>
      <c r="VGM14"/>
      <c r="VGN14"/>
      <c r="VGO14"/>
      <c r="VGP14"/>
      <c r="VGQ14"/>
      <c r="VGR14"/>
      <c r="VGS14"/>
      <c r="VGT14"/>
      <c r="VGU14"/>
      <c r="VGV14"/>
      <c r="VGW14"/>
      <c r="VGX14"/>
      <c r="VGY14"/>
      <c r="VGZ14"/>
      <c r="VHA14"/>
      <c r="VHB14"/>
      <c r="VHC14"/>
      <c r="VHD14"/>
      <c r="VHE14"/>
      <c r="VHF14"/>
      <c r="VHG14"/>
      <c r="VHH14"/>
      <c r="VHI14"/>
      <c r="VHJ14"/>
      <c r="VHK14"/>
      <c r="VHL14"/>
      <c r="VHM14"/>
      <c r="VHN14"/>
      <c r="VHO14"/>
      <c r="VHP14"/>
      <c r="VHQ14"/>
      <c r="VHR14"/>
      <c r="VHS14"/>
      <c r="VHT14"/>
      <c r="VHU14"/>
      <c r="VHV14"/>
      <c r="VHW14"/>
      <c r="VHX14"/>
      <c r="VHY14"/>
      <c r="VHZ14"/>
      <c r="VIA14"/>
      <c r="VIB14"/>
      <c r="VIC14"/>
      <c r="VID14"/>
      <c r="VIE14"/>
      <c r="VIF14"/>
      <c r="VIG14"/>
      <c r="VIH14"/>
      <c r="VII14"/>
      <c r="VIJ14"/>
      <c r="VIK14"/>
      <c r="VIL14"/>
      <c r="VIM14"/>
      <c r="VIN14"/>
      <c r="VIO14"/>
      <c r="VIP14"/>
      <c r="VIQ14"/>
      <c r="VIR14"/>
      <c r="VIS14"/>
      <c r="VIT14"/>
      <c r="VIU14"/>
      <c r="VIV14"/>
      <c r="VIW14"/>
      <c r="VIX14"/>
      <c r="VIY14"/>
      <c r="VIZ14"/>
      <c r="VJA14"/>
      <c r="VJB14"/>
      <c r="VJC14"/>
      <c r="VJD14"/>
      <c r="VJE14"/>
      <c r="VJF14"/>
      <c r="VJG14"/>
      <c r="VJH14"/>
      <c r="VJI14"/>
      <c r="VJJ14"/>
      <c r="VJK14"/>
      <c r="VJL14"/>
      <c r="VJM14"/>
      <c r="VJN14"/>
      <c r="VJO14"/>
      <c r="VJP14"/>
      <c r="VJQ14"/>
      <c r="VJR14"/>
      <c r="VJS14"/>
      <c r="VJT14"/>
      <c r="VJU14"/>
      <c r="VJV14"/>
      <c r="VJW14"/>
      <c r="VJX14"/>
      <c r="VJY14"/>
      <c r="VJZ14"/>
      <c r="VKA14"/>
      <c r="VKB14"/>
      <c r="VKC14"/>
      <c r="VKD14"/>
      <c r="VKE14"/>
      <c r="VKF14"/>
      <c r="VKG14"/>
      <c r="VKH14"/>
      <c r="VKI14"/>
      <c r="VKJ14"/>
      <c r="VKK14"/>
      <c r="VKL14"/>
      <c r="VKM14"/>
      <c r="VKN14"/>
      <c r="VKO14"/>
      <c r="VKP14"/>
      <c r="VKQ14"/>
      <c r="VKR14"/>
      <c r="VKS14"/>
      <c r="VKT14"/>
      <c r="VKU14"/>
      <c r="VKV14"/>
      <c r="VKW14"/>
      <c r="VKX14"/>
      <c r="VKY14"/>
      <c r="VKZ14"/>
      <c r="VLA14"/>
      <c r="VLB14"/>
      <c r="VLC14"/>
      <c r="VLD14"/>
      <c r="VLE14"/>
      <c r="VLF14"/>
      <c r="VLG14"/>
      <c r="VLH14"/>
      <c r="VLI14"/>
      <c r="VLJ14"/>
      <c r="VLK14"/>
      <c r="VLL14"/>
      <c r="VLM14"/>
      <c r="VLN14"/>
      <c r="VLO14"/>
      <c r="VLP14"/>
      <c r="VLQ14"/>
      <c r="VLR14"/>
      <c r="VLS14"/>
      <c r="VLT14"/>
      <c r="VLU14"/>
      <c r="VLV14"/>
      <c r="VLW14"/>
      <c r="VLX14"/>
      <c r="VLY14"/>
      <c r="VLZ14"/>
      <c r="VMA14"/>
      <c r="VMB14"/>
      <c r="VMC14"/>
      <c r="VMD14"/>
      <c r="VME14"/>
      <c r="VMF14"/>
      <c r="VMG14"/>
      <c r="VMH14"/>
      <c r="VMI14"/>
      <c r="VMJ14"/>
      <c r="VMK14"/>
      <c r="VML14"/>
      <c r="VMM14"/>
      <c r="VMN14"/>
      <c r="VMO14"/>
      <c r="VMP14"/>
      <c r="VMQ14"/>
      <c r="VMR14"/>
      <c r="VMS14"/>
      <c r="VMT14"/>
      <c r="VMU14"/>
      <c r="VMV14"/>
      <c r="VMW14"/>
      <c r="VMX14"/>
      <c r="VMY14"/>
      <c r="VMZ14"/>
      <c r="VNA14"/>
      <c r="VNB14"/>
      <c r="VNC14"/>
      <c r="VND14"/>
      <c r="VNE14"/>
      <c r="VNF14"/>
      <c r="VNG14"/>
      <c r="VNH14"/>
      <c r="VNI14"/>
      <c r="VNJ14"/>
      <c r="VNK14"/>
      <c r="VNL14"/>
      <c r="VNM14"/>
      <c r="VNN14"/>
      <c r="VNO14"/>
      <c r="VNP14"/>
      <c r="VNQ14"/>
      <c r="VNR14"/>
      <c r="VNS14"/>
      <c r="VNT14"/>
      <c r="VNU14"/>
      <c r="VNV14"/>
      <c r="VNW14"/>
      <c r="VNX14"/>
      <c r="VNY14"/>
      <c r="VNZ14"/>
      <c r="VOA14"/>
      <c r="VOB14"/>
      <c r="VOC14"/>
      <c r="VOD14"/>
      <c r="VOE14"/>
      <c r="VOF14"/>
      <c r="VOG14"/>
      <c r="VOH14"/>
      <c r="VOI14"/>
      <c r="VOJ14"/>
      <c r="VOK14"/>
      <c r="VOL14"/>
      <c r="VOM14"/>
      <c r="VON14"/>
      <c r="VOO14"/>
      <c r="VOP14"/>
      <c r="VOQ14"/>
      <c r="VOR14"/>
      <c r="VOS14"/>
      <c r="VOT14"/>
      <c r="VOU14"/>
      <c r="VOV14"/>
      <c r="VOW14"/>
      <c r="VOX14"/>
      <c r="VOY14"/>
      <c r="VOZ14"/>
      <c r="VPA14"/>
      <c r="VPB14"/>
      <c r="VPC14"/>
      <c r="VPD14"/>
      <c r="VPE14"/>
      <c r="VPF14"/>
      <c r="VPG14"/>
      <c r="VPH14"/>
      <c r="VPI14"/>
      <c r="VPJ14"/>
      <c r="VPK14"/>
      <c r="VPL14"/>
      <c r="VPM14"/>
      <c r="VPN14"/>
      <c r="VPO14"/>
      <c r="VPP14"/>
      <c r="VPQ14"/>
      <c r="VPR14"/>
      <c r="VPS14"/>
      <c r="VPT14"/>
      <c r="VPU14"/>
      <c r="VPV14"/>
      <c r="VPW14"/>
      <c r="VPX14"/>
      <c r="VPY14"/>
      <c r="VPZ14"/>
      <c r="VQA14"/>
      <c r="VQB14"/>
      <c r="VQC14"/>
      <c r="VQD14"/>
      <c r="VQE14"/>
      <c r="VQF14"/>
      <c r="VQG14"/>
      <c r="VQH14"/>
      <c r="VQI14"/>
      <c r="VQJ14"/>
      <c r="VQK14"/>
      <c r="VQL14"/>
      <c r="VQM14"/>
      <c r="VQN14"/>
      <c r="VQO14"/>
      <c r="VQP14"/>
      <c r="VQQ14"/>
      <c r="VQR14"/>
      <c r="VQS14"/>
      <c r="VQT14"/>
      <c r="VQU14"/>
      <c r="VQV14"/>
      <c r="VQW14"/>
      <c r="VQX14"/>
      <c r="VQY14"/>
      <c r="VQZ14"/>
      <c r="VRA14"/>
      <c r="VRB14"/>
      <c r="VRC14"/>
      <c r="VRD14"/>
      <c r="VRE14"/>
      <c r="VRF14"/>
      <c r="VRG14"/>
      <c r="VRH14"/>
      <c r="VRI14"/>
      <c r="VRJ14"/>
      <c r="VRK14"/>
      <c r="VRL14"/>
      <c r="VRM14"/>
      <c r="VRN14"/>
      <c r="VRO14"/>
      <c r="VRP14"/>
      <c r="VRQ14"/>
      <c r="VRR14"/>
      <c r="VRS14"/>
      <c r="VRT14"/>
      <c r="VRU14"/>
      <c r="VRV14"/>
      <c r="VRW14"/>
      <c r="VRX14"/>
      <c r="VRY14"/>
      <c r="VRZ14"/>
      <c r="VSA14"/>
      <c r="VSB14"/>
      <c r="VSC14"/>
      <c r="VSD14"/>
      <c r="VSE14"/>
      <c r="VSF14"/>
      <c r="VSG14"/>
      <c r="VSH14"/>
      <c r="VSI14"/>
      <c r="VSJ14"/>
      <c r="VSK14"/>
      <c r="VSL14"/>
      <c r="VSM14"/>
      <c r="VSN14"/>
      <c r="VSO14"/>
      <c r="VSP14"/>
      <c r="VSQ14"/>
      <c r="VSR14"/>
      <c r="VSS14"/>
      <c r="VST14"/>
      <c r="VSU14"/>
      <c r="VSV14"/>
      <c r="VSW14"/>
      <c r="VSX14"/>
      <c r="VSY14"/>
      <c r="VSZ14"/>
      <c r="VTA14"/>
      <c r="VTB14"/>
      <c r="VTC14"/>
      <c r="VTD14"/>
      <c r="VTE14"/>
      <c r="VTF14"/>
      <c r="VTG14"/>
      <c r="VTH14"/>
      <c r="VTI14"/>
      <c r="VTJ14"/>
      <c r="VTK14"/>
      <c r="VTL14"/>
      <c r="VTM14"/>
      <c r="VTN14"/>
      <c r="VTO14"/>
      <c r="VTP14"/>
      <c r="VTQ14"/>
      <c r="VTR14"/>
      <c r="VTS14"/>
      <c r="VTT14"/>
      <c r="VTU14"/>
      <c r="VTV14"/>
      <c r="VTW14"/>
      <c r="VTX14"/>
      <c r="VTY14"/>
      <c r="VTZ14"/>
      <c r="VUA14"/>
      <c r="VUB14"/>
      <c r="VUC14"/>
      <c r="VUD14"/>
      <c r="VUE14"/>
      <c r="VUF14"/>
      <c r="VUG14"/>
      <c r="VUH14"/>
      <c r="VUI14"/>
      <c r="VUJ14"/>
      <c r="VUK14"/>
      <c r="VUL14"/>
      <c r="VUM14"/>
      <c r="VUN14"/>
      <c r="VUO14"/>
      <c r="VUP14"/>
      <c r="VUQ14"/>
      <c r="VUR14"/>
      <c r="VUS14"/>
      <c r="VUT14"/>
      <c r="VUU14"/>
      <c r="VUV14"/>
      <c r="VUW14"/>
      <c r="VUX14"/>
      <c r="VUY14"/>
      <c r="VUZ14"/>
      <c r="VVA14"/>
      <c r="VVB14"/>
      <c r="VVC14"/>
      <c r="VVD14"/>
      <c r="VVE14"/>
      <c r="VVF14"/>
      <c r="VVG14"/>
      <c r="VVH14"/>
      <c r="VVI14"/>
      <c r="VVJ14"/>
      <c r="VVK14"/>
      <c r="VVL14"/>
      <c r="VVM14"/>
      <c r="VVN14"/>
      <c r="VVO14"/>
      <c r="VVP14"/>
      <c r="VVQ14"/>
      <c r="VVR14"/>
      <c r="VVS14"/>
      <c r="VVT14"/>
      <c r="VVU14"/>
      <c r="VVV14"/>
      <c r="VVW14"/>
      <c r="VVX14"/>
      <c r="VVY14"/>
      <c r="VVZ14"/>
      <c r="VWA14"/>
      <c r="VWB14"/>
      <c r="VWC14"/>
      <c r="VWD14"/>
      <c r="VWE14"/>
      <c r="VWF14"/>
      <c r="VWG14"/>
      <c r="VWH14"/>
      <c r="VWI14"/>
      <c r="VWJ14"/>
      <c r="VWK14"/>
      <c r="VWL14"/>
      <c r="VWM14"/>
      <c r="VWN14"/>
      <c r="VWO14"/>
      <c r="VWP14"/>
      <c r="VWQ14"/>
      <c r="VWR14"/>
      <c r="VWS14"/>
      <c r="VWT14"/>
      <c r="VWU14"/>
      <c r="VWV14"/>
      <c r="VWW14"/>
      <c r="VWX14"/>
      <c r="VWY14"/>
      <c r="VWZ14"/>
      <c r="VXA14"/>
      <c r="VXB14"/>
      <c r="VXC14"/>
      <c r="VXD14"/>
      <c r="VXE14"/>
      <c r="VXF14"/>
      <c r="VXG14"/>
      <c r="VXH14"/>
      <c r="VXI14"/>
      <c r="VXJ14"/>
      <c r="VXK14"/>
      <c r="VXL14"/>
      <c r="VXM14"/>
      <c r="VXN14"/>
      <c r="VXO14"/>
      <c r="VXP14"/>
      <c r="VXQ14"/>
      <c r="VXR14"/>
      <c r="VXS14"/>
      <c r="VXT14"/>
      <c r="VXU14"/>
      <c r="VXV14"/>
      <c r="VXW14"/>
      <c r="VXX14"/>
      <c r="VXY14"/>
      <c r="VXZ14"/>
      <c r="VYA14"/>
      <c r="VYB14"/>
      <c r="VYC14"/>
      <c r="VYD14"/>
      <c r="VYE14"/>
      <c r="VYF14"/>
      <c r="VYG14"/>
      <c r="VYH14"/>
      <c r="VYI14"/>
      <c r="VYJ14"/>
      <c r="VYK14"/>
      <c r="VYL14"/>
      <c r="VYM14"/>
      <c r="VYN14"/>
      <c r="VYO14"/>
      <c r="VYP14"/>
      <c r="VYQ14"/>
      <c r="VYR14"/>
      <c r="VYS14"/>
      <c r="VYT14"/>
      <c r="VYU14"/>
      <c r="VYV14"/>
      <c r="VYW14"/>
      <c r="VYX14"/>
      <c r="VYY14"/>
      <c r="VYZ14"/>
      <c r="VZA14"/>
      <c r="VZB14"/>
      <c r="VZC14"/>
      <c r="VZD14"/>
      <c r="VZE14"/>
      <c r="VZF14"/>
      <c r="VZG14"/>
      <c r="VZH14"/>
      <c r="VZI14"/>
      <c r="VZJ14"/>
      <c r="VZK14"/>
      <c r="VZL14"/>
      <c r="VZM14"/>
      <c r="VZN14"/>
      <c r="VZO14"/>
      <c r="VZP14"/>
      <c r="VZQ14"/>
      <c r="VZR14"/>
      <c r="VZS14"/>
      <c r="VZT14"/>
      <c r="VZU14"/>
      <c r="VZV14"/>
      <c r="VZW14"/>
      <c r="VZX14"/>
      <c r="VZY14"/>
      <c r="VZZ14"/>
      <c r="WAA14"/>
      <c r="WAB14"/>
      <c r="WAC14"/>
      <c r="WAD14"/>
      <c r="WAE14"/>
      <c r="WAF14"/>
      <c r="WAG14"/>
      <c r="WAH14"/>
      <c r="WAI14"/>
      <c r="WAJ14"/>
      <c r="WAK14"/>
      <c r="WAL14"/>
      <c r="WAM14"/>
      <c r="WAN14"/>
      <c r="WAO14"/>
      <c r="WAP14"/>
      <c r="WAQ14"/>
      <c r="WAR14"/>
      <c r="WAS14"/>
      <c r="WAT14"/>
      <c r="WAU14"/>
      <c r="WAV14"/>
      <c r="WAW14"/>
      <c r="WAX14"/>
      <c r="WAY14"/>
      <c r="WAZ14"/>
      <c r="WBA14"/>
      <c r="WBB14"/>
      <c r="WBC14"/>
      <c r="WBD14"/>
      <c r="WBE14"/>
      <c r="WBF14"/>
      <c r="WBG14"/>
      <c r="WBH14"/>
      <c r="WBI14"/>
      <c r="WBJ14"/>
      <c r="WBK14"/>
      <c r="WBL14"/>
      <c r="WBM14"/>
      <c r="WBN14"/>
      <c r="WBO14"/>
      <c r="WBP14"/>
      <c r="WBQ14"/>
      <c r="WBR14"/>
      <c r="WBS14"/>
      <c r="WBT14"/>
      <c r="WBU14"/>
      <c r="WBV14"/>
      <c r="WBW14"/>
      <c r="WBX14"/>
      <c r="WBY14"/>
      <c r="WBZ14"/>
      <c r="WCA14"/>
      <c r="WCB14"/>
      <c r="WCC14"/>
      <c r="WCD14"/>
      <c r="WCE14"/>
      <c r="WCF14"/>
      <c r="WCG14"/>
      <c r="WCH14"/>
      <c r="WCI14"/>
      <c r="WCJ14"/>
      <c r="WCK14"/>
      <c r="WCL14"/>
      <c r="WCM14"/>
      <c r="WCN14"/>
      <c r="WCO14"/>
      <c r="WCP14"/>
      <c r="WCQ14"/>
      <c r="WCR14"/>
      <c r="WCS14"/>
      <c r="WCT14"/>
      <c r="WCU14"/>
      <c r="WCV14"/>
      <c r="WCW14"/>
      <c r="WCX14"/>
      <c r="WCY14"/>
      <c r="WCZ14"/>
      <c r="WDA14"/>
      <c r="WDB14"/>
      <c r="WDC14"/>
      <c r="WDD14"/>
      <c r="WDE14"/>
      <c r="WDF14"/>
      <c r="WDG14"/>
      <c r="WDH14"/>
      <c r="WDI14"/>
      <c r="WDJ14"/>
      <c r="WDK14"/>
      <c r="WDL14"/>
      <c r="WDM14"/>
      <c r="WDN14"/>
      <c r="WDO14"/>
      <c r="WDP14"/>
      <c r="WDQ14"/>
      <c r="WDR14"/>
      <c r="WDS14"/>
      <c r="WDT14"/>
      <c r="WDU14"/>
      <c r="WDV14"/>
      <c r="WDW14"/>
      <c r="WDX14"/>
      <c r="WDY14"/>
      <c r="WDZ14"/>
      <c r="WEA14"/>
      <c r="WEB14"/>
      <c r="WEC14"/>
      <c r="WED14"/>
      <c r="WEE14"/>
      <c r="WEF14"/>
      <c r="WEG14"/>
      <c r="WEH14"/>
      <c r="WEI14"/>
      <c r="WEJ14"/>
      <c r="WEK14"/>
      <c r="WEL14"/>
      <c r="WEM14"/>
      <c r="WEN14"/>
      <c r="WEO14"/>
      <c r="WEP14"/>
      <c r="WEQ14"/>
      <c r="WER14"/>
      <c r="WES14"/>
      <c r="WET14"/>
      <c r="WEU14"/>
      <c r="WEV14"/>
      <c r="WEW14"/>
      <c r="WEX14"/>
      <c r="WEY14"/>
      <c r="WEZ14"/>
      <c r="WFA14"/>
      <c r="WFB14"/>
      <c r="WFC14"/>
      <c r="WFD14"/>
      <c r="WFE14"/>
      <c r="WFF14"/>
      <c r="WFG14"/>
      <c r="WFH14"/>
      <c r="WFI14"/>
      <c r="WFJ14"/>
      <c r="WFK14"/>
      <c r="WFL14"/>
      <c r="WFM14"/>
      <c r="WFN14"/>
      <c r="WFO14"/>
      <c r="WFP14"/>
      <c r="WFQ14"/>
      <c r="WFR14"/>
      <c r="WFS14"/>
      <c r="WFT14"/>
      <c r="WFU14"/>
      <c r="WFV14"/>
      <c r="WFW14"/>
      <c r="WFX14"/>
      <c r="WFY14"/>
      <c r="WFZ14"/>
      <c r="WGA14"/>
      <c r="WGB14"/>
      <c r="WGC14"/>
      <c r="WGD14"/>
      <c r="WGE14"/>
      <c r="WGF14"/>
      <c r="WGG14"/>
      <c r="WGH14"/>
      <c r="WGI14"/>
      <c r="WGJ14"/>
      <c r="WGK14"/>
      <c r="WGL14"/>
      <c r="WGM14"/>
      <c r="WGN14"/>
      <c r="WGO14"/>
      <c r="WGP14"/>
      <c r="WGQ14"/>
      <c r="WGR14"/>
      <c r="WGS14"/>
      <c r="WGT14"/>
      <c r="WGU14"/>
      <c r="WGV14"/>
      <c r="WGW14"/>
      <c r="WGX14"/>
      <c r="WGY14"/>
      <c r="WGZ14"/>
      <c r="WHA14"/>
      <c r="WHB14"/>
      <c r="WHC14"/>
      <c r="WHD14"/>
      <c r="WHE14"/>
      <c r="WHF14"/>
      <c r="WHG14"/>
      <c r="WHH14"/>
      <c r="WHI14"/>
      <c r="WHJ14"/>
      <c r="WHK14"/>
      <c r="WHL14"/>
      <c r="WHM14"/>
      <c r="WHN14"/>
      <c r="WHO14"/>
      <c r="WHP14"/>
      <c r="WHQ14"/>
      <c r="WHR14"/>
      <c r="WHS14"/>
      <c r="WHT14"/>
      <c r="WHU14"/>
      <c r="WHV14"/>
      <c r="WHW14"/>
      <c r="WHX14"/>
      <c r="WHY14"/>
      <c r="WHZ14"/>
      <c r="WIA14"/>
      <c r="WIB14"/>
      <c r="WIC14"/>
      <c r="WID14"/>
      <c r="WIE14"/>
      <c r="WIF14"/>
      <c r="WIG14"/>
      <c r="WIH14"/>
      <c r="WII14"/>
      <c r="WIJ14"/>
      <c r="WIK14"/>
      <c r="WIL14"/>
      <c r="WIM14"/>
      <c r="WIN14"/>
      <c r="WIO14"/>
      <c r="WIP14"/>
      <c r="WIQ14"/>
      <c r="WIR14"/>
      <c r="WIS14"/>
      <c r="WIT14"/>
      <c r="WIU14"/>
      <c r="WIV14"/>
      <c r="WIW14"/>
      <c r="WIX14"/>
      <c r="WIY14"/>
      <c r="WIZ14"/>
      <c r="WJA14"/>
      <c r="WJB14"/>
      <c r="WJC14"/>
      <c r="WJD14"/>
      <c r="WJE14"/>
      <c r="WJF14"/>
      <c r="WJG14"/>
      <c r="WJH14"/>
      <c r="WJI14"/>
      <c r="WJJ14"/>
      <c r="WJK14"/>
      <c r="WJL14"/>
      <c r="WJM14"/>
      <c r="WJN14"/>
      <c r="WJO14"/>
      <c r="WJP14"/>
      <c r="WJQ14"/>
      <c r="WJR14"/>
      <c r="WJS14"/>
      <c r="WJT14"/>
      <c r="WJU14"/>
      <c r="WJV14"/>
      <c r="WJW14"/>
      <c r="WJX14"/>
      <c r="WJY14"/>
      <c r="WJZ14"/>
      <c r="WKA14"/>
      <c r="WKB14"/>
      <c r="WKC14"/>
      <c r="WKD14"/>
      <c r="WKE14"/>
      <c r="WKF14"/>
      <c r="WKG14"/>
      <c r="WKH14"/>
      <c r="WKI14"/>
      <c r="WKJ14"/>
      <c r="WKK14"/>
      <c r="WKL14"/>
      <c r="WKM14"/>
      <c r="WKN14"/>
      <c r="WKO14"/>
      <c r="WKP14"/>
      <c r="WKQ14"/>
      <c r="WKR14"/>
      <c r="WKS14"/>
      <c r="WKT14"/>
      <c r="WKU14"/>
      <c r="WKV14"/>
      <c r="WKW14"/>
      <c r="WKX14"/>
      <c r="WKY14"/>
      <c r="WKZ14"/>
      <c r="WLA14"/>
      <c r="WLB14"/>
      <c r="WLC14"/>
      <c r="WLD14"/>
      <c r="WLE14"/>
      <c r="WLF14"/>
      <c r="WLG14"/>
      <c r="WLH14"/>
      <c r="WLI14"/>
      <c r="WLJ14"/>
      <c r="WLK14"/>
      <c r="WLL14"/>
      <c r="WLM14"/>
      <c r="WLN14"/>
      <c r="WLO14"/>
      <c r="WLP14"/>
      <c r="WLQ14"/>
      <c r="WLR14"/>
      <c r="WLS14"/>
      <c r="WLT14"/>
      <c r="WLU14"/>
      <c r="WLV14"/>
      <c r="WLW14"/>
      <c r="WLX14"/>
      <c r="WLY14"/>
      <c r="WLZ14"/>
      <c r="WMA14"/>
      <c r="WMB14"/>
      <c r="WMC14"/>
      <c r="WMD14"/>
      <c r="WME14"/>
      <c r="WMF14"/>
      <c r="WMG14"/>
      <c r="WMH14"/>
      <c r="WMI14"/>
      <c r="WMJ14"/>
      <c r="WMK14"/>
      <c r="WML14"/>
      <c r="WMM14"/>
      <c r="WMN14"/>
      <c r="WMO14"/>
      <c r="WMP14"/>
      <c r="WMQ14"/>
      <c r="WMR14"/>
      <c r="WMS14"/>
      <c r="WMT14"/>
      <c r="WMU14"/>
      <c r="WMV14"/>
      <c r="WMW14"/>
      <c r="WMX14"/>
      <c r="WMY14"/>
      <c r="WMZ14"/>
      <c r="WNA14"/>
      <c r="WNB14"/>
      <c r="WNC14"/>
      <c r="WND14"/>
      <c r="WNE14"/>
      <c r="WNF14"/>
      <c r="WNG14"/>
      <c r="WNH14"/>
      <c r="WNI14"/>
      <c r="WNJ14"/>
      <c r="WNK14"/>
      <c r="WNL14"/>
      <c r="WNM14"/>
      <c r="WNN14"/>
      <c r="WNO14"/>
      <c r="WNP14"/>
      <c r="WNQ14"/>
      <c r="WNR14"/>
      <c r="WNS14"/>
      <c r="WNT14"/>
      <c r="WNU14"/>
      <c r="WNV14"/>
      <c r="WNW14"/>
      <c r="WNX14"/>
      <c r="WNY14"/>
      <c r="WNZ14"/>
      <c r="WOA14"/>
      <c r="WOB14"/>
      <c r="WOC14"/>
      <c r="WOD14"/>
      <c r="WOE14"/>
      <c r="WOF14"/>
      <c r="WOG14"/>
      <c r="WOH14"/>
      <c r="WOI14"/>
      <c r="WOJ14"/>
      <c r="WOK14"/>
      <c r="WOL14"/>
      <c r="WOM14"/>
      <c r="WON14"/>
      <c r="WOO14"/>
      <c r="WOP14"/>
      <c r="WOQ14"/>
      <c r="WOR14"/>
      <c r="WOS14"/>
      <c r="WOT14"/>
      <c r="WOU14"/>
      <c r="WOV14"/>
      <c r="WOW14"/>
      <c r="WOX14"/>
      <c r="WOY14"/>
      <c r="WOZ14"/>
      <c r="WPA14"/>
      <c r="WPB14"/>
      <c r="WPC14"/>
      <c r="WPD14"/>
      <c r="WPE14"/>
      <c r="WPF14"/>
      <c r="WPG14"/>
      <c r="WPH14"/>
      <c r="WPI14"/>
      <c r="WPJ14"/>
      <c r="WPK14"/>
      <c r="WPL14"/>
      <c r="WPM14"/>
      <c r="WPN14"/>
      <c r="WPO14"/>
      <c r="WPP14"/>
      <c r="WPQ14"/>
      <c r="WPR14"/>
      <c r="WPS14"/>
      <c r="WPT14"/>
      <c r="WPU14"/>
      <c r="WPV14"/>
      <c r="WPW14"/>
      <c r="WPX14"/>
      <c r="WPY14"/>
      <c r="WPZ14"/>
      <c r="WQA14"/>
      <c r="WQB14"/>
      <c r="WQC14"/>
      <c r="WQD14"/>
      <c r="WQE14"/>
      <c r="WQF14"/>
      <c r="WQG14"/>
      <c r="WQH14"/>
      <c r="WQI14"/>
      <c r="WQJ14"/>
      <c r="WQK14"/>
      <c r="WQL14"/>
      <c r="WQM14"/>
      <c r="WQN14"/>
      <c r="WQO14"/>
      <c r="WQP14"/>
      <c r="WQQ14"/>
      <c r="WQR14"/>
      <c r="WQS14"/>
      <c r="WQT14"/>
      <c r="WQU14"/>
      <c r="WQV14"/>
      <c r="WQW14"/>
      <c r="WQX14"/>
      <c r="WQY14"/>
      <c r="WQZ14"/>
      <c r="WRA14"/>
      <c r="WRB14"/>
      <c r="WRC14"/>
      <c r="WRD14"/>
      <c r="WRE14"/>
      <c r="WRF14"/>
      <c r="WRG14"/>
      <c r="WRH14"/>
      <c r="WRI14"/>
      <c r="WRJ14"/>
      <c r="WRK14"/>
      <c r="WRL14"/>
      <c r="WRM14"/>
      <c r="WRN14"/>
      <c r="WRO14"/>
      <c r="WRP14"/>
      <c r="WRQ14"/>
      <c r="WRR14"/>
      <c r="WRS14"/>
      <c r="WRT14"/>
      <c r="WRU14"/>
      <c r="WRV14"/>
      <c r="WRW14"/>
      <c r="WRX14"/>
      <c r="WRY14"/>
      <c r="WRZ14"/>
      <c r="WSA14"/>
      <c r="WSB14"/>
      <c r="WSC14"/>
      <c r="WSD14"/>
      <c r="WSE14"/>
      <c r="WSF14"/>
      <c r="WSG14"/>
      <c r="WSH14"/>
      <c r="WSI14"/>
      <c r="WSJ14"/>
      <c r="WSK14"/>
      <c r="WSL14"/>
      <c r="WSM14"/>
      <c r="WSN14"/>
      <c r="WSO14"/>
      <c r="WSP14"/>
      <c r="WSQ14"/>
      <c r="WSR14"/>
      <c r="WSS14"/>
      <c r="WST14"/>
      <c r="WSU14"/>
      <c r="WSV14"/>
      <c r="WSW14"/>
      <c r="WSX14"/>
      <c r="WSY14"/>
      <c r="WSZ14"/>
      <c r="WTA14"/>
      <c r="WTB14"/>
      <c r="WTC14"/>
      <c r="WTD14"/>
      <c r="WTE14"/>
      <c r="WTF14"/>
      <c r="WTG14"/>
      <c r="WTH14"/>
      <c r="WTI14"/>
      <c r="WTJ14"/>
      <c r="WTK14"/>
      <c r="WTL14"/>
      <c r="WTM14"/>
      <c r="WTN14"/>
      <c r="WTO14"/>
      <c r="WTP14"/>
      <c r="WTQ14"/>
      <c r="WTR14"/>
      <c r="WTS14"/>
      <c r="WTT14"/>
      <c r="WTU14"/>
      <c r="WTV14"/>
      <c r="WTW14"/>
      <c r="WTX14"/>
      <c r="WTY14"/>
      <c r="WTZ14"/>
      <c r="WUA14"/>
      <c r="WUB14"/>
      <c r="WUC14"/>
      <c r="WUD14"/>
      <c r="WUE14"/>
      <c r="WUF14"/>
      <c r="WUG14"/>
      <c r="WUH14"/>
      <c r="WUI14"/>
      <c r="WUJ14"/>
      <c r="WUK14"/>
      <c r="WUL14"/>
      <c r="WUM14"/>
      <c r="WUN14"/>
      <c r="WUO14"/>
      <c r="WUP14"/>
      <c r="WUQ14"/>
      <c r="WUR14"/>
      <c r="WUS14"/>
      <c r="WUT14"/>
      <c r="WUU14"/>
      <c r="WUV14"/>
      <c r="WUW14"/>
      <c r="WUX14"/>
      <c r="WUY14"/>
      <c r="WUZ14"/>
      <c r="WVA14"/>
      <c r="WVB14"/>
      <c r="WVC14"/>
      <c r="WVD14"/>
      <c r="WVE14"/>
      <c r="WVF14"/>
      <c r="WVG14"/>
      <c r="WVH14"/>
      <c r="WVI14"/>
      <c r="WVJ14"/>
      <c r="WVK14"/>
      <c r="WVL14"/>
      <c r="WVM14"/>
      <c r="WVN14"/>
      <c r="WVO14"/>
      <c r="WVP14"/>
      <c r="WVQ14"/>
      <c r="WVR14"/>
      <c r="WVS14"/>
      <c r="WVT14"/>
      <c r="WVU14"/>
      <c r="WVV14"/>
      <c r="WVW14"/>
      <c r="WVX14"/>
      <c r="WVY14"/>
      <c r="WVZ14"/>
      <c r="WWA14"/>
      <c r="WWB14"/>
      <c r="WWC14"/>
      <c r="WWD14"/>
      <c r="WWE14"/>
      <c r="WWF14"/>
      <c r="WWG14"/>
      <c r="WWH14"/>
      <c r="WWI14"/>
      <c r="WWJ14"/>
      <c r="WWK14"/>
      <c r="WWL14"/>
      <c r="WWM14"/>
      <c r="WWN14"/>
      <c r="WWO14"/>
      <c r="WWP14"/>
      <c r="WWQ14"/>
      <c r="WWR14"/>
      <c r="WWS14"/>
      <c r="WWT14"/>
      <c r="WWU14"/>
      <c r="WWV14"/>
      <c r="WWW14"/>
      <c r="WWX14"/>
      <c r="WWY14"/>
      <c r="WWZ14"/>
      <c r="WXA14"/>
      <c r="WXB14"/>
      <c r="WXC14"/>
      <c r="WXD14"/>
      <c r="WXE14"/>
      <c r="WXF14"/>
      <c r="WXG14"/>
      <c r="WXH14"/>
      <c r="WXI14"/>
      <c r="WXJ14"/>
      <c r="WXK14"/>
      <c r="WXL14"/>
      <c r="WXM14"/>
      <c r="WXN14"/>
      <c r="WXO14"/>
      <c r="WXP14"/>
      <c r="WXQ14"/>
      <c r="WXR14"/>
      <c r="WXS14"/>
      <c r="WXT14"/>
      <c r="WXU14"/>
      <c r="WXV14"/>
      <c r="WXW14"/>
      <c r="WXX14"/>
      <c r="WXY14"/>
      <c r="WXZ14"/>
      <c r="WYA14"/>
      <c r="WYB14"/>
      <c r="WYC14"/>
      <c r="WYD14"/>
      <c r="WYE14"/>
      <c r="WYF14"/>
      <c r="WYG14"/>
      <c r="WYH14"/>
      <c r="WYI14"/>
      <c r="WYJ14"/>
      <c r="WYK14"/>
      <c r="WYL14"/>
      <c r="WYM14"/>
      <c r="WYN14"/>
      <c r="WYO14"/>
      <c r="WYP14"/>
      <c r="WYQ14"/>
      <c r="WYR14"/>
      <c r="WYS14"/>
      <c r="WYT14"/>
      <c r="WYU14"/>
      <c r="WYV14"/>
      <c r="WYW14"/>
      <c r="WYX14"/>
      <c r="WYY14"/>
      <c r="WYZ14"/>
      <c r="WZA14"/>
      <c r="WZB14"/>
      <c r="WZC14"/>
      <c r="WZD14"/>
      <c r="WZE14"/>
      <c r="WZF14"/>
      <c r="WZG14"/>
      <c r="WZH14"/>
      <c r="WZI14"/>
      <c r="WZJ14"/>
      <c r="WZK14"/>
      <c r="WZL14"/>
      <c r="WZM14"/>
      <c r="WZN14"/>
      <c r="WZO14"/>
      <c r="WZP14"/>
      <c r="WZQ14"/>
      <c r="WZR14"/>
      <c r="WZS14"/>
      <c r="WZT14"/>
      <c r="WZU14"/>
      <c r="WZV14"/>
      <c r="WZW14"/>
      <c r="WZX14"/>
      <c r="WZY14"/>
      <c r="WZZ14"/>
      <c r="XAA14"/>
      <c r="XAB14"/>
      <c r="XAC14"/>
      <c r="XAD14"/>
      <c r="XAE14"/>
      <c r="XAF14"/>
      <c r="XAG14"/>
      <c r="XAH14"/>
      <c r="XAI14"/>
      <c r="XAJ14"/>
      <c r="XAK14"/>
      <c r="XAL14"/>
      <c r="XAM14"/>
      <c r="XAN14"/>
      <c r="XAO14"/>
      <c r="XAP14"/>
      <c r="XAQ14"/>
      <c r="XAR14"/>
      <c r="XAS14"/>
      <c r="XAT14"/>
      <c r="XAU14"/>
      <c r="XAV14"/>
      <c r="XAW14"/>
      <c r="XAX14"/>
      <c r="XAY14"/>
      <c r="XAZ14"/>
      <c r="XBA14"/>
      <c r="XBB14"/>
      <c r="XBC14"/>
      <c r="XBD14"/>
      <c r="XBE14"/>
      <c r="XBF14"/>
      <c r="XBG14"/>
      <c r="XBH14"/>
      <c r="XBI14"/>
      <c r="XBJ14"/>
      <c r="XBK14"/>
      <c r="XBL14"/>
      <c r="XBM14"/>
      <c r="XBN14"/>
      <c r="XBO14"/>
      <c r="XBP14"/>
      <c r="XBQ14"/>
      <c r="XBR14"/>
      <c r="XBS14"/>
      <c r="XBT14"/>
      <c r="XBU14"/>
      <c r="XBV14"/>
      <c r="XBW14"/>
      <c r="XBX14"/>
      <c r="XBY14"/>
      <c r="XBZ14"/>
      <c r="XCA14"/>
      <c r="XCB14"/>
      <c r="XCC14"/>
      <c r="XCD14"/>
      <c r="XCE14"/>
      <c r="XCF14"/>
      <c r="XCG14"/>
      <c r="XCH14"/>
      <c r="XCI14"/>
      <c r="XCJ14"/>
      <c r="XCK14"/>
      <c r="XCL14"/>
      <c r="XCM14"/>
      <c r="XCN14"/>
      <c r="XCO14"/>
      <c r="XCP14"/>
      <c r="XCQ14"/>
      <c r="XCR14"/>
      <c r="XCS14"/>
      <c r="XCT14"/>
      <c r="XCU14"/>
      <c r="XCV14"/>
      <c r="XCW14"/>
      <c r="XCX14"/>
      <c r="XCY14"/>
      <c r="XCZ14"/>
      <c r="XDA14"/>
      <c r="XDB14"/>
      <c r="XDC14"/>
      <c r="XDD14"/>
      <c r="XDE14"/>
      <c r="XDF14"/>
      <c r="XDG14"/>
      <c r="XDH14"/>
      <c r="XDI14"/>
      <c r="XDJ14"/>
      <c r="XDK14"/>
      <c r="XDL14"/>
      <c r="XDM14"/>
      <c r="XDN14"/>
      <c r="XDO14"/>
      <c r="XDP14"/>
      <c r="XDQ14"/>
      <c r="XDR14"/>
      <c r="XDS14"/>
      <c r="XDT14"/>
      <c r="XDU14"/>
      <c r="XDV14"/>
      <c r="XDW14"/>
      <c r="XDX14"/>
      <c r="XDY14"/>
      <c r="XDZ14"/>
      <c r="XEA14"/>
      <c r="XEB14"/>
      <c r="XEC14"/>
      <c r="XED14"/>
      <c r="XEE14"/>
      <c r="XEF14"/>
      <c r="XEG14"/>
      <c r="XEH14"/>
      <c r="XEI14"/>
      <c r="XEJ14"/>
      <c r="XEK14"/>
      <c r="XEL14"/>
      <c r="XEM14"/>
      <c r="XEN14"/>
      <c r="XEO14"/>
      <c r="XEP14"/>
      <c r="XEQ14"/>
      <c r="XER14"/>
      <c r="XES14"/>
      <c r="XET14"/>
      <c r="XEU14"/>
      <c r="XEV14"/>
      <c r="XEW14"/>
      <c r="XEX14"/>
      <c r="XEY14"/>
      <c r="XEZ14"/>
      <c r="XFA14"/>
      <c r="XFB14"/>
      <c r="XFC14"/>
      <c r="XFD14"/>
    </row>
    <row r="15" spans="1:16384">
      <c r="A15" s="82"/>
      <c r="B15" s="69"/>
      <c r="C15" s="83"/>
      <c r="D15" s="75"/>
      <c r="E15" s="80">
        <f t="shared" si="0"/>
        <v>0</v>
      </c>
      <c r="F15" s="266" t="e">
        <f t="shared" si="1"/>
        <v>#DIV/0!</v>
      </c>
      <c r="G15" s="72"/>
    </row>
    <row r="16" spans="1:16384">
      <c r="A16" s="82"/>
      <c r="B16" s="69"/>
      <c r="C16" s="83"/>
      <c r="D16" s="75"/>
      <c r="E16" s="80">
        <f t="shared" si="0"/>
        <v>0</v>
      </c>
      <c r="F16" s="266" t="e">
        <f t="shared" si="1"/>
        <v>#DIV/0!</v>
      </c>
      <c r="G16" s="72"/>
    </row>
    <row r="17" spans="1:7">
      <c r="A17" s="70"/>
      <c r="B17" s="69"/>
      <c r="C17" s="75"/>
      <c r="D17" s="75"/>
      <c r="E17" s="80">
        <f t="shared" si="0"/>
        <v>0</v>
      </c>
      <c r="F17" s="266" t="e">
        <f t="shared" si="1"/>
        <v>#DIV/0!</v>
      </c>
      <c r="G17" s="76"/>
    </row>
    <row r="18" spans="1:7">
      <c r="C18" s="84"/>
      <c r="D18" s="84"/>
      <c r="E18" s="84"/>
      <c r="F18" s="265"/>
    </row>
    <row r="19" spans="1:7" ht="12.75" thickBot="1">
      <c r="B19" s="85" t="s">
        <v>11</v>
      </c>
      <c r="C19" s="86">
        <f>SUM(C4:C18)</f>
        <v>588840.92999999993</v>
      </c>
      <c r="D19" s="86">
        <f>SUM(D4:D18)</f>
        <v>588731.15999999992</v>
      </c>
      <c r="E19" s="86">
        <f>SUM(E4:E18)</f>
        <v>109.76999999999271</v>
      </c>
      <c r="F19" s="266">
        <f t="shared" si="1"/>
        <v>1.8641710000000001E-4</v>
      </c>
    </row>
    <row r="20" spans="1:7" ht="12.75" thickTop="1"/>
    <row r="22" spans="1:7">
      <c r="B22" s="70"/>
      <c r="C22" s="79"/>
      <c r="D22" s="87"/>
      <c r="E22" s="77"/>
      <c r="F22" s="77"/>
    </row>
    <row r="26" spans="1:7" ht="12.75">
      <c r="B26"/>
      <c r="C26"/>
    </row>
    <row r="27" spans="1:7" ht="15">
      <c r="B27" s="342"/>
      <c r="C27" s="342"/>
    </row>
    <row r="28" spans="1:7" ht="15">
      <c r="B28" s="342"/>
      <c r="C28" s="342"/>
    </row>
    <row r="29" spans="1:7" ht="15">
      <c r="B29" s="342"/>
      <c r="C29" s="342"/>
    </row>
    <row r="30" spans="1:7" ht="15">
      <c r="B30" s="342"/>
      <c r="C30" s="342"/>
    </row>
    <row r="31" spans="1:7" ht="15">
      <c r="B31" s="342"/>
      <c r="C31" s="342"/>
    </row>
    <row r="32" spans="1:7" ht="15">
      <c r="B32" s="342"/>
      <c r="C32" s="342"/>
    </row>
    <row r="33" spans="2:3" ht="15">
      <c r="B33" s="342"/>
      <c r="C33" s="342"/>
    </row>
    <row r="34" spans="2:3" ht="15">
      <c r="B34" s="342"/>
      <c r="C34" s="342"/>
    </row>
    <row r="35" spans="2:3" ht="15">
      <c r="B35" s="342"/>
      <c r="C35" s="342"/>
    </row>
    <row r="36" spans="2:3" ht="15">
      <c r="B36" s="322"/>
      <c r="C36" s="322"/>
    </row>
    <row r="37" spans="2:3" ht="15">
      <c r="B37" s="322"/>
      <c r="C37" s="322"/>
    </row>
    <row r="38" spans="2:3" ht="15">
      <c r="B38" s="322"/>
      <c r="C38" s="322"/>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67"/>
  <sheetViews>
    <sheetView zoomScaleNormal="100" workbookViewId="0">
      <pane xSplit="4" ySplit="1" topLeftCell="E41" activePane="bottomRight" state="frozen"/>
      <selection pane="topRight" activeCell="E1" sqref="E1"/>
      <selection pane="bottomLeft" activeCell="A2" sqref="A2"/>
      <selection pane="bottomRight" activeCell="I70" sqref="I70"/>
    </sheetView>
  </sheetViews>
  <sheetFormatPr defaultColWidth="8.85546875" defaultRowHeight="12"/>
  <cols>
    <col min="1" max="1" width="6.42578125" style="61" bestFit="1" customWidth="1"/>
    <col min="2" max="2" width="8.42578125" style="61" customWidth="1"/>
    <col min="3" max="3" width="12.7109375" style="61" customWidth="1"/>
    <col min="4" max="4" width="33.28515625" style="61" customWidth="1"/>
    <col min="5" max="5" width="18.5703125" style="61" customWidth="1"/>
    <col min="6" max="6" width="16.140625" style="278" customWidth="1"/>
    <col min="7" max="8" width="15.5703125" style="61" customWidth="1"/>
    <col min="9" max="9" width="18.7109375" style="61" customWidth="1"/>
    <col min="10" max="12" width="21.85546875" style="61" customWidth="1"/>
    <col min="13" max="13" width="24.28515625" style="61" customWidth="1"/>
    <col min="14" max="14" width="22" style="61" bestFit="1" customWidth="1"/>
    <col min="15" max="16" width="22" style="61" customWidth="1"/>
    <col min="17" max="17" width="21.7109375" style="61" customWidth="1"/>
    <col min="18" max="18" width="22" style="61" bestFit="1" customWidth="1"/>
    <col min="19" max="20" width="22" style="61" customWidth="1"/>
    <col min="21" max="21" width="18" style="163" bestFit="1" customWidth="1"/>
    <col min="22" max="22" width="18.42578125" style="61" customWidth="1"/>
    <col min="23" max="16384" width="8.85546875" style="61"/>
  </cols>
  <sheetData>
    <row r="1" spans="1:24" s="70" customFormat="1" ht="24">
      <c r="A1" s="155" t="s">
        <v>12</v>
      </c>
      <c r="B1" s="155" t="s">
        <v>55</v>
      </c>
      <c r="C1" s="155" t="s">
        <v>16</v>
      </c>
      <c r="D1" s="155" t="s">
        <v>5</v>
      </c>
      <c r="E1" s="182" t="s">
        <v>117</v>
      </c>
      <c r="F1" s="274" t="s">
        <v>118</v>
      </c>
      <c r="G1" s="157" t="s">
        <v>81</v>
      </c>
      <c r="H1" s="157" t="s">
        <v>193</v>
      </c>
      <c r="I1" s="164" t="s">
        <v>13</v>
      </c>
      <c r="J1" s="156" t="s">
        <v>75</v>
      </c>
      <c r="K1" s="157" t="s">
        <v>81</v>
      </c>
      <c r="L1" s="157" t="s">
        <v>193</v>
      </c>
      <c r="M1" s="164" t="s">
        <v>82</v>
      </c>
      <c r="N1" s="156" t="s">
        <v>122</v>
      </c>
      <c r="O1" s="157" t="s">
        <v>81</v>
      </c>
      <c r="P1" s="157" t="s">
        <v>193</v>
      </c>
      <c r="Q1" s="164" t="s">
        <v>124</v>
      </c>
      <c r="R1" s="156" t="s">
        <v>123</v>
      </c>
      <c r="S1" s="157" t="s">
        <v>81</v>
      </c>
      <c r="T1" s="157" t="s">
        <v>193</v>
      </c>
      <c r="U1" s="156" t="s">
        <v>125</v>
      </c>
    </row>
    <row r="2" spans="1:24" s="70" customFormat="1" ht="15">
      <c r="A2" s="335" t="s">
        <v>262</v>
      </c>
      <c r="B2" s="335" t="s">
        <v>430</v>
      </c>
      <c r="C2" s="335">
        <v>403187909</v>
      </c>
      <c r="D2" s="335" t="s">
        <v>437</v>
      </c>
      <c r="E2" s="335">
        <v>12938</v>
      </c>
      <c r="F2" s="335">
        <v>12938</v>
      </c>
      <c r="G2" s="264">
        <f>E2-F2</f>
        <v>0</v>
      </c>
      <c r="H2" s="280">
        <f>ROUND(G2/E2,10)</f>
        <v>0</v>
      </c>
      <c r="I2" s="336">
        <v>0</v>
      </c>
      <c r="J2" s="337">
        <v>0</v>
      </c>
      <c r="K2" s="264">
        <f>I2-J2</f>
        <v>0</v>
      </c>
      <c r="L2" s="280" t="e">
        <f>ROUND(K2/I2,10)</f>
        <v>#DIV/0!</v>
      </c>
      <c r="M2" s="338">
        <v>0</v>
      </c>
      <c r="N2" s="339">
        <v>0</v>
      </c>
      <c r="O2" s="264">
        <f>M2-N2</f>
        <v>0</v>
      </c>
      <c r="P2" s="280" t="e">
        <f>ROUND(O2/M2,10)</f>
        <v>#DIV/0!</v>
      </c>
      <c r="Q2" s="340">
        <v>0</v>
      </c>
      <c r="R2" s="341">
        <v>0</v>
      </c>
      <c r="S2" s="264">
        <f>Q2-R2</f>
        <v>0</v>
      </c>
      <c r="T2" s="280" t="e">
        <f>ROUND(S2/Q2,10)</f>
        <v>#DIV/0!</v>
      </c>
      <c r="U2" s="156"/>
      <c r="V2" s="258"/>
      <c r="W2" s="258"/>
      <c r="X2" s="258"/>
    </row>
    <row r="3" spans="1:24" s="70" customFormat="1" ht="15">
      <c r="A3" s="335" t="s">
        <v>262</v>
      </c>
      <c r="B3" s="335" t="s">
        <v>429</v>
      </c>
      <c r="C3" s="335">
        <v>683715106</v>
      </c>
      <c r="D3" s="335" t="s">
        <v>438</v>
      </c>
      <c r="E3" s="335">
        <v>15400</v>
      </c>
      <c r="F3" s="335">
        <v>15400</v>
      </c>
      <c r="G3" s="264">
        <f t="shared" ref="G3" si="0">E3-F3</f>
        <v>0</v>
      </c>
      <c r="H3" s="280">
        <f t="shared" ref="H3" si="1">ROUND(G3/E3,10)</f>
        <v>0</v>
      </c>
      <c r="I3" s="336">
        <v>2688.84</v>
      </c>
      <c r="J3" s="337">
        <v>2688.84</v>
      </c>
      <c r="K3" s="264">
        <f t="shared" ref="K3" si="2">I3-J3</f>
        <v>0</v>
      </c>
      <c r="L3" s="280">
        <f t="shared" ref="L3" si="3">ROUND(K3/I3,10)</f>
        <v>0</v>
      </c>
      <c r="M3" s="338">
        <v>0</v>
      </c>
      <c r="N3" s="339">
        <v>0</v>
      </c>
      <c r="O3" s="264">
        <f t="shared" ref="O3:O58" si="4">M3-N3</f>
        <v>0</v>
      </c>
      <c r="P3" s="280" t="e">
        <f t="shared" ref="P3:P58" si="5">ROUND(O3/M3,10)</f>
        <v>#DIV/0!</v>
      </c>
      <c r="Q3" s="340">
        <v>0</v>
      </c>
      <c r="R3" s="341">
        <v>0</v>
      </c>
      <c r="S3" s="264">
        <f t="shared" ref="S3:S58" si="6">Q3-R3</f>
        <v>0</v>
      </c>
      <c r="T3" s="280" t="e">
        <f t="shared" ref="T3:T58" si="7">ROUND(S3/Q3,10)</f>
        <v>#DIV/0!</v>
      </c>
      <c r="U3" s="156"/>
    </row>
    <row r="4" spans="1:24" s="70" customFormat="1" ht="15">
      <c r="A4" s="335" t="s">
        <v>262</v>
      </c>
      <c r="B4" s="335" t="s">
        <v>431</v>
      </c>
      <c r="C4" s="335">
        <v>26349902</v>
      </c>
      <c r="D4" s="335" t="s">
        <v>410</v>
      </c>
      <c r="E4" s="335">
        <v>84092</v>
      </c>
      <c r="F4" s="335">
        <v>84092</v>
      </c>
      <c r="G4" s="264">
        <f t="shared" ref="G4:G5" si="8">E4-F4</f>
        <v>0</v>
      </c>
      <c r="H4" s="280">
        <f t="shared" ref="H4:H5" si="9">ROUND(G4/E4,10)</f>
        <v>0</v>
      </c>
      <c r="I4" s="336">
        <v>10150.36</v>
      </c>
      <c r="J4" s="337">
        <v>10150.36</v>
      </c>
      <c r="K4" s="264">
        <f t="shared" ref="K4:K20" si="10">I4-J4</f>
        <v>0</v>
      </c>
      <c r="L4" s="280">
        <f t="shared" ref="L4:L20" si="11">ROUND(K4/I4,10)</f>
        <v>0</v>
      </c>
      <c r="M4" s="338">
        <v>0</v>
      </c>
      <c r="N4" s="339">
        <v>0</v>
      </c>
      <c r="O4" s="264">
        <f t="shared" si="4"/>
        <v>0</v>
      </c>
      <c r="P4" s="280" t="e">
        <f t="shared" si="5"/>
        <v>#DIV/0!</v>
      </c>
      <c r="Q4" s="340">
        <v>74.31</v>
      </c>
      <c r="R4" s="341">
        <v>74.31</v>
      </c>
      <c r="S4" s="264">
        <f t="shared" si="6"/>
        <v>0</v>
      </c>
      <c r="T4" s="280">
        <f t="shared" si="7"/>
        <v>0</v>
      </c>
      <c r="U4" s="156"/>
    </row>
    <row r="5" spans="1:24" s="70" customFormat="1" ht="15">
      <c r="A5" s="335" t="s">
        <v>262</v>
      </c>
      <c r="B5" s="335" t="s">
        <v>430</v>
      </c>
      <c r="C5" s="335">
        <v>403197908</v>
      </c>
      <c r="D5" s="335" t="s">
        <v>368</v>
      </c>
      <c r="E5" s="335">
        <v>1275</v>
      </c>
      <c r="F5" s="335">
        <v>1275</v>
      </c>
      <c r="G5" s="264">
        <f t="shared" si="8"/>
        <v>0</v>
      </c>
      <c r="H5" s="280">
        <f t="shared" si="9"/>
        <v>0</v>
      </c>
      <c r="I5" s="336">
        <v>0</v>
      </c>
      <c r="J5" s="337">
        <v>0</v>
      </c>
      <c r="K5" s="264">
        <f t="shared" si="10"/>
        <v>0</v>
      </c>
      <c r="L5" s="280" t="e">
        <f t="shared" si="11"/>
        <v>#DIV/0!</v>
      </c>
      <c r="M5" s="338">
        <v>0</v>
      </c>
      <c r="N5" s="339">
        <v>0</v>
      </c>
      <c r="O5" s="264">
        <f t="shared" si="4"/>
        <v>0</v>
      </c>
      <c r="P5" s="280" t="e">
        <f t="shared" si="5"/>
        <v>#DIV/0!</v>
      </c>
      <c r="Q5" s="340">
        <v>0</v>
      </c>
      <c r="R5" s="341">
        <v>0</v>
      </c>
      <c r="S5" s="264">
        <f t="shared" si="6"/>
        <v>0</v>
      </c>
      <c r="T5" s="280" t="e">
        <f t="shared" si="7"/>
        <v>#DIV/0!</v>
      </c>
      <c r="U5" s="156"/>
    </row>
    <row r="6" spans="1:24" s="70" customFormat="1" ht="15">
      <c r="A6" s="335" t="s">
        <v>262</v>
      </c>
      <c r="B6" s="335" t="s">
        <v>430</v>
      </c>
      <c r="C6" s="335">
        <v>403197908</v>
      </c>
      <c r="D6" s="335" t="s">
        <v>368</v>
      </c>
      <c r="E6" s="335">
        <v>1275</v>
      </c>
      <c r="F6" s="335">
        <v>1275</v>
      </c>
      <c r="G6" s="264">
        <f t="shared" ref="G6:G19" si="12">E6-F6</f>
        <v>0</v>
      </c>
      <c r="H6" s="280">
        <f t="shared" ref="H6:H19" si="13">ROUND(G6/E6,10)</f>
        <v>0</v>
      </c>
      <c r="I6" s="336">
        <v>0</v>
      </c>
      <c r="J6" s="337">
        <v>0</v>
      </c>
      <c r="K6" s="264">
        <f t="shared" si="10"/>
        <v>0</v>
      </c>
      <c r="L6" s="280" t="e">
        <f t="shared" si="11"/>
        <v>#DIV/0!</v>
      </c>
      <c r="M6" s="338">
        <v>0</v>
      </c>
      <c r="N6" s="339">
        <v>0</v>
      </c>
      <c r="O6" s="264">
        <f t="shared" si="4"/>
        <v>0</v>
      </c>
      <c r="P6" s="280" t="e">
        <f t="shared" si="5"/>
        <v>#DIV/0!</v>
      </c>
      <c r="Q6" s="340">
        <v>0</v>
      </c>
      <c r="R6" s="341">
        <v>0</v>
      </c>
      <c r="S6" s="264">
        <f t="shared" si="6"/>
        <v>0</v>
      </c>
      <c r="T6" s="280" t="e">
        <f t="shared" si="7"/>
        <v>#DIV/0!</v>
      </c>
      <c r="U6" s="156"/>
    </row>
    <row r="7" spans="1:24" s="70" customFormat="1" ht="15">
      <c r="A7" s="335" t="s">
        <v>262</v>
      </c>
      <c r="B7" s="335" t="s">
        <v>430</v>
      </c>
      <c r="C7" s="335">
        <v>403197908</v>
      </c>
      <c r="D7" s="335" t="s">
        <v>368</v>
      </c>
      <c r="E7" s="335">
        <v>2175</v>
      </c>
      <c r="F7" s="335">
        <v>2175</v>
      </c>
      <c r="G7" s="264">
        <f t="shared" si="12"/>
        <v>0</v>
      </c>
      <c r="H7" s="280">
        <f t="shared" si="13"/>
        <v>0</v>
      </c>
      <c r="I7" s="336">
        <v>0</v>
      </c>
      <c r="J7" s="337">
        <v>0</v>
      </c>
      <c r="K7" s="264">
        <f t="shared" si="10"/>
        <v>0</v>
      </c>
      <c r="L7" s="280" t="e">
        <f t="shared" si="11"/>
        <v>#DIV/0!</v>
      </c>
      <c r="M7" s="338">
        <v>0</v>
      </c>
      <c r="N7" s="339">
        <v>0</v>
      </c>
      <c r="O7" s="264">
        <f t="shared" si="4"/>
        <v>0</v>
      </c>
      <c r="P7" s="280" t="e">
        <f t="shared" si="5"/>
        <v>#DIV/0!</v>
      </c>
      <c r="Q7" s="340">
        <v>0</v>
      </c>
      <c r="R7" s="341">
        <v>0</v>
      </c>
      <c r="S7" s="264">
        <f t="shared" si="6"/>
        <v>0</v>
      </c>
      <c r="T7" s="280" t="e">
        <f t="shared" si="7"/>
        <v>#DIV/0!</v>
      </c>
      <c r="U7" s="156"/>
    </row>
    <row r="8" spans="1:24" s="70" customFormat="1" ht="15">
      <c r="A8" s="335" t="s">
        <v>262</v>
      </c>
      <c r="B8" s="335" t="s">
        <v>430</v>
      </c>
      <c r="C8" s="335">
        <v>474184900</v>
      </c>
      <c r="D8" s="335" t="s">
        <v>374</v>
      </c>
      <c r="E8" s="335">
        <v>2838</v>
      </c>
      <c r="F8" s="335">
        <v>2838</v>
      </c>
      <c r="G8" s="264">
        <f t="shared" si="12"/>
        <v>0</v>
      </c>
      <c r="H8" s="280">
        <f t="shared" si="13"/>
        <v>0</v>
      </c>
      <c r="I8" s="336">
        <v>0</v>
      </c>
      <c r="J8" s="337">
        <v>0</v>
      </c>
      <c r="K8" s="264">
        <f t="shared" si="10"/>
        <v>0</v>
      </c>
      <c r="L8" s="280" t="e">
        <f t="shared" si="11"/>
        <v>#DIV/0!</v>
      </c>
      <c r="M8" s="338">
        <v>0</v>
      </c>
      <c r="N8" s="339">
        <v>0</v>
      </c>
      <c r="O8" s="264">
        <f t="shared" si="4"/>
        <v>0</v>
      </c>
      <c r="P8" s="280" t="e">
        <f t="shared" si="5"/>
        <v>#DIV/0!</v>
      </c>
      <c r="Q8" s="340">
        <v>0</v>
      </c>
      <c r="R8" s="341">
        <v>0</v>
      </c>
      <c r="S8" s="264">
        <f t="shared" si="6"/>
        <v>0</v>
      </c>
      <c r="T8" s="280" t="e">
        <f t="shared" si="7"/>
        <v>#DIV/0!</v>
      </c>
      <c r="U8" s="156"/>
    </row>
    <row r="9" spans="1:24" s="70" customFormat="1" ht="15">
      <c r="A9" s="335" t="s">
        <v>262</v>
      </c>
      <c r="B9" s="335" t="s">
        <v>430</v>
      </c>
      <c r="C9" s="335">
        <v>474184900</v>
      </c>
      <c r="D9" s="335" t="s">
        <v>374</v>
      </c>
      <c r="E9" s="335">
        <v>2838</v>
      </c>
      <c r="F9" s="335">
        <v>2838</v>
      </c>
      <c r="G9" s="264">
        <f t="shared" si="12"/>
        <v>0</v>
      </c>
      <c r="H9" s="280">
        <f t="shared" si="13"/>
        <v>0</v>
      </c>
      <c r="I9" s="336">
        <v>0</v>
      </c>
      <c r="J9" s="337">
        <v>0</v>
      </c>
      <c r="K9" s="264">
        <f t="shared" si="10"/>
        <v>0</v>
      </c>
      <c r="L9" s="280" t="e">
        <f t="shared" si="11"/>
        <v>#DIV/0!</v>
      </c>
      <c r="M9" s="338">
        <v>0</v>
      </c>
      <c r="N9" s="339">
        <v>0</v>
      </c>
      <c r="O9" s="264">
        <f t="shared" si="4"/>
        <v>0</v>
      </c>
      <c r="P9" s="280" t="e">
        <f t="shared" si="5"/>
        <v>#DIV/0!</v>
      </c>
      <c r="Q9" s="340">
        <v>0</v>
      </c>
      <c r="R9" s="341">
        <v>0</v>
      </c>
      <c r="S9" s="264">
        <f t="shared" si="6"/>
        <v>0</v>
      </c>
      <c r="T9" s="280" t="e">
        <f t="shared" si="7"/>
        <v>#DIV/0!</v>
      </c>
      <c r="U9" s="156"/>
    </row>
    <row r="10" spans="1:24" s="70" customFormat="1" ht="15">
      <c r="A10" s="335" t="s">
        <v>262</v>
      </c>
      <c r="B10" s="335" t="s">
        <v>430</v>
      </c>
      <c r="C10" s="335">
        <v>474184900</v>
      </c>
      <c r="D10" s="335" t="s">
        <v>374</v>
      </c>
      <c r="E10" s="335">
        <v>4638</v>
      </c>
      <c r="F10" s="335">
        <v>4638</v>
      </c>
      <c r="G10" s="264">
        <f t="shared" si="12"/>
        <v>0</v>
      </c>
      <c r="H10" s="280">
        <f t="shared" si="13"/>
        <v>0</v>
      </c>
      <c r="I10" s="336">
        <v>0</v>
      </c>
      <c r="J10" s="337">
        <v>0</v>
      </c>
      <c r="K10" s="264">
        <f t="shared" si="10"/>
        <v>0</v>
      </c>
      <c r="L10" s="280" t="e">
        <f t="shared" si="11"/>
        <v>#DIV/0!</v>
      </c>
      <c r="M10" s="338">
        <v>0</v>
      </c>
      <c r="N10" s="339">
        <v>0</v>
      </c>
      <c r="O10" s="264">
        <f t="shared" si="4"/>
        <v>0</v>
      </c>
      <c r="P10" s="280" t="e">
        <f t="shared" si="5"/>
        <v>#DIV/0!</v>
      </c>
      <c r="Q10" s="340">
        <v>0</v>
      </c>
      <c r="R10" s="341">
        <v>0</v>
      </c>
      <c r="S10" s="264">
        <f t="shared" si="6"/>
        <v>0</v>
      </c>
      <c r="T10" s="280" t="e">
        <f t="shared" si="7"/>
        <v>#DIV/0!</v>
      </c>
      <c r="U10" s="156"/>
    </row>
    <row r="11" spans="1:24" s="70" customFormat="1" ht="15">
      <c r="A11" s="335" t="s">
        <v>262</v>
      </c>
      <c r="B11" s="335" t="s">
        <v>430</v>
      </c>
      <c r="C11" s="335">
        <v>533004909</v>
      </c>
      <c r="D11" s="335" t="s">
        <v>439</v>
      </c>
      <c r="E11" s="335">
        <v>3733</v>
      </c>
      <c r="F11" s="335">
        <v>3733</v>
      </c>
      <c r="G11" s="264">
        <f t="shared" si="12"/>
        <v>0</v>
      </c>
      <c r="H11" s="280">
        <f t="shared" si="13"/>
        <v>0</v>
      </c>
      <c r="I11" s="336">
        <v>0</v>
      </c>
      <c r="J11" s="337">
        <v>0</v>
      </c>
      <c r="K11" s="264">
        <f t="shared" si="10"/>
        <v>0</v>
      </c>
      <c r="L11" s="280" t="e">
        <f t="shared" si="11"/>
        <v>#DIV/0!</v>
      </c>
      <c r="M11" s="338">
        <v>0</v>
      </c>
      <c r="N11" s="339">
        <v>0</v>
      </c>
      <c r="O11" s="264">
        <f t="shared" si="4"/>
        <v>0</v>
      </c>
      <c r="P11" s="280" t="e">
        <f t="shared" si="5"/>
        <v>#DIV/0!</v>
      </c>
      <c r="Q11" s="340">
        <v>0</v>
      </c>
      <c r="R11" s="341">
        <v>0</v>
      </c>
      <c r="S11" s="264">
        <f t="shared" si="6"/>
        <v>0</v>
      </c>
      <c r="T11" s="280" t="e">
        <f t="shared" si="7"/>
        <v>#DIV/0!</v>
      </c>
      <c r="U11" s="156"/>
    </row>
    <row r="12" spans="1:24" s="70" customFormat="1" ht="15">
      <c r="A12" s="335" t="s">
        <v>262</v>
      </c>
      <c r="B12" s="335" t="s">
        <v>430</v>
      </c>
      <c r="C12" s="335">
        <v>533004909</v>
      </c>
      <c r="D12" s="335" t="s">
        <v>439</v>
      </c>
      <c r="E12" s="335">
        <v>6569</v>
      </c>
      <c r="F12" s="335">
        <v>6569</v>
      </c>
      <c r="G12" s="264">
        <f t="shared" si="12"/>
        <v>0</v>
      </c>
      <c r="H12" s="280">
        <f t="shared" si="13"/>
        <v>0</v>
      </c>
      <c r="I12" s="336">
        <v>0</v>
      </c>
      <c r="J12" s="337">
        <v>0</v>
      </c>
      <c r="K12" s="264">
        <f t="shared" si="10"/>
        <v>0</v>
      </c>
      <c r="L12" s="280" t="e">
        <f t="shared" si="11"/>
        <v>#DIV/0!</v>
      </c>
      <c r="M12" s="338">
        <v>0</v>
      </c>
      <c r="N12" s="339">
        <v>0</v>
      </c>
      <c r="O12" s="264">
        <f t="shared" si="4"/>
        <v>0</v>
      </c>
      <c r="P12" s="280" t="e">
        <f t="shared" si="5"/>
        <v>#DIV/0!</v>
      </c>
      <c r="Q12" s="340">
        <v>0</v>
      </c>
      <c r="R12" s="341">
        <v>0</v>
      </c>
      <c r="S12" s="264">
        <f t="shared" si="6"/>
        <v>0</v>
      </c>
      <c r="T12" s="280" t="e">
        <f t="shared" si="7"/>
        <v>#DIV/0!</v>
      </c>
      <c r="U12" s="156"/>
    </row>
    <row r="13" spans="1:24" s="70" customFormat="1" ht="15">
      <c r="A13" s="335" t="s">
        <v>262</v>
      </c>
      <c r="B13" s="335" t="s">
        <v>430</v>
      </c>
      <c r="C13" s="335">
        <v>545831901</v>
      </c>
      <c r="D13" s="335" t="s">
        <v>371</v>
      </c>
      <c r="E13" s="335">
        <v>4084</v>
      </c>
      <c r="F13" s="335">
        <v>4084</v>
      </c>
      <c r="G13" s="264">
        <f t="shared" si="12"/>
        <v>0</v>
      </c>
      <c r="H13" s="280">
        <f t="shared" si="13"/>
        <v>0</v>
      </c>
      <c r="I13" s="336">
        <v>0</v>
      </c>
      <c r="J13" s="337">
        <v>0</v>
      </c>
      <c r="K13" s="264">
        <f t="shared" si="10"/>
        <v>0</v>
      </c>
      <c r="L13" s="280" t="e">
        <f t="shared" si="11"/>
        <v>#DIV/0!</v>
      </c>
      <c r="M13" s="338">
        <v>0</v>
      </c>
      <c r="N13" s="339">
        <v>0</v>
      </c>
      <c r="O13" s="264">
        <f t="shared" si="4"/>
        <v>0</v>
      </c>
      <c r="P13" s="280" t="e">
        <f t="shared" si="5"/>
        <v>#DIV/0!</v>
      </c>
      <c r="Q13" s="340">
        <v>0</v>
      </c>
      <c r="R13" s="341">
        <v>0</v>
      </c>
      <c r="S13" s="264">
        <f t="shared" si="6"/>
        <v>0</v>
      </c>
      <c r="T13" s="280" t="e">
        <f t="shared" si="7"/>
        <v>#DIV/0!</v>
      </c>
      <c r="U13" s="156"/>
    </row>
    <row r="14" spans="1:24" s="70" customFormat="1" ht="15">
      <c r="A14" s="335" t="s">
        <v>262</v>
      </c>
      <c r="B14" s="335" t="s">
        <v>430</v>
      </c>
      <c r="C14" s="335">
        <v>575035902</v>
      </c>
      <c r="D14" s="335" t="s">
        <v>440</v>
      </c>
      <c r="E14" s="335">
        <v>14142</v>
      </c>
      <c r="F14" s="335">
        <v>14142</v>
      </c>
      <c r="G14" s="264">
        <f t="shared" si="12"/>
        <v>0</v>
      </c>
      <c r="H14" s="280">
        <f t="shared" si="13"/>
        <v>0</v>
      </c>
      <c r="I14" s="336">
        <v>0</v>
      </c>
      <c r="J14" s="337">
        <v>0</v>
      </c>
      <c r="K14" s="264">
        <f t="shared" si="10"/>
        <v>0</v>
      </c>
      <c r="L14" s="280" t="e">
        <f t="shared" si="11"/>
        <v>#DIV/0!</v>
      </c>
      <c r="M14" s="338">
        <v>0</v>
      </c>
      <c r="N14" s="339">
        <v>0</v>
      </c>
      <c r="O14" s="264">
        <f t="shared" si="4"/>
        <v>0</v>
      </c>
      <c r="P14" s="280" t="e">
        <f t="shared" si="5"/>
        <v>#DIV/0!</v>
      </c>
      <c r="Q14" s="340">
        <v>0</v>
      </c>
      <c r="R14" s="341">
        <v>0</v>
      </c>
      <c r="S14" s="264">
        <f t="shared" si="6"/>
        <v>0</v>
      </c>
      <c r="T14" s="280" t="e">
        <f t="shared" si="7"/>
        <v>#DIV/0!</v>
      </c>
      <c r="U14" s="156"/>
    </row>
    <row r="15" spans="1:24" s="70" customFormat="1" ht="15">
      <c r="A15" s="335" t="s">
        <v>262</v>
      </c>
      <c r="B15" s="335" t="s">
        <v>430</v>
      </c>
      <c r="C15" s="335">
        <v>575035902</v>
      </c>
      <c r="D15" s="335" t="s">
        <v>440</v>
      </c>
      <c r="E15" s="335">
        <v>14142</v>
      </c>
      <c r="F15" s="335">
        <v>14142</v>
      </c>
      <c r="G15" s="264">
        <f t="shared" si="12"/>
        <v>0</v>
      </c>
      <c r="H15" s="280">
        <f t="shared" si="13"/>
        <v>0</v>
      </c>
      <c r="I15" s="336">
        <v>0</v>
      </c>
      <c r="J15" s="337">
        <v>0</v>
      </c>
      <c r="K15" s="264">
        <f t="shared" si="10"/>
        <v>0</v>
      </c>
      <c r="L15" s="280" t="e">
        <f t="shared" si="11"/>
        <v>#DIV/0!</v>
      </c>
      <c r="M15" s="338">
        <v>0</v>
      </c>
      <c r="N15" s="339">
        <v>0</v>
      </c>
      <c r="O15" s="264">
        <f t="shared" si="4"/>
        <v>0</v>
      </c>
      <c r="P15" s="280" t="e">
        <f t="shared" si="5"/>
        <v>#DIV/0!</v>
      </c>
      <c r="Q15" s="340">
        <v>0</v>
      </c>
      <c r="R15" s="341">
        <v>0</v>
      </c>
      <c r="S15" s="264">
        <f t="shared" si="6"/>
        <v>0</v>
      </c>
      <c r="T15" s="280" t="e">
        <f t="shared" si="7"/>
        <v>#DIV/0!</v>
      </c>
      <c r="U15" s="156"/>
    </row>
    <row r="16" spans="1:24" s="70" customFormat="1" ht="15">
      <c r="A16" s="335" t="s">
        <v>262</v>
      </c>
      <c r="B16" s="335" t="s">
        <v>430</v>
      </c>
      <c r="C16" s="335">
        <v>575035902</v>
      </c>
      <c r="D16" s="335" t="s">
        <v>440</v>
      </c>
      <c r="E16" s="335">
        <v>14142</v>
      </c>
      <c r="F16" s="335">
        <v>14142</v>
      </c>
      <c r="G16" s="264">
        <f t="shared" si="12"/>
        <v>0</v>
      </c>
      <c r="H16" s="280">
        <f t="shared" si="13"/>
        <v>0</v>
      </c>
      <c r="I16" s="336">
        <v>0</v>
      </c>
      <c r="J16" s="337">
        <v>0</v>
      </c>
      <c r="K16" s="264">
        <f t="shared" si="10"/>
        <v>0</v>
      </c>
      <c r="L16" s="280" t="e">
        <f t="shared" si="11"/>
        <v>#DIV/0!</v>
      </c>
      <c r="M16" s="338">
        <v>0</v>
      </c>
      <c r="N16" s="339">
        <v>0</v>
      </c>
      <c r="O16" s="264">
        <f t="shared" si="4"/>
        <v>0</v>
      </c>
      <c r="P16" s="280" t="e">
        <f t="shared" si="5"/>
        <v>#DIV/0!</v>
      </c>
      <c r="Q16" s="340">
        <v>0</v>
      </c>
      <c r="R16" s="341">
        <v>0</v>
      </c>
      <c r="S16" s="264">
        <f t="shared" si="6"/>
        <v>0</v>
      </c>
      <c r="T16" s="280" t="e">
        <f t="shared" si="7"/>
        <v>#DIV/0!</v>
      </c>
      <c r="U16" s="156"/>
    </row>
    <row r="17" spans="1:21" s="70" customFormat="1" ht="15">
      <c r="A17" s="335" t="s">
        <v>262</v>
      </c>
      <c r="B17" s="335" t="s">
        <v>432</v>
      </c>
      <c r="C17" s="335">
        <v>605460005</v>
      </c>
      <c r="D17" s="335" t="s">
        <v>441</v>
      </c>
      <c r="E17" s="335">
        <v>30100</v>
      </c>
      <c r="F17" s="335">
        <v>30100</v>
      </c>
      <c r="G17" s="264">
        <f t="shared" si="12"/>
        <v>0</v>
      </c>
      <c r="H17" s="280">
        <f t="shared" si="13"/>
        <v>0</v>
      </c>
      <c r="I17" s="336">
        <v>5009.4799999999996</v>
      </c>
      <c r="J17" s="337">
        <v>5009.4799999999996</v>
      </c>
      <c r="K17" s="264">
        <f t="shared" si="10"/>
        <v>0</v>
      </c>
      <c r="L17" s="280">
        <f t="shared" si="11"/>
        <v>0</v>
      </c>
      <c r="M17" s="338">
        <v>0</v>
      </c>
      <c r="N17" s="339">
        <v>0</v>
      </c>
      <c r="O17" s="264">
        <f t="shared" si="4"/>
        <v>0</v>
      </c>
      <c r="P17" s="280" t="e">
        <f t="shared" si="5"/>
        <v>#DIV/0!</v>
      </c>
      <c r="Q17" s="340">
        <v>-61.99</v>
      </c>
      <c r="R17" s="341">
        <v>-61.99</v>
      </c>
      <c r="S17" s="264">
        <f t="shared" si="6"/>
        <v>0</v>
      </c>
      <c r="T17" s="280">
        <f t="shared" si="7"/>
        <v>0</v>
      </c>
      <c r="U17" s="156"/>
    </row>
    <row r="18" spans="1:21" s="70" customFormat="1" ht="15">
      <c r="A18" s="335" t="s">
        <v>262</v>
      </c>
      <c r="B18" s="335" t="s">
        <v>432</v>
      </c>
      <c r="C18" s="335">
        <v>649926003</v>
      </c>
      <c r="D18" s="335" t="s">
        <v>381</v>
      </c>
      <c r="E18" s="335">
        <v>4900</v>
      </c>
      <c r="F18" s="335">
        <v>4900</v>
      </c>
      <c r="G18" s="264">
        <f t="shared" si="12"/>
        <v>0</v>
      </c>
      <c r="H18" s="280">
        <f t="shared" si="13"/>
        <v>0</v>
      </c>
      <c r="I18" s="336">
        <v>3624.43</v>
      </c>
      <c r="J18" s="337">
        <v>3624.43</v>
      </c>
      <c r="K18" s="264">
        <f t="shared" si="10"/>
        <v>0</v>
      </c>
      <c r="L18" s="280">
        <f t="shared" si="11"/>
        <v>0</v>
      </c>
      <c r="M18" s="338">
        <v>0</v>
      </c>
      <c r="N18" s="339">
        <v>0</v>
      </c>
      <c r="O18" s="264">
        <f t="shared" si="4"/>
        <v>0</v>
      </c>
      <c r="P18" s="280" t="e">
        <f t="shared" si="5"/>
        <v>#DIV/0!</v>
      </c>
      <c r="Q18" s="340">
        <v>-44.85</v>
      </c>
      <c r="R18" s="341">
        <v>-44.85</v>
      </c>
      <c r="S18" s="264">
        <f t="shared" si="6"/>
        <v>0</v>
      </c>
      <c r="T18" s="280">
        <f t="shared" si="7"/>
        <v>0</v>
      </c>
      <c r="U18" s="156"/>
    </row>
    <row r="19" spans="1:21" s="70" customFormat="1" ht="15">
      <c r="A19" s="335" t="s">
        <v>262</v>
      </c>
      <c r="B19" s="335" t="s">
        <v>432</v>
      </c>
      <c r="C19" s="335">
        <v>664068004</v>
      </c>
      <c r="D19" s="335" t="s">
        <v>442</v>
      </c>
      <c r="E19" s="335">
        <v>4844</v>
      </c>
      <c r="F19" s="335">
        <v>4844</v>
      </c>
      <c r="G19" s="264">
        <f t="shared" si="12"/>
        <v>0</v>
      </c>
      <c r="H19" s="280">
        <f t="shared" si="13"/>
        <v>0</v>
      </c>
      <c r="I19" s="336">
        <v>2463.3200000000002</v>
      </c>
      <c r="J19" s="337">
        <v>2463.3200000000002</v>
      </c>
      <c r="K19" s="264">
        <f t="shared" si="10"/>
        <v>0</v>
      </c>
      <c r="L19" s="280">
        <f t="shared" si="11"/>
        <v>0</v>
      </c>
      <c r="M19" s="338">
        <v>0</v>
      </c>
      <c r="N19" s="339">
        <v>0</v>
      </c>
      <c r="O19" s="264">
        <f t="shared" si="4"/>
        <v>0</v>
      </c>
      <c r="P19" s="280" t="e">
        <f t="shared" si="5"/>
        <v>#DIV/0!</v>
      </c>
      <c r="Q19" s="340">
        <v>-30.48</v>
      </c>
      <c r="R19" s="341">
        <v>-30.48</v>
      </c>
      <c r="S19" s="264">
        <f t="shared" si="6"/>
        <v>0</v>
      </c>
      <c r="T19" s="280">
        <f t="shared" si="7"/>
        <v>0</v>
      </c>
      <c r="U19" s="156"/>
    </row>
    <row r="20" spans="1:21" s="70" customFormat="1" ht="15">
      <c r="A20" s="335" t="s">
        <v>262</v>
      </c>
      <c r="B20" s="335" t="s">
        <v>432</v>
      </c>
      <c r="C20" s="335">
        <v>665942009</v>
      </c>
      <c r="D20" s="335" t="s">
        <v>443</v>
      </c>
      <c r="E20" s="335">
        <v>11369</v>
      </c>
      <c r="F20" s="335">
        <v>11369</v>
      </c>
      <c r="G20" s="264">
        <f t="shared" ref="G20" si="14">E20-F20</f>
        <v>0</v>
      </c>
      <c r="H20" s="280">
        <f t="shared" ref="H20" si="15">ROUND(G20/E20,10)</f>
        <v>0</v>
      </c>
      <c r="I20" s="336">
        <v>4414.9399999999996</v>
      </c>
      <c r="J20" s="337">
        <v>4414.9399999999996</v>
      </c>
      <c r="K20" s="264">
        <f t="shared" si="10"/>
        <v>0</v>
      </c>
      <c r="L20" s="280">
        <f t="shared" si="11"/>
        <v>0</v>
      </c>
      <c r="M20" s="338">
        <v>0</v>
      </c>
      <c r="N20" s="339">
        <v>0</v>
      </c>
      <c r="O20" s="264">
        <f t="shared" si="4"/>
        <v>0</v>
      </c>
      <c r="P20" s="280" t="e">
        <f t="shared" si="5"/>
        <v>#DIV/0!</v>
      </c>
      <c r="Q20" s="340">
        <v>-54.63</v>
      </c>
      <c r="R20" s="341">
        <v>-54.63</v>
      </c>
      <c r="S20" s="264">
        <f t="shared" si="6"/>
        <v>0</v>
      </c>
      <c r="T20" s="280">
        <f t="shared" si="7"/>
        <v>0</v>
      </c>
      <c r="U20" s="156"/>
    </row>
    <row r="21" spans="1:21" s="70" customFormat="1" ht="15">
      <c r="A21" s="335" t="s">
        <v>262</v>
      </c>
      <c r="B21" s="335" t="s">
        <v>432</v>
      </c>
      <c r="C21" s="335">
        <v>666114004</v>
      </c>
      <c r="D21" s="335" t="s">
        <v>385</v>
      </c>
      <c r="E21" s="335">
        <v>23000</v>
      </c>
      <c r="F21" s="335">
        <v>23000</v>
      </c>
      <c r="G21" s="264">
        <f t="shared" ref="G21:G58" si="16">E21-F21</f>
        <v>0</v>
      </c>
      <c r="H21" s="280">
        <f t="shared" ref="H21:H58" si="17">ROUND(G21/E21,10)</f>
        <v>0</v>
      </c>
      <c r="I21" s="336">
        <v>7443.02</v>
      </c>
      <c r="J21" s="337">
        <v>7443.02</v>
      </c>
      <c r="K21" s="264">
        <f t="shared" ref="K21:K58" si="18">I21-J21</f>
        <v>0</v>
      </c>
      <c r="L21" s="280">
        <f t="shared" ref="L21:L58" si="19">ROUND(K21/I21,10)</f>
        <v>0</v>
      </c>
      <c r="M21" s="338">
        <v>0</v>
      </c>
      <c r="N21" s="339">
        <v>0</v>
      </c>
      <c r="O21" s="264">
        <f t="shared" si="4"/>
        <v>0</v>
      </c>
      <c r="P21" s="280" t="e">
        <f t="shared" si="5"/>
        <v>#DIV/0!</v>
      </c>
      <c r="Q21" s="340">
        <v>-92.09</v>
      </c>
      <c r="R21" s="341">
        <v>-92.09</v>
      </c>
      <c r="S21" s="264">
        <f t="shared" si="6"/>
        <v>0</v>
      </c>
      <c r="T21" s="280">
        <f t="shared" si="7"/>
        <v>0</v>
      </c>
      <c r="U21" s="156"/>
    </row>
    <row r="22" spans="1:21" s="70" customFormat="1" ht="15">
      <c r="A22" s="335" t="s">
        <v>262</v>
      </c>
      <c r="B22" s="335" t="s">
        <v>430</v>
      </c>
      <c r="C22" s="335">
        <v>588950907</v>
      </c>
      <c r="D22" s="335" t="s">
        <v>373</v>
      </c>
      <c r="E22" s="335">
        <v>24398</v>
      </c>
      <c r="F22" s="335">
        <v>24398</v>
      </c>
      <c r="G22" s="264">
        <f t="shared" si="16"/>
        <v>0</v>
      </c>
      <c r="H22" s="280">
        <f t="shared" si="17"/>
        <v>0</v>
      </c>
      <c r="I22" s="336">
        <v>0</v>
      </c>
      <c r="J22" s="337">
        <v>0</v>
      </c>
      <c r="K22" s="264">
        <f t="shared" si="18"/>
        <v>0</v>
      </c>
      <c r="L22" s="280" t="e">
        <f t="shared" si="19"/>
        <v>#DIV/0!</v>
      </c>
      <c r="M22" s="338">
        <v>0</v>
      </c>
      <c r="N22" s="339">
        <v>0</v>
      </c>
      <c r="O22" s="264">
        <f t="shared" si="4"/>
        <v>0</v>
      </c>
      <c r="P22" s="280" t="e">
        <f t="shared" si="5"/>
        <v>#DIV/0!</v>
      </c>
      <c r="Q22" s="340">
        <v>0</v>
      </c>
      <c r="R22" s="341">
        <v>0</v>
      </c>
      <c r="S22" s="264">
        <f t="shared" si="6"/>
        <v>0</v>
      </c>
      <c r="T22" s="280" t="e">
        <f t="shared" si="7"/>
        <v>#DIV/0!</v>
      </c>
      <c r="U22" s="156"/>
    </row>
    <row r="23" spans="1:21" s="70" customFormat="1" ht="15">
      <c r="A23" s="335" t="s">
        <v>262</v>
      </c>
      <c r="B23" s="335" t="s">
        <v>432</v>
      </c>
      <c r="C23" s="335">
        <v>635640006</v>
      </c>
      <c r="D23" s="335" t="s">
        <v>388</v>
      </c>
      <c r="E23" s="335">
        <v>7521</v>
      </c>
      <c r="F23" s="335">
        <v>7521</v>
      </c>
      <c r="G23" s="264">
        <f t="shared" si="16"/>
        <v>0</v>
      </c>
      <c r="H23" s="280">
        <f t="shared" si="17"/>
        <v>0</v>
      </c>
      <c r="I23" s="336">
        <v>5006.8100000000004</v>
      </c>
      <c r="J23" s="337">
        <v>5006.8100000000004</v>
      </c>
      <c r="K23" s="264">
        <f t="shared" si="18"/>
        <v>0</v>
      </c>
      <c r="L23" s="280">
        <f t="shared" si="19"/>
        <v>0</v>
      </c>
      <c r="M23" s="338">
        <v>0</v>
      </c>
      <c r="N23" s="339">
        <v>0</v>
      </c>
      <c r="O23" s="264">
        <f t="shared" si="4"/>
        <v>0</v>
      </c>
      <c r="P23" s="280" t="e">
        <f t="shared" si="5"/>
        <v>#DIV/0!</v>
      </c>
      <c r="Q23" s="340">
        <v>-61.95</v>
      </c>
      <c r="R23" s="341">
        <v>-61.95</v>
      </c>
      <c r="S23" s="264">
        <f t="shared" si="6"/>
        <v>0</v>
      </c>
      <c r="T23" s="280">
        <f t="shared" si="7"/>
        <v>0</v>
      </c>
      <c r="U23" s="156"/>
    </row>
    <row r="24" spans="1:21" s="70" customFormat="1" ht="15">
      <c r="A24" s="335" t="s">
        <v>262</v>
      </c>
      <c r="B24" s="335" t="s">
        <v>432</v>
      </c>
      <c r="C24" s="335">
        <v>686930009</v>
      </c>
      <c r="D24" s="335" t="s">
        <v>444</v>
      </c>
      <c r="E24" s="335">
        <v>3000</v>
      </c>
      <c r="F24" s="335">
        <v>3000</v>
      </c>
      <c r="G24" s="264">
        <f t="shared" si="16"/>
        <v>0</v>
      </c>
      <c r="H24" s="280">
        <f t="shared" si="17"/>
        <v>0</v>
      </c>
      <c r="I24" s="336">
        <v>2496.42</v>
      </c>
      <c r="J24" s="337">
        <v>2496.42</v>
      </c>
      <c r="K24" s="264">
        <f t="shared" si="18"/>
        <v>0</v>
      </c>
      <c r="L24" s="280">
        <f t="shared" si="19"/>
        <v>0</v>
      </c>
      <c r="M24" s="338">
        <v>0</v>
      </c>
      <c r="N24" s="339">
        <v>0</v>
      </c>
      <c r="O24" s="264">
        <f t="shared" si="4"/>
        <v>0</v>
      </c>
      <c r="P24" s="280" t="e">
        <f t="shared" si="5"/>
        <v>#DIV/0!</v>
      </c>
      <c r="Q24" s="340">
        <v>-30.89</v>
      </c>
      <c r="R24" s="341">
        <v>-30.89</v>
      </c>
      <c r="S24" s="264">
        <f t="shared" si="6"/>
        <v>0</v>
      </c>
      <c r="T24" s="280">
        <f t="shared" si="7"/>
        <v>0</v>
      </c>
      <c r="U24" s="156"/>
    </row>
    <row r="25" spans="1:21" s="70" customFormat="1" ht="15">
      <c r="A25" s="335" t="s">
        <v>262</v>
      </c>
      <c r="B25" s="335" t="s">
        <v>429</v>
      </c>
      <c r="C25" s="335">
        <v>861012102</v>
      </c>
      <c r="D25" s="335" t="s">
        <v>445</v>
      </c>
      <c r="E25" s="335">
        <v>23300</v>
      </c>
      <c r="F25" s="335">
        <v>23300</v>
      </c>
      <c r="G25" s="264">
        <f t="shared" si="16"/>
        <v>0</v>
      </c>
      <c r="H25" s="280">
        <f t="shared" si="17"/>
        <v>0</v>
      </c>
      <c r="I25" s="336">
        <v>0</v>
      </c>
      <c r="J25" s="337">
        <v>0</v>
      </c>
      <c r="K25" s="264">
        <f t="shared" si="18"/>
        <v>0</v>
      </c>
      <c r="L25" s="280" t="e">
        <f t="shared" si="19"/>
        <v>#DIV/0!</v>
      </c>
      <c r="M25" s="338">
        <v>0</v>
      </c>
      <c r="N25" s="339">
        <v>0</v>
      </c>
      <c r="O25" s="264">
        <f t="shared" si="4"/>
        <v>0</v>
      </c>
      <c r="P25" s="280" t="e">
        <f t="shared" si="5"/>
        <v>#DIV/0!</v>
      </c>
      <c r="Q25" s="340">
        <v>0</v>
      </c>
      <c r="R25" s="341">
        <v>0</v>
      </c>
      <c r="S25" s="264">
        <f t="shared" si="6"/>
        <v>0</v>
      </c>
      <c r="T25" s="280" t="e">
        <f t="shared" si="7"/>
        <v>#DIV/0!</v>
      </c>
      <c r="U25" s="156"/>
    </row>
    <row r="26" spans="1:21" s="70" customFormat="1" ht="15">
      <c r="A26" s="335" t="s">
        <v>262</v>
      </c>
      <c r="B26" s="335" t="s">
        <v>430</v>
      </c>
      <c r="C26" s="335">
        <v>599933900</v>
      </c>
      <c r="D26" s="335" t="s">
        <v>434</v>
      </c>
      <c r="E26" s="335">
        <v>3800</v>
      </c>
      <c r="F26" s="335">
        <v>3800</v>
      </c>
      <c r="G26" s="264">
        <f t="shared" si="16"/>
        <v>0</v>
      </c>
      <c r="H26" s="280">
        <f t="shared" si="17"/>
        <v>0</v>
      </c>
      <c r="I26" s="336">
        <v>0</v>
      </c>
      <c r="J26" s="337">
        <v>0</v>
      </c>
      <c r="K26" s="264">
        <f t="shared" si="18"/>
        <v>0</v>
      </c>
      <c r="L26" s="280" t="e">
        <f t="shared" si="19"/>
        <v>#DIV/0!</v>
      </c>
      <c r="M26" s="338">
        <v>0</v>
      </c>
      <c r="N26" s="339">
        <v>0</v>
      </c>
      <c r="O26" s="264">
        <f t="shared" si="4"/>
        <v>0</v>
      </c>
      <c r="P26" s="280" t="e">
        <f t="shared" si="5"/>
        <v>#DIV/0!</v>
      </c>
      <c r="Q26" s="340">
        <v>0</v>
      </c>
      <c r="R26" s="341">
        <v>0</v>
      </c>
      <c r="S26" s="264">
        <f t="shared" si="6"/>
        <v>0</v>
      </c>
      <c r="T26" s="280" t="e">
        <f t="shared" si="7"/>
        <v>#DIV/0!</v>
      </c>
      <c r="U26" s="156"/>
    </row>
    <row r="27" spans="1:21" s="70" customFormat="1" ht="15">
      <c r="A27" s="335" t="s">
        <v>262</v>
      </c>
      <c r="B27" s="335" t="s">
        <v>429</v>
      </c>
      <c r="C27" s="335">
        <v>861012102</v>
      </c>
      <c r="D27" s="335" t="s">
        <v>445</v>
      </c>
      <c r="E27" s="335">
        <v>23300</v>
      </c>
      <c r="F27" s="335">
        <v>23300</v>
      </c>
      <c r="G27" s="264">
        <f t="shared" si="16"/>
        <v>0</v>
      </c>
      <c r="H27" s="280">
        <f t="shared" si="17"/>
        <v>0</v>
      </c>
      <c r="I27" s="336">
        <v>0</v>
      </c>
      <c r="J27" s="337">
        <v>0</v>
      </c>
      <c r="K27" s="264">
        <f t="shared" si="18"/>
        <v>0</v>
      </c>
      <c r="L27" s="280" t="e">
        <f t="shared" si="19"/>
        <v>#DIV/0!</v>
      </c>
      <c r="M27" s="338">
        <v>0</v>
      </c>
      <c r="N27" s="339">
        <v>0</v>
      </c>
      <c r="O27" s="264">
        <f t="shared" si="4"/>
        <v>0</v>
      </c>
      <c r="P27" s="280" t="e">
        <f t="shared" si="5"/>
        <v>#DIV/0!</v>
      </c>
      <c r="Q27" s="340">
        <v>0</v>
      </c>
      <c r="R27" s="341">
        <v>0</v>
      </c>
      <c r="S27" s="264">
        <f t="shared" si="6"/>
        <v>0</v>
      </c>
      <c r="T27" s="280" t="e">
        <f t="shared" si="7"/>
        <v>#DIV/0!</v>
      </c>
      <c r="U27" s="156"/>
    </row>
    <row r="28" spans="1:21" s="70" customFormat="1" ht="15">
      <c r="A28" s="335" t="s">
        <v>262</v>
      </c>
      <c r="B28" s="335" t="s">
        <v>429</v>
      </c>
      <c r="C28" s="335">
        <v>861012102</v>
      </c>
      <c r="D28" s="335" t="s">
        <v>445</v>
      </c>
      <c r="E28" s="335">
        <v>23300</v>
      </c>
      <c r="F28" s="335">
        <v>23300</v>
      </c>
      <c r="G28" s="264">
        <f t="shared" si="16"/>
        <v>0</v>
      </c>
      <c r="H28" s="280">
        <f t="shared" si="17"/>
        <v>0</v>
      </c>
      <c r="I28" s="336">
        <v>0</v>
      </c>
      <c r="J28" s="337">
        <v>0</v>
      </c>
      <c r="K28" s="264">
        <f t="shared" si="18"/>
        <v>0</v>
      </c>
      <c r="L28" s="280" t="e">
        <f t="shared" si="19"/>
        <v>#DIV/0!</v>
      </c>
      <c r="M28" s="338">
        <v>0</v>
      </c>
      <c r="N28" s="339">
        <v>0</v>
      </c>
      <c r="O28" s="264">
        <f t="shared" si="4"/>
        <v>0</v>
      </c>
      <c r="P28" s="280" t="e">
        <f t="shared" si="5"/>
        <v>#DIV/0!</v>
      </c>
      <c r="Q28" s="340">
        <v>0</v>
      </c>
      <c r="R28" s="341">
        <v>0</v>
      </c>
      <c r="S28" s="264">
        <f t="shared" si="6"/>
        <v>0</v>
      </c>
      <c r="T28" s="280" t="e">
        <f t="shared" si="7"/>
        <v>#DIV/0!</v>
      </c>
      <c r="U28" s="156"/>
    </row>
    <row r="29" spans="1:21" s="70" customFormat="1" ht="15">
      <c r="A29" s="335" t="s">
        <v>262</v>
      </c>
      <c r="B29" s="335" t="s">
        <v>429</v>
      </c>
      <c r="C29" s="335">
        <v>861012102</v>
      </c>
      <c r="D29" s="335" t="s">
        <v>445</v>
      </c>
      <c r="E29" s="335">
        <v>23300</v>
      </c>
      <c r="F29" s="335">
        <v>23300</v>
      </c>
      <c r="G29" s="264">
        <f t="shared" si="16"/>
        <v>0</v>
      </c>
      <c r="H29" s="280">
        <f t="shared" si="17"/>
        <v>0</v>
      </c>
      <c r="I29" s="336">
        <v>0</v>
      </c>
      <c r="J29" s="337">
        <v>0</v>
      </c>
      <c r="K29" s="264">
        <f t="shared" si="18"/>
        <v>0</v>
      </c>
      <c r="L29" s="280" t="e">
        <f t="shared" si="19"/>
        <v>#DIV/0!</v>
      </c>
      <c r="M29" s="338">
        <v>0</v>
      </c>
      <c r="N29" s="339">
        <v>0</v>
      </c>
      <c r="O29" s="264">
        <f t="shared" si="4"/>
        <v>0</v>
      </c>
      <c r="P29" s="280" t="e">
        <f t="shared" si="5"/>
        <v>#DIV/0!</v>
      </c>
      <c r="Q29" s="340">
        <v>0</v>
      </c>
      <c r="R29" s="341">
        <v>0</v>
      </c>
      <c r="S29" s="264">
        <f t="shared" si="6"/>
        <v>0</v>
      </c>
      <c r="T29" s="280" t="e">
        <f t="shared" si="7"/>
        <v>#DIV/0!</v>
      </c>
      <c r="U29" s="156"/>
    </row>
    <row r="30" spans="1:21" s="70" customFormat="1" ht="15">
      <c r="A30" s="335" t="s">
        <v>262</v>
      </c>
      <c r="B30" s="335" t="s">
        <v>429</v>
      </c>
      <c r="C30" s="335">
        <v>861012102</v>
      </c>
      <c r="D30" s="335" t="s">
        <v>445</v>
      </c>
      <c r="E30" s="335">
        <v>23300</v>
      </c>
      <c r="F30" s="335">
        <v>23300</v>
      </c>
      <c r="G30" s="264">
        <f t="shared" si="16"/>
        <v>0</v>
      </c>
      <c r="H30" s="280">
        <f t="shared" si="17"/>
        <v>0</v>
      </c>
      <c r="I30" s="336">
        <v>0</v>
      </c>
      <c r="J30" s="337">
        <v>0</v>
      </c>
      <c r="K30" s="264">
        <f t="shared" si="18"/>
        <v>0</v>
      </c>
      <c r="L30" s="280" t="e">
        <f t="shared" si="19"/>
        <v>#DIV/0!</v>
      </c>
      <c r="M30" s="338">
        <v>0</v>
      </c>
      <c r="N30" s="339">
        <v>0</v>
      </c>
      <c r="O30" s="264">
        <f t="shared" si="4"/>
        <v>0</v>
      </c>
      <c r="P30" s="280" t="e">
        <f t="shared" si="5"/>
        <v>#DIV/0!</v>
      </c>
      <c r="Q30" s="340">
        <v>0</v>
      </c>
      <c r="R30" s="341">
        <v>0</v>
      </c>
      <c r="S30" s="264">
        <f t="shared" si="6"/>
        <v>0</v>
      </c>
      <c r="T30" s="280" t="e">
        <f t="shared" si="7"/>
        <v>#DIV/0!</v>
      </c>
      <c r="U30" s="156"/>
    </row>
    <row r="31" spans="1:21" s="70" customFormat="1" ht="15">
      <c r="A31" s="335" t="s">
        <v>262</v>
      </c>
      <c r="B31" s="335" t="s">
        <v>429</v>
      </c>
      <c r="C31" s="335">
        <v>67901108</v>
      </c>
      <c r="D31" s="335" t="s">
        <v>446</v>
      </c>
      <c r="E31" s="335">
        <v>28801</v>
      </c>
      <c r="F31" s="335">
        <v>28801</v>
      </c>
      <c r="G31" s="264">
        <f t="shared" si="16"/>
        <v>0</v>
      </c>
      <c r="H31" s="280">
        <f t="shared" si="17"/>
        <v>0</v>
      </c>
      <c r="I31" s="336">
        <v>1440.05</v>
      </c>
      <c r="J31" s="337">
        <v>1440.05</v>
      </c>
      <c r="K31" s="264">
        <f t="shared" si="18"/>
        <v>0</v>
      </c>
      <c r="L31" s="280">
        <f t="shared" si="19"/>
        <v>0</v>
      </c>
      <c r="M31" s="338">
        <v>0</v>
      </c>
      <c r="N31" s="339">
        <v>0</v>
      </c>
      <c r="O31" s="264">
        <f t="shared" si="4"/>
        <v>0</v>
      </c>
      <c r="P31" s="280" t="e">
        <f t="shared" si="5"/>
        <v>#DIV/0!</v>
      </c>
      <c r="Q31" s="340">
        <v>0</v>
      </c>
      <c r="R31" s="341">
        <v>0</v>
      </c>
      <c r="S31" s="264">
        <f t="shared" si="6"/>
        <v>0</v>
      </c>
      <c r="T31" s="280" t="e">
        <f t="shared" si="7"/>
        <v>#DIV/0!</v>
      </c>
      <c r="U31" s="156"/>
    </row>
    <row r="32" spans="1:21" s="70" customFormat="1" ht="15">
      <c r="A32" s="335" t="s">
        <v>262</v>
      </c>
      <c r="B32" s="335" t="s">
        <v>429</v>
      </c>
      <c r="C32" s="335">
        <v>803054204</v>
      </c>
      <c r="D32" s="335" t="s">
        <v>447</v>
      </c>
      <c r="E32" s="335">
        <v>3300</v>
      </c>
      <c r="F32" s="335">
        <v>3300</v>
      </c>
      <c r="G32" s="264">
        <f t="shared" si="16"/>
        <v>0</v>
      </c>
      <c r="H32" s="280">
        <f t="shared" si="17"/>
        <v>0</v>
      </c>
      <c r="I32" s="336">
        <v>0</v>
      </c>
      <c r="J32" s="337">
        <v>0</v>
      </c>
      <c r="K32" s="264">
        <f t="shared" si="18"/>
        <v>0</v>
      </c>
      <c r="L32" s="280" t="e">
        <f t="shared" si="19"/>
        <v>#DIV/0!</v>
      </c>
      <c r="M32" s="338">
        <v>0</v>
      </c>
      <c r="N32" s="339">
        <v>0</v>
      </c>
      <c r="O32" s="264">
        <f t="shared" si="4"/>
        <v>0</v>
      </c>
      <c r="P32" s="280" t="e">
        <f t="shared" si="5"/>
        <v>#DIV/0!</v>
      </c>
      <c r="Q32" s="340">
        <v>0</v>
      </c>
      <c r="R32" s="341">
        <v>0</v>
      </c>
      <c r="S32" s="264">
        <f t="shared" si="6"/>
        <v>0</v>
      </c>
      <c r="T32" s="280" t="e">
        <f t="shared" si="7"/>
        <v>#DIV/0!</v>
      </c>
      <c r="U32" s="156"/>
    </row>
    <row r="33" spans="1:21" s="70" customFormat="1" ht="15">
      <c r="A33" s="335" t="s">
        <v>262</v>
      </c>
      <c r="B33" s="335" t="s">
        <v>429</v>
      </c>
      <c r="C33" s="335">
        <v>803054204</v>
      </c>
      <c r="D33" s="335" t="s">
        <v>447</v>
      </c>
      <c r="E33" s="335">
        <v>5800</v>
      </c>
      <c r="F33" s="335">
        <v>5800</v>
      </c>
      <c r="G33" s="264">
        <f t="shared" si="16"/>
        <v>0</v>
      </c>
      <c r="H33" s="280">
        <f t="shared" si="17"/>
        <v>0</v>
      </c>
      <c r="I33" s="336">
        <v>0</v>
      </c>
      <c r="J33" s="337">
        <v>0</v>
      </c>
      <c r="K33" s="264">
        <f t="shared" si="18"/>
        <v>0</v>
      </c>
      <c r="L33" s="280" t="e">
        <f t="shared" si="19"/>
        <v>#DIV/0!</v>
      </c>
      <c r="M33" s="338">
        <v>0</v>
      </c>
      <c r="N33" s="339">
        <v>0</v>
      </c>
      <c r="O33" s="264">
        <f t="shared" si="4"/>
        <v>0</v>
      </c>
      <c r="P33" s="280" t="e">
        <f t="shared" si="5"/>
        <v>#DIV/0!</v>
      </c>
      <c r="Q33" s="340">
        <v>0</v>
      </c>
      <c r="R33" s="341">
        <v>0</v>
      </c>
      <c r="S33" s="264">
        <f t="shared" si="6"/>
        <v>0</v>
      </c>
      <c r="T33" s="280" t="e">
        <f t="shared" si="7"/>
        <v>#DIV/0!</v>
      </c>
      <c r="U33" s="156"/>
    </row>
    <row r="34" spans="1:21" s="70" customFormat="1" ht="15">
      <c r="A34" s="335" t="s">
        <v>262</v>
      </c>
      <c r="B34" s="335" t="s">
        <v>429</v>
      </c>
      <c r="C34" s="335">
        <v>803054204</v>
      </c>
      <c r="D34" s="335" t="s">
        <v>447</v>
      </c>
      <c r="E34" s="335">
        <v>9600</v>
      </c>
      <c r="F34" s="335">
        <v>9600</v>
      </c>
      <c r="G34" s="264">
        <f t="shared" si="16"/>
        <v>0</v>
      </c>
      <c r="H34" s="280">
        <f t="shared" si="17"/>
        <v>0</v>
      </c>
      <c r="I34" s="336">
        <v>0</v>
      </c>
      <c r="J34" s="337">
        <v>0</v>
      </c>
      <c r="K34" s="264">
        <f t="shared" si="18"/>
        <v>0</v>
      </c>
      <c r="L34" s="280" t="e">
        <f t="shared" si="19"/>
        <v>#DIV/0!</v>
      </c>
      <c r="M34" s="338">
        <v>0</v>
      </c>
      <c r="N34" s="339">
        <v>0</v>
      </c>
      <c r="O34" s="264">
        <f t="shared" si="4"/>
        <v>0</v>
      </c>
      <c r="P34" s="280" t="e">
        <f t="shared" si="5"/>
        <v>#DIV/0!</v>
      </c>
      <c r="Q34" s="340">
        <v>0</v>
      </c>
      <c r="R34" s="341">
        <v>0</v>
      </c>
      <c r="S34" s="264">
        <f t="shared" si="6"/>
        <v>0</v>
      </c>
      <c r="T34" s="280" t="e">
        <f t="shared" si="7"/>
        <v>#DIV/0!</v>
      </c>
      <c r="U34" s="156"/>
    </row>
    <row r="35" spans="1:21" s="70" customFormat="1" ht="15">
      <c r="A35" s="335" t="s">
        <v>262</v>
      </c>
      <c r="B35" s="335" t="s">
        <v>433</v>
      </c>
      <c r="C35" s="335">
        <v>712459908</v>
      </c>
      <c r="D35" s="335" t="s">
        <v>395</v>
      </c>
      <c r="E35" s="335">
        <v>3146</v>
      </c>
      <c r="F35" s="335">
        <v>3146</v>
      </c>
      <c r="G35" s="264">
        <f t="shared" si="16"/>
        <v>0</v>
      </c>
      <c r="H35" s="280">
        <f t="shared" si="17"/>
        <v>0</v>
      </c>
      <c r="I35" s="336">
        <v>0</v>
      </c>
      <c r="J35" s="337">
        <v>0</v>
      </c>
      <c r="K35" s="264">
        <f t="shared" si="18"/>
        <v>0</v>
      </c>
      <c r="L35" s="280" t="e">
        <f t="shared" si="19"/>
        <v>#DIV/0!</v>
      </c>
      <c r="M35" s="338">
        <v>0</v>
      </c>
      <c r="N35" s="339">
        <v>0</v>
      </c>
      <c r="O35" s="264">
        <f t="shared" si="4"/>
        <v>0</v>
      </c>
      <c r="P35" s="280" t="e">
        <f t="shared" si="5"/>
        <v>#DIV/0!</v>
      </c>
      <c r="Q35" s="340">
        <v>0</v>
      </c>
      <c r="R35" s="341">
        <v>0</v>
      </c>
      <c r="S35" s="264">
        <f t="shared" si="6"/>
        <v>0</v>
      </c>
      <c r="T35" s="280" t="e">
        <f t="shared" si="7"/>
        <v>#DIV/0!</v>
      </c>
      <c r="U35" s="156"/>
    </row>
    <row r="36" spans="1:21" s="70" customFormat="1" ht="15">
      <c r="A36" s="335" t="s">
        <v>262</v>
      </c>
      <c r="B36" s="335" t="s">
        <v>433</v>
      </c>
      <c r="C36" s="335">
        <v>712459908</v>
      </c>
      <c r="D36" s="335" t="s">
        <v>395</v>
      </c>
      <c r="E36" s="335">
        <v>1178</v>
      </c>
      <c r="F36" s="335">
        <v>1178</v>
      </c>
      <c r="G36" s="264">
        <f t="shared" si="16"/>
        <v>0</v>
      </c>
      <c r="H36" s="280">
        <f t="shared" si="17"/>
        <v>0</v>
      </c>
      <c r="I36" s="336">
        <v>0</v>
      </c>
      <c r="J36" s="337">
        <v>0</v>
      </c>
      <c r="K36" s="264">
        <f t="shared" si="18"/>
        <v>0</v>
      </c>
      <c r="L36" s="280" t="e">
        <f t="shared" si="19"/>
        <v>#DIV/0!</v>
      </c>
      <c r="M36" s="338">
        <v>0</v>
      </c>
      <c r="N36" s="339">
        <v>0</v>
      </c>
      <c r="O36" s="264">
        <f t="shared" si="4"/>
        <v>0</v>
      </c>
      <c r="P36" s="280" t="e">
        <f t="shared" si="5"/>
        <v>#DIV/0!</v>
      </c>
      <c r="Q36" s="340">
        <v>0</v>
      </c>
      <c r="R36" s="341">
        <v>0</v>
      </c>
      <c r="S36" s="264">
        <f t="shared" si="6"/>
        <v>0</v>
      </c>
      <c r="T36" s="280" t="e">
        <f t="shared" si="7"/>
        <v>#DIV/0!</v>
      </c>
      <c r="U36" s="156"/>
    </row>
    <row r="37" spans="1:21" s="70" customFormat="1" ht="15">
      <c r="A37" s="335" t="s">
        <v>262</v>
      </c>
      <c r="B37" s="335" t="s">
        <v>429</v>
      </c>
      <c r="C37" s="335" t="s">
        <v>363</v>
      </c>
      <c r="D37" s="335" t="s">
        <v>448</v>
      </c>
      <c r="E37" s="335">
        <v>3000</v>
      </c>
      <c r="F37" s="335">
        <v>3000</v>
      </c>
      <c r="G37" s="264">
        <f t="shared" si="16"/>
        <v>0</v>
      </c>
      <c r="H37" s="280">
        <f t="shared" si="17"/>
        <v>0</v>
      </c>
      <c r="I37" s="336">
        <v>0</v>
      </c>
      <c r="J37" s="337">
        <v>0</v>
      </c>
      <c r="K37" s="264">
        <f t="shared" si="18"/>
        <v>0</v>
      </c>
      <c r="L37" s="280" t="e">
        <f t="shared" si="19"/>
        <v>#DIV/0!</v>
      </c>
      <c r="M37" s="338">
        <v>0</v>
      </c>
      <c r="N37" s="339">
        <v>0</v>
      </c>
      <c r="O37" s="264">
        <f t="shared" si="4"/>
        <v>0</v>
      </c>
      <c r="P37" s="280" t="e">
        <f t="shared" si="5"/>
        <v>#DIV/0!</v>
      </c>
      <c r="Q37" s="340">
        <v>0</v>
      </c>
      <c r="R37" s="341">
        <v>0</v>
      </c>
      <c r="S37" s="264">
        <f t="shared" si="6"/>
        <v>0</v>
      </c>
      <c r="T37" s="280" t="e">
        <f t="shared" si="7"/>
        <v>#DIV/0!</v>
      </c>
      <c r="U37" s="156"/>
    </row>
    <row r="38" spans="1:21" s="70" customFormat="1" ht="15">
      <c r="A38" s="335" t="s">
        <v>262</v>
      </c>
      <c r="B38" s="335" t="s">
        <v>429</v>
      </c>
      <c r="C38" s="335" t="s">
        <v>363</v>
      </c>
      <c r="D38" s="335" t="s">
        <v>448</v>
      </c>
      <c r="E38" s="335">
        <v>3000</v>
      </c>
      <c r="F38" s="335">
        <v>3000</v>
      </c>
      <c r="G38" s="264">
        <f t="shared" si="16"/>
        <v>0</v>
      </c>
      <c r="H38" s="280">
        <f t="shared" si="17"/>
        <v>0</v>
      </c>
      <c r="I38" s="336">
        <v>0</v>
      </c>
      <c r="J38" s="337">
        <v>0</v>
      </c>
      <c r="K38" s="264">
        <f t="shared" si="18"/>
        <v>0</v>
      </c>
      <c r="L38" s="280" t="e">
        <f t="shared" si="19"/>
        <v>#DIV/0!</v>
      </c>
      <c r="M38" s="338">
        <v>0</v>
      </c>
      <c r="N38" s="339">
        <v>0</v>
      </c>
      <c r="O38" s="264">
        <f t="shared" si="4"/>
        <v>0</v>
      </c>
      <c r="P38" s="280" t="e">
        <f t="shared" si="5"/>
        <v>#DIV/0!</v>
      </c>
      <c r="Q38" s="340">
        <v>0</v>
      </c>
      <c r="R38" s="341">
        <v>0</v>
      </c>
      <c r="S38" s="264">
        <f t="shared" si="6"/>
        <v>0</v>
      </c>
      <c r="T38" s="280" t="e">
        <f t="shared" si="7"/>
        <v>#DIV/0!</v>
      </c>
      <c r="U38" s="156"/>
    </row>
    <row r="39" spans="1:21" s="70" customFormat="1" ht="15">
      <c r="A39" s="335" t="s">
        <v>262</v>
      </c>
      <c r="B39" s="335" t="s">
        <v>431</v>
      </c>
      <c r="C39" s="335" t="s">
        <v>449</v>
      </c>
      <c r="D39" s="335" t="s">
        <v>450</v>
      </c>
      <c r="E39" s="335">
        <v>19986</v>
      </c>
      <c r="F39" s="335">
        <v>19986</v>
      </c>
      <c r="G39" s="264">
        <f t="shared" si="16"/>
        <v>0</v>
      </c>
      <c r="H39" s="280">
        <f t="shared" si="17"/>
        <v>0</v>
      </c>
      <c r="I39" s="336">
        <v>3983.04</v>
      </c>
      <c r="J39" s="337">
        <v>3983.04</v>
      </c>
      <c r="K39" s="264">
        <f t="shared" si="18"/>
        <v>0</v>
      </c>
      <c r="L39" s="280">
        <f t="shared" si="19"/>
        <v>0</v>
      </c>
      <c r="M39" s="338">
        <v>0</v>
      </c>
      <c r="N39" s="339">
        <v>0</v>
      </c>
      <c r="O39" s="264">
        <f t="shared" si="4"/>
        <v>0</v>
      </c>
      <c r="P39" s="280" t="e">
        <f t="shared" si="5"/>
        <v>#DIV/0!</v>
      </c>
      <c r="Q39" s="340">
        <v>24</v>
      </c>
      <c r="R39" s="341">
        <v>24</v>
      </c>
      <c r="S39" s="264">
        <f t="shared" si="6"/>
        <v>0</v>
      </c>
      <c r="T39" s="280">
        <f t="shared" si="7"/>
        <v>0</v>
      </c>
      <c r="U39" s="156"/>
    </row>
    <row r="40" spans="1:21" s="70" customFormat="1" ht="15">
      <c r="A40" s="335" t="s">
        <v>262</v>
      </c>
      <c r="B40" s="335" t="s">
        <v>430</v>
      </c>
      <c r="C40" s="335" t="s">
        <v>451</v>
      </c>
      <c r="D40" s="335" t="s">
        <v>452</v>
      </c>
      <c r="E40" s="335">
        <v>2432</v>
      </c>
      <c r="F40" s="335">
        <v>2432</v>
      </c>
      <c r="G40" s="264">
        <f t="shared" si="16"/>
        <v>0</v>
      </c>
      <c r="H40" s="280">
        <f t="shared" si="17"/>
        <v>0</v>
      </c>
      <c r="I40" s="336">
        <v>0</v>
      </c>
      <c r="J40" s="337">
        <v>0</v>
      </c>
      <c r="K40" s="264">
        <f t="shared" si="18"/>
        <v>0</v>
      </c>
      <c r="L40" s="280" t="e">
        <f t="shared" si="19"/>
        <v>#DIV/0!</v>
      </c>
      <c r="M40" s="338">
        <v>0</v>
      </c>
      <c r="N40" s="339">
        <v>0</v>
      </c>
      <c r="O40" s="264">
        <f t="shared" si="4"/>
        <v>0</v>
      </c>
      <c r="P40" s="280" t="e">
        <f t="shared" si="5"/>
        <v>#DIV/0!</v>
      </c>
      <c r="Q40" s="340">
        <v>0</v>
      </c>
      <c r="R40" s="341">
        <v>0</v>
      </c>
      <c r="S40" s="264">
        <f t="shared" si="6"/>
        <v>0</v>
      </c>
      <c r="T40" s="280" t="e">
        <f t="shared" si="7"/>
        <v>#DIV/0!</v>
      </c>
      <c r="U40" s="156"/>
    </row>
    <row r="41" spans="1:21" s="70" customFormat="1" ht="15">
      <c r="A41" s="335" t="s">
        <v>262</v>
      </c>
      <c r="B41" s="335" t="s">
        <v>430</v>
      </c>
      <c r="C41" s="335" t="s">
        <v>451</v>
      </c>
      <c r="D41" s="335" t="s">
        <v>452</v>
      </c>
      <c r="E41" s="335">
        <v>2432</v>
      </c>
      <c r="F41" s="335">
        <v>2432</v>
      </c>
      <c r="G41" s="264">
        <f t="shared" si="16"/>
        <v>0</v>
      </c>
      <c r="H41" s="280">
        <f t="shared" si="17"/>
        <v>0</v>
      </c>
      <c r="I41" s="336">
        <v>0</v>
      </c>
      <c r="J41" s="337">
        <v>0</v>
      </c>
      <c r="K41" s="264">
        <f t="shared" si="18"/>
        <v>0</v>
      </c>
      <c r="L41" s="280" t="e">
        <f t="shared" si="19"/>
        <v>#DIV/0!</v>
      </c>
      <c r="M41" s="338">
        <v>0</v>
      </c>
      <c r="N41" s="339">
        <v>0</v>
      </c>
      <c r="O41" s="264">
        <f t="shared" si="4"/>
        <v>0</v>
      </c>
      <c r="P41" s="280" t="e">
        <f t="shared" si="5"/>
        <v>#DIV/0!</v>
      </c>
      <c r="Q41" s="340">
        <v>0</v>
      </c>
      <c r="R41" s="341">
        <v>0</v>
      </c>
      <c r="S41" s="264">
        <f t="shared" si="6"/>
        <v>0</v>
      </c>
      <c r="T41" s="280" t="e">
        <f t="shared" si="7"/>
        <v>#DIV/0!</v>
      </c>
      <c r="U41" s="156"/>
    </row>
    <row r="42" spans="1:21" s="70" customFormat="1" ht="15">
      <c r="A42" s="335" t="s">
        <v>262</v>
      </c>
      <c r="B42" s="335" t="s">
        <v>430</v>
      </c>
      <c r="C42" s="335" t="s">
        <v>451</v>
      </c>
      <c r="D42" s="335" t="s">
        <v>452</v>
      </c>
      <c r="E42" s="335">
        <v>8509</v>
      </c>
      <c r="F42" s="335">
        <v>8509</v>
      </c>
      <c r="G42" s="264">
        <f t="shared" si="16"/>
        <v>0</v>
      </c>
      <c r="H42" s="280">
        <f t="shared" si="17"/>
        <v>0</v>
      </c>
      <c r="I42" s="336">
        <v>0</v>
      </c>
      <c r="J42" s="337">
        <v>0</v>
      </c>
      <c r="K42" s="264">
        <f t="shared" si="18"/>
        <v>0</v>
      </c>
      <c r="L42" s="280" t="e">
        <f t="shared" si="19"/>
        <v>#DIV/0!</v>
      </c>
      <c r="M42" s="338">
        <v>0</v>
      </c>
      <c r="N42" s="339">
        <v>0</v>
      </c>
      <c r="O42" s="264">
        <f t="shared" si="4"/>
        <v>0</v>
      </c>
      <c r="P42" s="280" t="e">
        <f t="shared" si="5"/>
        <v>#DIV/0!</v>
      </c>
      <c r="Q42" s="340">
        <v>0</v>
      </c>
      <c r="R42" s="341">
        <v>0</v>
      </c>
      <c r="S42" s="264">
        <f t="shared" si="6"/>
        <v>0</v>
      </c>
      <c r="T42" s="280" t="e">
        <f t="shared" si="7"/>
        <v>#DIV/0!</v>
      </c>
      <c r="U42" s="156"/>
    </row>
    <row r="43" spans="1:21" s="70" customFormat="1" ht="15">
      <c r="A43" s="335" t="s">
        <v>262</v>
      </c>
      <c r="B43" s="335" t="s">
        <v>454</v>
      </c>
      <c r="C43" s="335" t="s">
        <v>453</v>
      </c>
      <c r="D43" s="335" t="s">
        <v>404</v>
      </c>
      <c r="E43" s="335">
        <v>2670</v>
      </c>
      <c r="F43" s="335">
        <v>2670</v>
      </c>
      <c r="G43" s="264">
        <f t="shared" ref="G43:G53" si="20">E43-F43</f>
        <v>0</v>
      </c>
      <c r="H43" s="280">
        <f t="shared" ref="H43:H53" si="21">ROUND(G43/E43,10)</f>
        <v>0</v>
      </c>
      <c r="I43" s="336">
        <v>1828.68</v>
      </c>
      <c r="J43" s="337">
        <v>1828.68</v>
      </c>
      <c r="K43" s="264">
        <f t="shared" ref="K43:K53" si="22">I43-J43</f>
        <v>0</v>
      </c>
      <c r="L43" s="280">
        <f t="shared" ref="L43:L53" si="23">ROUND(K43/I43,10)</f>
        <v>0</v>
      </c>
      <c r="M43" s="338">
        <v>0</v>
      </c>
      <c r="N43" s="339">
        <v>0</v>
      </c>
      <c r="O43" s="264">
        <f t="shared" ref="O43:O52" si="24">M43-N43</f>
        <v>0</v>
      </c>
      <c r="P43" s="280" t="e">
        <f t="shared" ref="P43:P52" si="25">ROUND(O43/M43,10)</f>
        <v>#DIV/0!</v>
      </c>
      <c r="Q43" s="340">
        <v>-22.69</v>
      </c>
      <c r="R43" s="341">
        <v>-22.69</v>
      </c>
      <c r="S43" s="264">
        <f t="shared" ref="S43:S52" si="26">Q43-R43</f>
        <v>0</v>
      </c>
      <c r="T43" s="280">
        <f t="shared" ref="T43:T52" si="27">ROUND(S43/Q43,10)</f>
        <v>0</v>
      </c>
      <c r="U43" s="156"/>
    </row>
    <row r="44" spans="1:21" s="70" customFormat="1" ht="15">
      <c r="A44" s="335" t="s">
        <v>262</v>
      </c>
      <c r="B44" s="335" t="s">
        <v>454</v>
      </c>
      <c r="C44" s="335" t="s">
        <v>453</v>
      </c>
      <c r="D44" s="335" t="s">
        <v>404</v>
      </c>
      <c r="E44" s="335">
        <v>2670</v>
      </c>
      <c r="F44" s="335">
        <v>2670</v>
      </c>
      <c r="G44" s="264">
        <f t="shared" si="20"/>
        <v>0</v>
      </c>
      <c r="H44" s="280">
        <f t="shared" si="21"/>
        <v>0</v>
      </c>
      <c r="I44" s="336">
        <v>2743.02</v>
      </c>
      <c r="J44" s="337">
        <v>2743.02</v>
      </c>
      <c r="K44" s="264">
        <f t="shared" si="22"/>
        <v>0</v>
      </c>
      <c r="L44" s="280">
        <f t="shared" si="23"/>
        <v>0</v>
      </c>
      <c r="M44" s="338">
        <v>0</v>
      </c>
      <c r="N44" s="339">
        <v>0</v>
      </c>
      <c r="O44" s="264">
        <f t="shared" si="24"/>
        <v>0</v>
      </c>
      <c r="P44" s="280" t="e">
        <f t="shared" si="25"/>
        <v>#DIV/0!</v>
      </c>
      <c r="Q44" s="340">
        <v>-34.04</v>
      </c>
      <c r="R44" s="341">
        <v>-34.04</v>
      </c>
      <c r="S44" s="264">
        <f t="shared" si="26"/>
        <v>0</v>
      </c>
      <c r="T44" s="280">
        <f t="shared" si="27"/>
        <v>0</v>
      </c>
      <c r="U44" s="156"/>
    </row>
    <row r="45" spans="1:21" s="70" customFormat="1" ht="15">
      <c r="A45" s="335" t="s">
        <v>262</v>
      </c>
      <c r="B45" s="335" t="s">
        <v>429</v>
      </c>
      <c r="C45" s="335">
        <v>398438408</v>
      </c>
      <c r="D45" s="335" t="s">
        <v>455</v>
      </c>
      <c r="E45" s="335">
        <v>32700</v>
      </c>
      <c r="F45" s="335">
        <v>32700</v>
      </c>
      <c r="G45" s="264">
        <f t="shared" si="20"/>
        <v>0</v>
      </c>
      <c r="H45" s="280">
        <f t="shared" si="21"/>
        <v>0</v>
      </c>
      <c r="I45" s="336">
        <v>0</v>
      </c>
      <c r="J45" s="337">
        <v>0</v>
      </c>
      <c r="K45" s="264">
        <f t="shared" si="22"/>
        <v>0</v>
      </c>
      <c r="L45" s="280" t="e">
        <f t="shared" si="23"/>
        <v>#DIV/0!</v>
      </c>
      <c r="M45" s="338">
        <v>0</v>
      </c>
      <c r="N45" s="339">
        <v>0</v>
      </c>
      <c r="O45" s="264">
        <f t="shared" si="24"/>
        <v>0</v>
      </c>
      <c r="P45" s="280" t="e">
        <f t="shared" si="25"/>
        <v>#DIV/0!</v>
      </c>
      <c r="Q45" s="340">
        <v>0</v>
      </c>
      <c r="R45" s="341">
        <v>0</v>
      </c>
      <c r="S45" s="264">
        <f t="shared" si="26"/>
        <v>0</v>
      </c>
      <c r="T45" s="280" t="e">
        <f t="shared" si="27"/>
        <v>#DIV/0!</v>
      </c>
      <c r="U45" s="156"/>
    </row>
    <row r="46" spans="1:21" s="70" customFormat="1" ht="15">
      <c r="A46" s="335" t="s">
        <v>262</v>
      </c>
      <c r="B46" s="335" t="s">
        <v>429</v>
      </c>
      <c r="C46" s="335" t="s">
        <v>290</v>
      </c>
      <c r="D46" s="335" t="s">
        <v>456</v>
      </c>
      <c r="E46" s="335">
        <v>3800</v>
      </c>
      <c r="F46" s="335">
        <v>3800</v>
      </c>
      <c r="G46" s="264">
        <f t="shared" si="20"/>
        <v>0</v>
      </c>
      <c r="H46" s="280">
        <f t="shared" si="21"/>
        <v>0</v>
      </c>
      <c r="I46" s="336">
        <v>0</v>
      </c>
      <c r="J46" s="337">
        <v>0</v>
      </c>
      <c r="K46" s="264">
        <f t="shared" si="22"/>
        <v>0</v>
      </c>
      <c r="L46" s="280" t="e">
        <f t="shared" si="23"/>
        <v>#DIV/0!</v>
      </c>
      <c r="M46" s="338">
        <v>0</v>
      </c>
      <c r="N46" s="339">
        <v>0</v>
      </c>
      <c r="O46" s="264">
        <f t="shared" si="24"/>
        <v>0</v>
      </c>
      <c r="P46" s="280" t="e">
        <f t="shared" si="25"/>
        <v>#DIV/0!</v>
      </c>
      <c r="Q46" s="340">
        <v>0</v>
      </c>
      <c r="R46" s="341">
        <v>0</v>
      </c>
      <c r="S46" s="264">
        <f t="shared" si="26"/>
        <v>0</v>
      </c>
      <c r="T46" s="280" t="e">
        <f t="shared" si="27"/>
        <v>#DIV/0!</v>
      </c>
      <c r="U46" s="156"/>
    </row>
    <row r="47" spans="1:21" s="70" customFormat="1" ht="15">
      <c r="A47" s="335" t="s">
        <v>262</v>
      </c>
      <c r="B47" s="335" t="s">
        <v>429</v>
      </c>
      <c r="C47" s="335" t="s">
        <v>290</v>
      </c>
      <c r="D47" s="335" t="s">
        <v>456</v>
      </c>
      <c r="E47" s="335">
        <v>4500</v>
      </c>
      <c r="F47" s="335">
        <v>4500</v>
      </c>
      <c r="G47" s="264">
        <f t="shared" si="20"/>
        <v>0</v>
      </c>
      <c r="H47" s="280">
        <f t="shared" si="21"/>
        <v>0</v>
      </c>
      <c r="I47" s="336">
        <v>0</v>
      </c>
      <c r="J47" s="337">
        <v>0</v>
      </c>
      <c r="K47" s="264">
        <f t="shared" si="22"/>
        <v>0</v>
      </c>
      <c r="L47" s="280" t="e">
        <f t="shared" si="23"/>
        <v>#DIV/0!</v>
      </c>
      <c r="M47" s="338">
        <v>0</v>
      </c>
      <c r="N47" s="339">
        <v>0</v>
      </c>
      <c r="O47" s="264">
        <f t="shared" si="24"/>
        <v>0</v>
      </c>
      <c r="P47" s="280" t="e">
        <f t="shared" si="25"/>
        <v>#DIV/0!</v>
      </c>
      <c r="Q47" s="340">
        <v>0</v>
      </c>
      <c r="R47" s="341">
        <v>0</v>
      </c>
      <c r="S47" s="264">
        <f t="shared" si="26"/>
        <v>0</v>
      </c>
      <c r="T47" s="280" t="e">
        <f t="shared" si="27"/>
        <v>#DIV/0!</v>
      </c>
      <c r="U47" s="156"/>
    </row>
    <row r="48" spans="1:21" s="70" customFormat="1" ht="15">
      <c r="A48" s="335" t="s">
        <v>262</v>
      </c>
      <c r="B48" s="335" t="s">
        <v>429</v>
      </c>
      <c r="C48" s="335" t="s">
        <v>290</v>
      </c>
      <c r="D48" s="335" t="s">
        <v>456</v>
      </c>
      <c r="E48" s="335">
        <v>2700</v>
      </c>
      <c r="F48" s="335">
        <v>2700</v>
      </c>
      <c r="G48" s="264">
        <f t="shared" si="20"/>
        <v>0</v>
      </c>
      <c r="H48" s="280">
        <f t="shared" si="21"/>
        <v>0</v>
      </c>
      <c r="I48" s="336">
        <v>0</v>
      </c>
      <c r="J48" s="337">
        <v>0</v>
      </c>
      <c r="K48" s="264">
        <f t="shared" si="22"/>
        <v>0</v>
      </c>
      <c r="L48" s="280" t="e">
        <f t="shared" si="23"/>
        <v>#DIV/0!</v>
      </c>
      <c r="M48" s="338">
        <v>0</v>
      </c>
      <c r="N48" s="339">
        <v>0</v>
      </c>
      <c r="O48" s="264">
        <f t="shared" si="24"/>
        <v>0</v>
      </c>
      <c r="P48" s="280" t="e">
        <f t="shared" si="25"/>
        <v>#DIV/0!</v>
      </c>
      <c r="Q48" s="340">
        <v>0</v>
      </c>
      <c r="R48" s="341">
        <v>0</v>
      </c>
      <c r="S48" s="264">
        <f t="shared" si="26"/>
        <v>0</v>
      </c>
      <c r="T48" s="280" t="e">
        <f t="shared" si="27"/>
        <v>#DIV/0!</v>
      </c>
      <c r="U48" s="156"/>
    </row>
    <row r="49" spans="1:21" s="70" customFormat="1" ht="15">
      <c r="A49" s="335" t="s">
        <v>262</v>
      </c>
      <c r="B49" s="335" t="s">
        <v>429</v>
      </c>
      <c r="C49" s="335" t="s">
        <v>319</v>
      </c>
      <c r="D49" s="335" t="s">
        <v>457</v>
      </c>
      <c r="E49" s="335">
        <v>2624.0030000000002</v>
      </c>
      <c r="F49" s="335">
        <v>2624.0030000000002</v>
      </c>
      <c r="G49" s="264">
        <f t="shared" si="20"/>
        <v>0</v>
      </c>
      <c r="H49" s="280">
        <f t="shared" si="21"/>
        <v>0</v>
      </c>
      <c r="I49" s="336">
        <v>3054.34</v>
      </c>
      <c r="J49" s="337">
        <v>3054.34</v>
      </c>
      <c r="K49" s="264">
        <f t="shared" si="22"/>
        <v>0</v>
      </c>
      <c r="L49" s="280">
        <f t="shared" si="23"/>
        <v>0</v>
      </c>
      <c r="M49" s="338">
        <v>0</v>
      </c>
      <c r="N49" s="339">
        <v>0</v>
      </c>
      <c r="O49" s="264">
        <f t="shared" si="24"/>
        <v>0</v>
      </c>
      <c r="P49" s="280" t="e">
        <f t="shared" si="25"/>
        <v>#DIV/0!</v>
      </c>
      <c r="Q49" s="340">
        <v>0</v>
      </c>
      <c r="R49" s="341">
        <v>0</v>
      </c>
      <c r="S49" s="264">
        <f t="shared" si="26"/>
        <v>0</v>
      </c>
      <c r="T49" s="280" t="e">
        <f t="shared" si="27"/>
        <v>#DIV/0!</v>
      </c>
      <c r="U49" s="156"/>
    </row>
    <row r="50" spans="1:21" s="70" customFormat="1" ht="15">
      <c r="A50" s="335" t="s">
        <v>262</v>
      </c>
      <c r="B50" s="335" t="s">
        <v>430</v>
      </c>
      <c r="C50" s="335" t="s">
        <v>458</v>
      </c>
      <c r="D50" s="335" t="s">
        <v>459</v>
      </c>
      <c r="E50" s="335">
        <v>4852</v>
      </c>
      <c r="F50" s="335">
        <v>4852</v>
      </c>
      <c r="G50" s="264">
        <f t="shared" si="20"/>
        <v>0</v>
      </c>
      <c r="H50" s="280">
        <f t="shared" si="21"/>
        <v>0</v>
      </c>
      <c r="I50" s="336">
        <v>0</v>
      </c>
      <c r="J50" s="337">
        <v>0</v>
      </c>
      <c r="K50" s="264">
        <f t="shared" si="22"/>
        <v>0</v>
      </c>
      <c r="L50" s="280" t="e">
        <f t="shared" si="23"/>
        <v>#DIV/0!</v>
      </c>
      <c r="M50" s="338">
        <v>0</v>
      </c>
      <c r="N50" s="339">
        <v>0</v>
      </c>
      <c r="O50" s="264">
        <f t="shared" si="24"/>
        <v>0</v>
      </c>
      <c r="P50" s="280" t="e">
        <f t="shared" si="25"/>
        <v>#DIV/0!</v>
      </c>
      <c r="Q50" s="340">
        <v>0</v>
      </c>
      <c r="R50" s="341">
        <v>0</v>
      </c>
      <c r="S50" s="264">
        <f t="shared" si="26"/>
        <v>0</v>
      </c>
      <c r="T50" s="280" t="e">
        <f t="shared" si="27"/>
        <v>#DIV/0!</v>
      </c>
      <c r="U50" s="156"/>
    </row>
    <row r="51" spans="1:21" s="70" customFormat="1" ht="15">
      <c r="A51" s="335" t="s">
        <v>262</v>
      </c>
      <c r="B51" s="335" t="s">
        <v>430</v>
      </c>
      <c r="C51" s="335" t="s">
        <v>435</v>
      </c>
      <c r="D51" s="335" t="s">
        <v>436</v>
      </c>
      <c r="E51" s="335">
        <v>3630</v>
      </c>
      <c r="F51" s="335">
        <v>3630</v>
      </c>
      <c r="G51" s="264">
        <f t="shared" si="20"/>
        <v>0</v>
      </c>
      <c r="H51" s="280">
        <f t="shared" si="21"/>
        <v>0</v>
      </c>
      <c r="I51" s="336">
        <v>0</v>
      </c>
      <c r="J51" s="337">
        <v>0</v>
      </c>
      <c r="K51" s="264">
        <f t="shared" si="22"/>
        <v>0</v>
      </c>
      <c r="L51" s="280" t="e">
        <f t="shared" si="23"/>
        <v>#DIV/0!</v>
      </c>
      <c r="M51" s="338">
        <v>0</v>
      </c>
      <c r="N51" s="339">
        <v>0</v>
      </c>
      <c r="O51" s="264">
        <f t="shared" si="24"/>
        <v>0</v>
      </c>
      <c r="P51" s="280" t="e">
        <f t="shared" si="25"/>
        <v>#DIV/0!</v>
      </c>
      <c r="Q51" s="340">
        <v>0</v>
      </c>
      <c r="R51" s="341">
        <v>0</v>
      </c>
      <c r="S51" s="264">
        <f t="shared" si="26"/>
        <v>0</v>
      </c>
      <c r="T51" s="280" t="e">
        <f t="shared" si="27"/>
        <v>#DIV/0!</v>
      </c>
      <c r="U51" s="156"/>
    </row>
    <row r="52" spans="1:21" s="70" customFormat="1" ht="15">
      <c r="A52" s="335" t="s">
        <v>262</v>
      </c>
      <c r="B52" s="335" t="s">
        <v>430</v>
      </c>
      <c r="C52" s="335" t="s">
        <v>435</v>
      </c>
      <c r="D52" s="335" t="s">
        <v>436</v>
      </c>
      <c r="E52" s="335">
        <v>3630</v>
      </c>
      <c r="F52" s="335">
        <v>3630</v>
      </c>
      <c r="G52" s="264">
        <f t="shared" si="20"/>
        <v>0</v>
      </c>
      <c r="H52" s="280">
        <f t="shared" si="21"/>
        <v>0</v>
      </c>
      <c r="I52" s="336">
        <v>0</v>
      </c>
      <c r="J52" s="337">
        <v>0</v>
      </c>
      <c r="K52" s="264">
        <f t="shared" si="22"/>
        <v>0</v>
      </c>
      <c r="L52" s="280" t="e">
        <f t="shared" si="23"/>
        <v>#DIV/0!</v>
      </c>
      <c r="M52" s="338">
        <v>0</v>
      </c>
      <c r="N52" s="339">
        <v>0</v>
      </c>
      <c r="O52" s="264">
        <f t="shared" si="24"/>
        <v>0</v>
      </c>
      <c r="P52" s="280" t="e">
        <f t="shared" si="25"/>
        <v>#DIV/0!</v>
      </c>
      <c r="Q52" s="340">
        <v>0</v>
      </c>
      <c r="R52" s="341">
        <v>0</v>
      </c>
      <c r="S52" s="264">
        <f t="shared" si="26"/>
        <v>0</v>
      </c>
      <c r="T52" s="280" t="e">
        <f t="shared" si="27"/>
        <v>#DIV/0!</v>
      </c>
      <c r="U52" s="156"/>
    </row>
    <row r="53" spans="1:21" s="70" customFormat="1" ht="15">
      <c r="A53" s="335" t="s">
        <v>262</v>
      </c>
      <c r="B53" s="335" t="s">
        <v>430</v>
      </c>
      <c r="C53" s="335" t="s">
        <v>435</v>
      </c>
      <c r="D53" s="335" t="s">
        <v>436</v>
      </c>
      <c r="E53" s="335">
        <v>3630</v>
      </c>
      <c r="F53" s="335">
        <v>3630</v>
      </c>
      <c r="G53" s="264">
        <f t="shared" si="20"/>
        <v>0</v>
      </c>
      <c r="H53" s="280">
        <f t="shared" si="21"/>
        <v>0</v>
      </c>
      <c r="I53" s="336">
        <v>0</v>
      </c>
      <c r="J53" s="337">
        <v>0</v>
      </c>
      <c r="K53" s="264">
        <f t="shared" si="22"/>
        <v>0</v>
      </c>
      <c r="L53" s="280" t="e">
        <f t="shared" si="23"/>
        <v>#DIV/0!</v>
      </c>
      <c r="M53" s="338">
        <v>0</v>
      </c>
      <c r="N53" s="339">
        <v>0</v>
      </c>
      <c r="O53" s="264">
        <f t="shared" si="4"/>
        <v>0</v>
      </c>
      <c r="P53" s="280" t="e">
        <f t="shared" si="5"/>
        <v>#DIV/0!</v>
      </c>
      <c r="Q53" s="340">
        <v>0</v>
      </c>
      <c r="R53" s="341">
        <v>0</v>
      </c>
      <c r="S53" s="264">
        <f t="shared" si="6"/>
        <v>0</v>
      </c>
      <c r="T53" s="280" t="e">
        <f t="shared" si="7"/>
        <v>#DIV/0!</v>
      </c>
      <c r="U53" s="156"/>
    </row>
    <row r="54" spans="1:21" s="70" customFormat="1" ht="15">
      <c r="A54" s="335" t="s">
        <v>262</v>
      </c>
      <c r="B54" s="335" t="s">
        <v>429</v>
      </c>
      <c r="C54" s="335" t="s">
        <v>460</v>
      </c>
      <c r="D54" s="335" t="s">
        <v>269</v>
      </c>
      <c r="E54" s="335">
        <v>318259.63</v>
      </c>
      <c r="F54" s="335">
        <v>318259.63</v>
      </c>
      <c r="G54" s="264">
        <f t="shared" si="16"/>
        <v>0</v>
      </c>
      <c r="H54" s="280">
        <f t="shared" si="17"/>
        <v>0</v>
      </c>
      <c r="I54" s="336">
        <v>484.34</v>
      </c>
      <c r="J54" s="337">
        <v>484.34</v>
      </c>
      <c r="K54" s="264">
        <f t="shared" si="18"/>
        <v>0</v>
      </c>
      <c r="L54" s="280">
        <f t="shared" si="19"/>
        <v>0</v>
      </c>
      <c r="M54" s="338">
        <v>0</v>
      </c>
      <c r="N54" s="339">
        <v>0</v>
      </c>
      <c r="O54" s="264">
        <f t="shared" si="4"/>
        <v>0</v>
      </c>
      <c r="P54" s="280" t="e">
        <f t="shared" si="5"/>
        <v>#DIV/0!</v>
      </c>
      <c r="Q54" s="340">
        <v>0</v>
      </c>
      <c r="R54" s="341">
        <v>0</v>
      </c>
      <c r="S54" s="264">
        <f t="shared" si="6"/>
        <v>0</v>
      </c>
      <c r="T54" s="280" t="e">
        <f t="shared" si="7"/>
        <v>#DIV/0!</v>
      </c>
      <c r="U54" s="156"/>
    </row>
    <row r="55" spans="1:21" s="70" customFormat="1" ht="15">
      <c r="A55" s="317"/>
      <c r="B55" s="317"/>
      <c r="C55" s="317"/>
      <c r="D55" s="317"/>
      <c r="E55" s="317"/>
      <c r="F55" s="317"/>
      <c r="G55" s="264">
        <f t="shared" si="16"/>
        <v>0</v>
      </c>
      <c r="H55" s="280" t="e">
        <f t="shared" si="17"/>
        <v>#DIV/0!</v>
      </c>
      <c r="I55"/>
      <c r="J55"/>
      <c r="K55" s="264">
        <f t="shared" si="18"/>
        <v>0</v>
      </c>
      <c r="L55" s="280" t="e">
        <f t="shared" si="19"/>
        <v>#DIV/0!</v>
      </c>
      <c r="M55" s="317"/>
      <c r="N55" s="317"/>
      <c r="O55" s="264">
        <f t="shared" si="4"/>
        <v>0</v>
      </c>
      <c r="P55" s="280" t="e">
        <f t="shared" si="5"/>
        <v>#DIV/0!</v>
      </c>
      <c r="Q55" s="317"/>
      <c r="R55" s="317"/>
      <c r="S55" s="264">
        <f t="shared" si="6"/>
        <v>0</v>
      </c>
      <c r="T55" s="280" t="e">
        <f t="shared" si="7"/>
        <v>#DIV/0!</v>
      </c>
      <c r="U55" s="156"/>
    </row>
    <row r="56" spans="1:21" s="70" customFormat="1" ht="15">
      <c r="A56" s="317"/>
      <c r="B56" s="317"/>
      <c r="C56" s="317"/>
      <c r="D56" s="317"/>
      <c r="E56" s="317"/>
      <c r="F56" s="317"/>
      <c r="G56" s="264">
        <f t="shared" si="16"/>
        <v>0</v>
      </c>
      <c r="H56" s="280" t="e">
        <f t="shared" si="17"/>
        <v>#DIV/0!</v>
      </c>
      <c r="I56"/>
      <c r="J56"/>
      <c r="K56" s="264">
        <f t="shared" si="18"/>
        <v>0</v>
      </c>
      <c r="L56" s="280" t="e">
        <f t="shared" si="19"/>
        <v>#DIV/0!</v>
      </c>
      <c r="M56" s="317"/>
      <c r="N56" s="317"/>
      <c r="O56" s="264">
        <f t="shared" si="4"/>
        <v>0</v>
      </c>
      <c r="P56" s="280" t="e">
        <f t="shared" si="5"/>
        <v>#DIV/0!</v>
      </c>
      <c r="Q56" s="317"/>
      <c r="R56" s="317"/>
      <c r="S56" s="264">
        <f t="shared" si="6"/>
        <v>0</v>
      </c>
      <c r="T56" s="280" t="e">
        <f t="shared" si="7"/>
        <v>#DIV/0!</v>
      </c>
      <c r="U56" s="156"/>
    </row>
    <row r="57" spans="1:21" s="208" customFormat="1" ht="15">
      <c r="A57" s="317"/>
      <c r="B57" s="317"/>
      <c r="C57" s="317"/>
      <c r="D57" s="317"/>
      <c r="E57" s="317"/>
      <c r="F57" s="317"/>
      <c r="G57" s="264">
        <f t="shared" si="16"/>
        <v>0</v>
      </c>
      <c r="H57" s="280" t="e">
        <f t="shared" si="17"/>
        <v>#DIV/0!</v>
      </c>
      <c r="I57"/>
      <c r="J57"/>
      <c r="K57" s="264">
        <f t="shared" si="18"/>
        <v>0</v>
      </c>
      <c r="L57" s="280" t="e">
        <f t="shared" si="19"/>
        <v>#DIV/0!</v>
      </c>
      <c r="M57" s="317"/>
      <c r="N57" s="317"/>
      <c r="O57" s="264">
        <f t="shared" si="4"/>
        <v>0</v>
      </c>
      <c r="P57" s="280" t="e">
        <f t="shared" si="5"/>
        <v>#DIV/0!</v>
      </c>
      <c r="Q57" s="317"/>
      <c r="R57" s="317"/>
      <c r="S57" s="264">
        <f t="shared" si="6"/>
        <v>0</v>
      </c>
      <c r="T57" s="280" t="e">
        <f t="shared" si="7"/>
        <v>#DIV/0!</v>
      </c>
      <c r="U57" s="205"/>
    </row>
    <row r="58" spans="1:21" s="208" customFormat="1" ht="15">
      <c r="A58" s="317"/>
      <c r="B58" s="317"/>
      <c r="C58" s="317"/>
      <c r="D58" s="317"/>
      <c r="E58" s="317"/>
      <c r="F58" s="317"/>
      <c r="G58" s="264">
        <f t="shared" si="16"/>
        <v>0</v>
      </c>
      <c r="H58" s="280" t="e">
        <f t="shared" si="17"/>
        <v>#DIV/0!</v>
      </c>
      <c r="I58"/>
      <c r="J58"/>
      <c r="K58" s="264">
        <f t="shared" si="18"/>
        <v>0</v>
      </c>
      <c r="L58" s="280" t="e">
        <f t="shared" si="19"/>
        <v>#DIV/0!</v>
      </c>
      <c r="M58"/>
      <c r="N58"/>
      <c r="O58" s="264">
        <f t="shared" si="4"/>
        <v>0</v>
      </c>
      <c r="P58" s="280" t="e">
        <f t="shared" si="5"/>
        <v>#DIV/0!</v>
      </c>
      <c r="Q58"/>
      <c r="R58"/>
      <c r="S58" s="264">
        <f t="shared" si="6"/>
        <v>0</v>
      </c>
      <c r="T58" s="280" t="e">
        <f t="shared" si="7"/>
        <v>#DIV/0!</v>
      </c>
      <c r="U58" s="205"/>
    </row>
    <row r="59" spans="1:21" s="158" customFormat="1" ht="12.75">
      <c r="A59" s="172" t="s">
        <v>143</v>
      </c>
      <c r="B59" s="181"/>
      <c r="C59" s="181"/>
      <c r="D59" s="181"/>
      <c r="E59" s="183"/>
      <c r="F59" s="275"/>
      <c r="G59" s="160"/>
      <c r="H59" s="160"/>
      <c r="I59" s="165"/>
      <c r="J59" s="159"/>
      <c r="K59" s="160"/>
      <c r="L59" s="160"/>
      <c r="M59" s="165"/>
      <c r="N59" s="159"/>
      <c r="O59" s="160"/>
      <c r="P59" s="160"/>
      <c r="Q59" s="165"/>
      <c r="R59" s="159"/>
      <c r="S59" s="160"/>
      <c r="T59" s="160"/>
      <c r="U59" s="159"/>
    </row>
    <row r="60" spans="1:21" s="68" customFormat="1">
      <c r="A60" s="113"/>
      <c r="B60" s="112"/>
      <c r="C60" s="115"/>
      <c r="D60" s="114"/>
      <c r="E60" s="206"/>
      <c r="F60" s="275"/>
      <c r="G60" s="154"/>
      <c r="H60" s="154"/>
      <c r="I60" s="165"/>
      <c r="J60" s="154"/>
      <c r="K60" s="154"/>
      <c r="L60" s="154"/>
      <c r="M60" s="165"/>
      <c r="N60" s="154"/>
      <c r="O60" s="154"/>
      <c r="P60" s="154"/>
      <c r="Q60" s="165"/>
      <c r="R60" s="154"/>
      <c r="S60" s="154"/>
      <c r="T60" s="154"/>
      <c r="U60" s="62"/>
    </row>
    <row r="61" spans="1:21" s="70" customFormat="1">
      <c r="A61" s="113"/>
      <c r="B61" s="112"/>
      <c r="C61" s="115"/>
      <c r="D61" s="114"/>
      <c r="E61" s="207">
        <f>SUM(E2:E60)</f>
        <v>890562.63300000003</v>
      </c>
      <c r="F61" s="276">
        <f>SUM(F2:F60)</f>
        <v>890562.63300000003</v>
      </c>
      <c r="G61" s="167">
        <f>SUM(G2:G60)</f>
        <v>0</v>
      </c>
      <c r="H61" s="280">
        <f>ROUND(G61/E61,10)</f>
        <v>0</v>
      </c>
      <c r="I61" s="166">
        <f>SUM(I2:I60)</f>
        <v>56831.09</v>
      </c>
      <c r="J61" s="167">
        <f>SUM(J2:J60)</f>
        <v>56831.09</v>
      </c>
      <c r="K61" s="167">
        <f>SUM(K2:K60)</f>
        <v>0</v>
      </c>
      <c r="L61" s="281">
        <f>ROUND(K61/I61,10)</f>
        <v>0</v>
      </c>
      <c r="M61" s="166">
        <f>SUM(M2:M60)</f>
        <v>0</v>
      </c>
      <c r="N61" s="167">
        <f>SUM(N2:N60)</f>
        <v>0</v>
      </c>
      <c r="O61" s="167">
        <f>SUM(O2:O60)</f>
        <v>0</v>
      </c>
      <c r="P61" s="281" t="e">
        <f>ROUND(O61/M61,10)</f>
        <v>#DIV/0!</v>
      </c>
      <c r="Q61" s="166">
        <f>SUM(Q2:Q60)</f>
        <v>-335.3</v>
      </c>
      <c r="R61" s="167">
        <f>SUM(R2:R60)</f>
        <v>-335.3</v>
      </c>
      <c r="S61" s="167">
        <f t="shared" ref="S61" si="28">SUM(S2:S60)</f>
        <v>0</v>
      </c>
      <c r="T61" s="281">
        <f>ROUND(S61/Q61,10)</f>
        <v>0</v>
      </c>
      <c r="U61" s="167">
        <f>SUM(U2:U60)</f>
        <v>0</v>
      </c>
    </row>
    <row r="62" spans="1:21">
      <c r="A62" s="113"/>
      <c r="B62" s="112"/>
      <c r="C62" s="115"/>
      <c r="D62" s="114"/>
      <c r="E62" s="114"/>
      <c r="F62" s="277"/>
      <c r="G62" s="161"/>
      <c r="H62" s="161"/>
      <c r="I62" s="162"/>
      <c r="J62" s="112"/>
      <c r="K62" s="112"/>
      <c r="L62" s="112"/>
      <c r="M62" s="162"/>
      <c r="N62" s="162"/>
      <c r="O62" s="162"/>
      <c r="P62" s="162"/>
      <c r="Q62" s="162"/>
      <c r="R62" s="162"/>
      <c r="S62" s="162"/>
      <c r="T62" s="162"/>
      <c r="U62" s="162"/>
    </row>
    <row r="63" spans="1:21">
      <c r="A63" s="113"/>
      <c r="B63" s="112"/>
      <c r="C63" s="115"/>
      <c r="D63" s="114"/>
      <c r="E63" s="114"/>
      <c r="F63" s="277"/>
      <c r="G63" s="161"/>
      <c r="H63" s="161"/>
      <c r="I63" s="162"/>
      <c r="J63" s="112"/>
      <c r="K63" s="112"/>
      <c r="L63" s="112"/>
      <c r="M63" s="162"/>
      <c r="N63" s="162"/>
      <c r="O63" s="162"/>
      <c r="P63" s="162"/>
      <c r="Q63" s="162"/>
      <c r="R63" s="162"/>
      <c r="S63" s="162"/>
      <c r="T63" s="162"/>
      <c r="U63" s="162"/>
    </row>
    <row r="65" spans="1:17">
      <c r="A65" s="73"/>
      <c r="C65" s="74"/>
      <c r="Q65" s="71"/>
    </row>
    <row r="67" spans="1:17">
      <c r="C67" s="180"/>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11"/>
  <sheetViews>
    <sheetView zoomScaleNormal="100" workbookViewId="0">
      <selection activeCell="E3" sqref="E3"/>
    </sheetView>
  </sheetViews>
  <sheetFormatPr defaultColWidth="8.85546875" defaultRowHeight="11.25"/>
  <cols>
    <col min="1" max="1" width="19.28515625" style="59" customWidth="1"/>
    <col min="2" max="2" width="16" style="59" customWidth="1"/>
    <col min="3" max="3" width="53.85546875" style="59" bestFit="1" customWidth="1"/>
    <col min="4" max="4" width="16.7109375" style="59" bestFit="1" customWidth="1"/>
    <col min="5" max="5" width="16.85546875" style="272" bestFit="1" customWidth="1"/>
    <col min="6" max="7" width="15.140625" style="59" customWidth="1"/>
    <col min="8" max="8" width="51.85546875" style="59" bestFit="1" customWidth="1"/>
    <col min="9" max="9" width="1.28515625" style="59" customWidth="1"/>
    <col min="10" max="16384" width="8.85546875" style="59"/>
  </cols>
  <sheetData>
    <row r="1" spans="1:8" s="54" customFormat="1" ht="25.5" customHeight="1">
      <c r="A1" s="2" t="s">
        <v>12</v>
      </c>
      <c r="B1" s="2" t="s">
        <v>4</v>
      </c>
      <c r="C1" s="2" t="s">
        <v>5</v>
      </c>
      <c r="D1" s="3" t="s">
        <v>13</v>
      </c>
      <c r="E1" s="267" t="s">
        <v>75</v>
      </c>
      <c r="F1" s="3" t="s">
        <v>7</v>
      </c>
      <c r="G1" s="157" t="s">
        <v>193</v>
      </c>
      <c r="H1" s="63" t="s">
        <v>209</v>
      </c>
    </row>
    <row r="2" spans="1:8" s="54" customFormat="1" ht="25.5" customHeight="1">
      <c r="A2" t="s">
        <v>262</v>
      </c>
      <c r="B2" t="s">
        <v>268</v>
      </c>
      <c r="C2" t="s">
        <v>269</v>
      </c>
      <c r="D2" s="333">
        <v>484.34</v>
      </c>
      <c r="E2" s="334">
        <v>484.34</v>
      </c>
      <c r="F2" s="273">
        <f>D2-E2</f>
        <v>0</v>
      </c>
      <c r="G2" s="282">
        <f>ROUND(F2/D2,10)</f>
        <v>0</v>
      </c>
      <c r="H2" s="63"/>
    </row>
    <row r="3" spans="1:8" s="54" customFormat="1" ht="25.5" customHeight="1">
      <c r="A3" s="2"/>
      <c r="B3" s="2"/>
      <c r="C3" s="2"/>
      <c r="D3" s="3"/>
      <c r="E3" s="267"/>
      <c r="F3" s="3"/>
      <c r="G3" s="3"/>
      <c r="H3" s="63"/>
    </row>
    <row r="4" spans="1:8" s="54" customFormat="1" ht="25.5" customHeight="1">
      <c r="A4" s="2"/>
      <c r="B4" s="2"/>
      <c r="C4" s="2"/>
      <c r="D4" s="3"/>
      <c r="E4" s="267"/>
      <c r="F4" s="3"/>
      <c r="G4" s="3"/>
      <c r="H4" s="63"/>
    </row>
    <row r="5" spans="1:8" s="54" customFormat="1" ht="25.5" customHeight="1">
      <c r="A5" s="2"/>
      <c r="B5" s="2"/>
      <c r="C5" s="2"/>
      <c r="D5" s="3"/>
      <c r="E5" s="267"/>
      <c r="F5" s="3"/>
      <c r="G5" s="3"/>
      <c r="H5" s="63"/>
    </row>
    <row r="6" spans="1:8" s="54" customFormat="1" ht="19.5" customHeight="1">
      <c r="A6" s="64"/>
      <c r="B6" s="56"/>
      <c r="D6" s="57"/>
      <c r="E6" s="268"/>
      <c r="F6" s="57"/>
      <c r="G6" s="57"/>
      <c r="H6" s="2"/>
    </row>
    <row r="7" spans="1:8" s="54" customFormat="1" ht="11.25" customHeight="1">
      <c r="D7" s="65"/>
      <c r="E7" s="269"/>
      <c r="F7" s="65"/>
      <c r="G7" s="65"/>
    </row>
    <row r="8" spans="1:8" s="54" customFormat="1" ht="19.5" customHeight="1" thickBot="1">
      <c r="C8" s="4" t="s">
        <v>11</v>
      </c>
      <c r="D8" s="5">
        <f>SUM(D2:D7)</f>
        <v>484.34</v>
      </c>
      <c r="E8" s="270">
        <f>SUM(E2:E7)</f>
        <v>484.34</v>
      </c>
      <c r="F8" s="5">
        <f>SUM(F2:F7)</f>
        <v>0</v>
      </c>
      <c r="G8" s="283">
        <f>ROUND(F8/D8,10)</f>
        <v>0</v>
      </c>
    </row>
    <row r="9" spans="1:8" s="54" customFormat="1" ht="13.5" thickTop="1">
      <c r="E9" s="271"/>
    </row>
    <row r="10" spans="1:8" s="54" customFormat="1" ht="13.5" thickBot="1">
      <c r="E10" s="271"/>
    </row>
    <row r="11" spans="1:8" s="54" customFormat="1" ht="13.5" thickBot="1">
      <c r="A11" s="10" t="s">
        <v>53</v>
      </c>
      <c r="B11" s="10"/>
      <c r="C11" s="53"/>
      <c r="D11" s="66"/>
      <c r="E11" s="263"/>
      <c r="F11" s="53"/>
      <c r="G11" s="53"/>
      <c r="H11" s="53"/>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89"/>
  <sheetViews>
    <sheetView zoomScale="85" zoomScaleNormal="85" workbookViewId="0">
      <pane xSplit="2" ySplit="1" topLeftCell="G26" activePane="bottomRight" state="frozen"/>
      <selection pane="topRight" activeCell="C1" sqref="C1"/>
      <selection pane="bottomLeft" activeCell="A2" sqref="A2"/>
      <selection pane="bottomRight" activeCell="M2" sqref="M2:M54"/>
    </sheetView>
  </sheetViews>
  <sheetFormatPr defaultColWidth="8.85546875" defaultRowHeight="12.75"/>
  <cols>
    <col min="1" max="1" width="14.42578125" style="53" customWidth="1"/>
    <col min="2" max="2" width="33.7109375" style="53" customWidth="1"/>
    <col min="3" max="3" width="14" style="263" bestFit="1" customWidth="1"/>
    <col min="4" max="4" width="12.7109375" style="192" bestFit="1" customWidth="1"/>
    <col min="5" max="5" width="12.5703125" style="192" bestFit="1" customWidth="1"/>
    <col min="6" max="7" width="17.85546875" style="53" bestFit="1" customWidth="1"/>
    <col min="8" max="8" width="14.140625" style="53" bestFit="1" customWidth="1"/>
    <col min="9" max="9" width="14.140625" style="53" customWidth="1"/>
    <col min="10" max="10" width="17.7109375" style="53" customWidth="1"/>
    <col min="11" max="11" width="17.7109375" style="53" bestFit="1" customWidth="1"/>
    <col min="12" max="12" width="19.85546875" style="53" bestFit="1" customWidth="1"/>
    <col min="13" max="14" width="17.7109375" style="53" bestFit="1" customWidth="1"/>
    <col min="15" max="15" width="13.42578125" style="53" bestFit="1" customWidth="1"/>
    <col min="16" max="21" width="14.85546875" style="53" customWidth="1"/>
    <col min="22" max="22" width="33.5703125" style="53" customWidth="1"/>
    <col min="23" max="16384" width="8.85546875" style="53"/>
  </cols>
  <sheetData>
    <row r="1" spans="1:22" ht="64.5" thickBot="1">
      <c r="A1" s="10" t="s">
        <v>16</v>
      </c>
      <c r="B1" s="10" t="s">
        <v>5</v>
      </c>
      <c r="C1" s="259" t="s">
        <v>14</v>
      </c>
      <c r="D1" s="11" t="s">
        <v>15</v>
      </c>
      <c r="E1" s="11" t="s">
        <v>63</v>
      </c>
      <c r="F1" s="195" t="s">
        <v>59</v>
      </c>
      <c r="G1" s="199" t="s">
        <v>60</v>
      </c>
      <c r="H1" s="7" t="s">
        <v>64</v>
      </c>
      <c r="I1" s="8" t="s">
        <v>195</v>
      </c>
      <c r="J1" s="196" t="s">
        <v>61</v>
      </c>
      <c r="K1" s="196" t="s">
        <v>65</v>
      </c>
      <c r="L1" s="198" t="s">
        <v>62</v>
      </c>
      <c r="M1" s="199" t="s">
        <v>66</v>
      </c>
      <c r="N1" s="199" t="s">
        <v>57</v>
      </c>
      <c r="O1" s="199" t="s">
        <v>58</v>
      </c>
      <c r="P1" s="7" t="s">
        <v>194</v>
      </c>
      <c r="Q1" s="8" t="s">
        <v>195</v>
      </c>
      <c r="R1" s="7" t="s">
        <v>196</v>
      </c>
      <c r="S1" s="8" t="s">
        <v>195</v>
      </c>
      <c r="T1" s="7" t="s">
        <v>197</v>
      </c>
      <c r="U1" s="8" t="s">
        <v>195</v>
      </c>
      <c r="V1" s="8" t="s">
        <v>125</v>
      </c>
    </row>
    <row r="2" spans="1:22" ht="15">
      <c r="A2" s="328">
        <v>599933900</v>
      </c>
      <c r="B2" s="328" t="s">
        <v>434</v>
      </c>
      <c r="C2" s="328">
        <v>3800</v>
      </c>
      <c r="D2" s="329">
        <v>43600</v>
      </c>
      <c r="E2" s="328" t="s">
        <v>430</v>
      </c>
      <c r="F2" s="330">
        <v>1083</v>
      </c>
      <c r="G2" s="331">
        <v>1083</v>
      </c>
      <c r="H2" s="201">
        <f t="shared" ref="H2:H62" si="0">F2-G2</f>
        <v>0</v>
      </c>
      <c r="I2" s="286">
        <f t="shared" ref="I2:I62" si="1">ROUND(H2/F2,10)</f>
        <v>0</v>
      </c>
      <c r="J2" s="332">
        <v>1217.6199999999999</v>
      </c>
      <c r="K2" s="332">
        <v>1217.6199999999999</v>
      </c>
      <c r="L2" s="332">
        <v>-23.5</v>
      </c>
      <c r="M2" s="332">
        <v>1217.6199999999999</v>
      </c>
      <c r="N2" s="332">
        <v>1217.6199999999999</v>
      </c>
      <c r="O2" s="332">
        <v>-23.5</v>
      </c>
      <c r="P2" s="201">
        <f t="shared" ref="P2:P62" si="2">J2-N2</f>
        <v>0</v>
      </c>
      <c r="Q2" s="284">
        <f>ROUND(P2/J2,10)</f>
        <v>0</v>
      </c>
      <c r="R2" s="201">
        <f>K2-M2</f>
        <v>0</v>
      </c>
      <c r="S2" s="284">
        <f>ROUND(R2/K2,10)</f>
        <v>0</v>
      </c>
      <c r="T2" s="201">
        <f>L2-O2</f>
        <v>0</v>
      </c>
      <c r="U2" s="284">
        <f>ROUND(T2/L2,10)</f>
        <v>0</v>
      </c>
      <c r="V2" s="8"/>
    </row>
    <row r="3" spans="1:22" ht="15">
      <c r="A3" s="328" t="s">
        <v>435</v>
      </c>
      <c r="B3" s="328" t="s">
        <v>436</v>
      </c>
      <c r="C3" s="328">
        <v>3630</v>
      </c>
      <c r="D3" s="329">
        <v>43521</v>
      </c>
      <c r="E3" s="328" t="s">
        <v>430</v>
      </c>
      <c r="F3" s="330">
        <v>2450.25</v>
      </c>
      <c r="G3" s="331">
        <v>2450.25</v>
      </c>
      <c r="H3" s="201">
        <f t="shared" si="0"/>
        <v>0</v>
      </c>
      <c r="I3" s="286">
        <f t="shared" si="1"/>
        <v>0</v>
      </c>
      <c r="J3" s="332">
        <v>2780.79</v>
      </c>
      <c r="K3" s="332">
        <v>2780.79</v>
      </c>
      <c r="L3" s="332">
        <v>-79.14</v>
      </c>
      <c r="M3" s="332">
        <v>2780.79</v>
      </c>
      <c r="N3" s="332">
        <v>2780.79</v>
      </c>
      <c r="O3" s="332">
        <v>-79.14</v>
      </c>
      <c r="P3" s="201">
        <f t="shared" si="2"/>
        <v>0</v>
      </c>
      <c r="Q3" s="284">
        <f t="shared" ref="Q3:Q63" si="3">ROUND(P3/J3,10)</f>
        <v>0</v>
      </c>
      <c r="R3" s="201">
        <f t="shared" ref="R3:R62" si="4">K3-M3</f>
        <v>0</v>
      </c>
      <c r="S3" s="284">
        <f t="shared" ref="S3:S62" si="5">ROUND(R3/K3,10)</f>
        <v>0</v>
      </c>
      <c r="T3" s="201">
        <f t="shared" ref="T3:T62" si="6">L3-O3</f>
        <v>0</v>
      </c>
      <c r="U3" s="284">
        <f t="shared" ref="U3:U62" si="7">ROUND(T3/L3,10)</f>
        <v>0</v>
      </c>
      <c r="V3" s="8"/>
    </row>
    <row r="4" spans="1:22" ht="15">
      <c r="A4" s="328">
        <v>403187909</v>
      </c>
      <c r="B4" s="328" t="s">
        <v>437</v>
      </c>
      <c r="C4" s="328">
        <v>12938</v>
      </c>
      <c r="D4" s="329">
        <v>42851</v>
      </c>
      <c r="E4" s="328" t="s">
        <v>430</v>
      </c>
      <c r="F4" s="330">
        <v>1552.56</v>
      </c>
      <c r="G4" s="331">
        <v>1552.56</v>
      </c>
      <c r="H4" s="201">
        <f t="shared" si="0"/>
        <v>0</v>
      </c>
      <c r="I4" s="286">
        <f t="shared" si="1"/>
        <v>0</v>
      </c>
      <c r="J4" s="332">
        <v>1686.39</v>
      </c>
      <c r="K4" s="332">
        <v>1686.39</v>
      </c>
      <c r="L4" s="332">
        <v>25.46</v>
      </c>
      <c r="M4" s="332">
        <v>1686.39</v>
      </c>
      <c r="N4" s="332">
        <v>1686.39</v>
      </c>
      <c r="O4" s="332">
        <v>25.46</v>
      </c>
      <c r="P4" s="201">
        <f t="shared" si="2"/>
        <v>0</v>
      </c>
      <c r="Q4" s="284">
        <f t="shared" si="3"/>
        <v>0</v>
      </c>
      <c r="R4" s="201">
        <f t="shared" si="4"/>
        <v>0</v>
      </c>
      <c r="S4" s="284">
        <f t="shared" si="5"/>
        <v>0</v>
      </c>
      <c r="T4" s="201">
        <f t="shared" si="6"/>
        <v>0</v>
      </c>
      <c r="U4" s="284">
        <f t="shared" si="7"/>
        <v>0</v>
      </c>
      <c r="V4" s="8"/>
    </row>
    <row r="5" spans="1:22" ht="15">
      <c r="A5" s="328">
        <v>683715106</v>
      </c>
      <c r="B5" s="328" t="s">
        <v>438</v>
      </c>
      <c r="C5" s="328">
        <v>15400</v>
      </c>
      <c r="D5" s="329">
        <v>43818</v>
      </c>
      <c r="E5" s="328" t="s">
        <v>429</v>
      </c>
      <c r="F5" s="330">
        <v>0</v>
      </c>
      <c r="G5" s="331">
        <v>0</v>
      </c>
      <c r="H5" s="201">
        <f t="shared" si="0"/>
        <v>0</v>
      </c>
      <c r="I5" s="286" t="e">
        <f t="shared" si="1"/>
        <v>#DIV/0!</v>
      </c>
      <c r="J5" s="332">
        <v>0</v>
      </c>
      <c r="K5" s="332">
        <v>0</v>
      </c>
      <c r="L5" s="332">
        <v>0</v>
      </c>
      <c r="M5" s="332">
        <v>0</v>
      </c>
      <c r="N5" s="332">
        <v>0</v>
      </c>
      <c r="O5" s="332">
        <v>0</v>
      </c>
      <c r="P5" s="201">
        <f t="shared" si="2"/>
        <v>0</v>
      </c>
      <c r="Q5" s="284" t="e">
        <f t="shared" si="3"/>
        <v>#DIV/0!</v>
      </c>
      <c r="R5" s="201">
        <f t="shared" si="4"/>
        <v>0</v>
      </c>
      <c r="S5" s="284" t="e">
        <f t="shared" si="5"/>
        <v>#DIV/0!</v>
      </c>
      <c r="T5" s="201">
        <f t="shared" si="6"/>
        <v>0</v>
      </c>
      <c r="U5" s="284" t="e">
        <f t="shared" si="7"/>
        <v>#DIV/0!</v>
      </c>
      <c r="V5" s="8"/>
    </row>
    <row r="6" spans="1:22" ht="15">
      <c r="A6" s="328">
        <v>26349902</v>
      </c>
      <c r="B6" s="328" t="s">
        <v>410</v>
      </c>
      <c r="C6" s="328">
        <v>84092</v>
      </c>
      <c r="D6" s="329">
        <v>43801</v>
      </c>
      <c r="E6" s="328" t="s">
        <v>431</v>
      </c>
      <c r="F6" s="330">
        <v>0</v>
      </c>
      <c r="G6" s="331">
        <v>0</v>
      </c>
      <c r="H6" s="201">
        <f t="shared" si="0"/>
        <v>0</v>
      </c>
      <c r="I6" s="286" t="e">
        <f t="shared" si="1"/>
        <v>#DIV/0!</v>
      </c>
      <c r="J6" s="332">
        <v>0</v>
      </c>
      <c r="K6" s="332">
        <v>0</v>
      </c>
      <c r="L6" s="332">
        <v>0</v>
      </c>
      <c r="M6" s="332">
        <v>0</v>
      </c>
      <c r="N6" s="332">
        <v>0</v>
      </c>
      <c r="O6" s="332">
        <v>0</v>
      </c>
      <c r="P6" s="201">
        <f t="shared" si="2"/>
        <v>0</v>
      </c>
      <c r="Q6" s="284" t="e">
        <f t="shared" si="3"/>
        <v>#DIV/0!</v>
      </c>
      <c r="R6" s="201">
        <f t="shared" si="4"/>
        <v>0</v>
      </c>
      <c r="S6" s="284" t="e">
        <f t="shared" si="5"/>
        <v>#DIV/0!</v>
      </c>
      <c r="T6" s="201">
        <f t="shared" si="6"/>
        <v>0</v>
      </c>
      <c r="U6" s="284" t="e">
        <f t="shared" si="7"/>
        <v>#DIV/0!</v>
      </c>
      <c r="V6" s="8"/>
    </row>
    <row r="7" spans="1:22" ht="15">
      <c r="A7" s="328">
        <v>403197908</v>
      </c>
      <c r="B7" s="328" t="s">
        <v>368</v>
      </c>
      <c r="C7" s="328">
        <v>1275</v>
      </c>
      <c r="D7" s="329">
        <v>42871</v>
      </c>
      <c r="E7" s="328" t="s">
        <v>430</v>
      </c>
      <c r="F7" s="330">
        <v>672.56</v>
      </c>
      <c r="G7" s="331">
        <v>672.56</v>
      </c>
      <c r="H7" s="201">
        <f t="shared" si="0"/>
        <v>0</v>
      </c>
      <c r="I7" s="286">
        <f t="shared" si="1"/>
        <v>0</v>
      </c>
      <c r="J7" s="332">
        <v>734.64</v>
      </c>
      <c r="K7" s="332">
        <v>734.64</v>
      </c>
      <c r="L7" s="332">
        <v>6.92</v>
      </c>
      <c r="M7" s="332">
        <v>734.64</v>
      </c>
      <c r="N7" s="332">
        <v>734.64</v>
      </c>
      <c r="O7" s="332">
        <v>6.92</v>
      </c>
      <c r="P7" s="201">
        <f t="shared" si="2"/>
        <v>0</v>
      </c>
      <c r="Q7" s="284">
        <f t="shared" si="3"/>
        <v>0</v>
      </c>
      <c r="R7" s="201">
        <f t="shared" si="4"/>
        <v>0</v>
      </c>
      <c r="S7" s="284">
        <f t="shared" si="5"/>
        <v>0</v>
      </c>
      <c r="T7" s="201">
        <f t="shared" si="6"/>
        <v>0</v>
      </c>
      <c r="U7" s="284">
        <f t="shared" si="7"/>
        <v>0</v>
      </c>
      <c r="V7" s="8"/>
    </row>
    <row r="8" spans="1:22" ht="15">
      <c r="A8" s="328">
        <v>403197908</v>
      </c>
      <c r="B8" s="328" t="s">
        <v>368</v>
      </c>
      <c r="C8" s="328">
        <v>1275</v>
      </c>
      <c r="D8" s="329">
        <v>43235</v>
      </c>
      <c r="E8" s="328" t="s">
        <v>430</v>
      </c>
      <c r="F8" s="330">
        <v>874.33</v>
      </c>
      <c r="G8" s="331">
        <v>874.33</v>
      </c>
      <c r="H8" s="201">
        <f t="shared" si="0"/>
        <v>0</v>
      </c>
      <c r="I8" s="286">
        <f t="shared" si="1"/>
        <v>0</v>
      </c>
      <c r="J8" s="332">
        <v>1038.6600000000001</v>
      </c>
      <c r="K8" s="332">
        <v>1038.6600000000001</v>
      </c>
      <c r="L8" s="332">
        <v>-74.62</v>
      </c>
      <c r="M8" s="332">
        <v>1038.6600000000001</v>
      </c>
      <c r="N8" s="332">
        <v>1038.6600000000001</v>
      </c>
      <c r="O8" s="332">
        <v>-74.62</v>
      </c>
      <c r="P8" s="201">
        <f t="shared" si="2"/>
        <v>0</v>
      </c>
      <c r="Q8" s="284">
        <f t="shared" ref="Q8" si="8">ROUND(P8/J8,10)</f>
        <v>0</v>
      </c>
      <c r="R8" s="201">
        <f t="shared" si="4"/>
        <v>0</v>
      </c>
      <c r="S8" s="284">
        <f t="shared" ref="S8" si="9">ROUND(R8/K8,10)</f>
        <v>0</v>
      </c>
      <c r="T8" s="201">
        <f t="shared" si="6"/>
        <v>0</v>
      </c>
      <c r="U8" s="284">
        <f t="shared" si="7"/>
        <v>0</v>
      </c>
      <c r="V8" s="8"/>
    </row>
    <row r="9" spans="1:22" ht="15">
      <c r="A9" s="328">
        <v>403197908</v>
      </c>
      <c r="B9" s="328" t="s">
        <v>368</v>
      </c>
      <c r="C9" s="328">
        <v>2175</v>
      </c>
      <c r="D9" s="329">
        <v>43599</v>
      </c>
      <c r="E9" s="328" t="s">
        <v>430</v>
      </c>
      <c r="F9" s="330">
        <v>1921.75</v>
      </c>
      <c r="G9" s="331">
        <v>1921.75</v>
      </c>
      <c r="H9" s="201">
        <f t="shared" si="0"/>
        <v>0</v>
      </c>
      <c r="I9" s="286">
        <f t="shared" si="1"/>
        <v>0</v>
      </c>
      <c r="J9" s="332">
        <v>2160.81</v>
      </c>
      <c r="K9" s="332">
        <v>2160.81</v>
      </c>
      <c r="L9" s="332">
        <v>-41.89</v>
      </c>
      <c r="M9" s="332">
        <v>2160.81</v>
      </c>
      <c r="N9" s="332">
        <v>2160.81</v>
      </c>
      <c r="O9" s="332">
        <v>-41.89</v>
      </c>
      <c r="P9" s="201">
        <f t="shared" si="2"/>
        <v>0</v>
      </c>
      <c r="Q9" s="284">
        <f t="shared" si="3"/>
        <v>0</v>
      </c>
      <c r="R9" s="201">
        <f t="shared" si="4"/>
        <v>0</v>
      </c>
      <c r="S9" s="284">
        <f t="shared" si="5"/>
        <v>0</v>
      </c>
      <c r="T9" s="201">
        <f t="shared" si="6"/>
        <v>0</v>
      </c>
      <c r="U9" s="284">
        <f t="shared" si="7"/>
        <v>0</v>
      </c>
      <c r="V9" s="8"/>
    </row>
    <row r="10" spans="1:22" ht="15">
      <c r="A10" s="328">
        <v>474184900</v>
      </c>
      <c r="B10" s="328" t="s">
        <v>374</v>
      </c>
      <c r="C10" s="328">
        <v>2838</v>
      </c>
      <c r="D10" s="329">
        <v>42859</v>
      </c>
      <c r="E10" s="328" t="s">
        <v>430</v>
      </c>
      <c r="F10" s="330">
        <v>898.23</v>
      </c>
      <c r="G10" s="331">
        <v>898.23</v>
      </c>
      <c r="H10" s="201">
        <f t="shared" si="0"/>
        <v>0</v>
      </c>
      <c r="I10" s="286">
        <f t="shared" si="1"/>
        <v>0</v>
      </c>
      <c r="J10" s="332">
        <v>979.2</v>
      </c>
      <c r="K10" s="332">
        <v>979.2</v>
      </c>
      <c r="L10" s="332">
        <v>11.19</v>
      </c>
      <c r="M10" s="332">
        <v>979.2</v>
      </c>
      <c r="N10" s="332">
        <v>979.2</v>
      </c>
      <c r="O10" s="332">
        <v>11.19</v>
      </c>
      <c r="P10" s="201">
        <f t="shared" si="2"/>
        <v>0</v>
      </c>
      <c r="Q10" s="284">
        <f t="shared" si="3"/>
        <v>0</v>
      </c>
      <c r="R10" s="201">
        <f t="shared" si="4"/>
        <v>0</v>
      </c>
      <c r="S10" s="284">
        <f t="shared" si="5"/>
        <v>0</v>
      </c>
      <c r="T10" s="201">
        <f t="shared" si="6"/>
        <v>0</v>
      </c>
      <c r="U10" s="284">
        <f t="shared" si="7"/>
        <v>0</v>
      </c>
      <c r="V10" s="8"/>
    </row>
    <row r="11" spans="1:22" ht="15">
      <c r="A11" s="328">
        <v>474184900</v>
      </c>
      <c r="B11" s="328" t="s">
        <v>374</v>
      </c>
      <c r="C11" s="328">
        <v>2838</v>
      </c>
      <c r="D11" s="329">
        <v>43223</v>
      </c>
      <c r="E11" s="328" t="s">
        <v>430</v>
      </c>
      <c r="F11" s="330">
        <v>935.65</v>
      </c>
      <c r="G11" s="331">
        <v>935.65</v>
      </c>
      <c r="H11" s="201">
        <f t="shared" si="0"/>
        <v>0</v>
      </c>
      <c r="I11" s="286">
        <f t="shared" si="1"/>
        <v>0</v>
      </c>
      <c r="J11" s="332">
        <v>1130.46</v>
      </c>
      <c r="K11" s="332">
        <v>1130.46</v>
      </c>
      <c r="L11" s="332">
        <v>-98.81</v>
      </c>
      <c r="M11" s="332">
        <v>1130.46</v>
      </c>
      <c r="N11" s="332">
        <v>1130.46</v>
      </c>
      <c r="O11" s="332">
        <v>-98.81</v>
      </c>
      <c r="P11" s="201">
        <f t="shared" si="2"/>
        <v>0</v>
      </c>
      <c r="Q11" s="284">
        <f t="shared" si="3"/>
        <v>0</v>
      </c>
      <c r="R11" s="201">
        <f t="shared" si="4"/>
        <v>0</v>
      </c>
      <c r="S11" s="284">
        <f t="shared" si="5"/>
        <v>0</v>
      </c>
      <c r="T11" s="201">
        <f t="shared" si="6"/>
        <v>0</v>
      </c>
      <c r="U11" s="284">
        <f t="shared" si="7"/>
        <v>0</v>
      </c>
      <c r="V11" s="8"/>
    </row>
    <row r="12" spans="1:22" ht="15">
      <c r="A12" s="328">
        <v>474184900</v>
      </c>
      <c r="B12" s="328" t="s">
        <v>374</v>
      </c>
      <c r="C12" s="328">
        <v>4638</v>
      </c>
      <c r="D12" s="329">
        <v>43587</v>
      </c>
      <c r="E12" s="328" t="s">
        <v>430</v>
      </c>
      <c r="F12" s="330">
        <v>1529.09</v>
      </c>
      <c r="G12" s="331">
        <v>1529.09</v>
      </c>
      <c r="H12" s="201">
        <f t="shared" si="0"/>
        <v>0</v>
      </c>
      <c r="I12" s="286">
        <f t="shared" si="1"/>
        <v>0</v>
      </c>
      <c r="J12" s="332">
        <v>1707.38</v>
      </c>
      <c r="K12" s="332">
        <v>1707.38</v>
      </c>
      <c r="L12" s="332">
        <v>-21.4</v>
      </c>
      <c r="M12" s="332">
        <v>1707.38</v>
      </c>
      <c r="N12" s="332">
        <v>1707.38</v>
      </c>
      <c r="O12" s="332">
        <v>-21.4</v>
      </c>
      <c r="P12" s="201">
        <f t="shared" si="2"/>
        <v>0</v>
      </c>
      <c r="Q12" s="284">
        <f t="shared" si="3"/>
        <v>0</v>
      </c>
      <c r="R12" s="201">
        <f t="shared" si="4"/>
        <v>0</v>
      </c>
      <c r="S12" s="284">
        <f t="shared" si="5"/>
        <v>0</v>
      </c>
      <c r="T12" s="201">
        <f t="shared" si="6"/>
        <v>0</v>
      </c>
      <c r="U12" s="284">
        <f t="shared" si="7"/>
        <v>0</v>
      </c>
      <c r="V12" s="8"/>
    </row>
    <row r="13" spans="1:22" ht="15">
      <c r="A13" s="328">
        <v>533004909</v>
      </c>
      <c r="B13" s="328" t="s">
        <v>439</v>
      </c>
      <c r="C13" s="328">
        <v>3733</v>
      </c>
      <c r="D13" s="329">
        <v>42912</v>
      </c>
      <c r="E13" s="328" t="s">
        <v>430</v>
      </c>
      <c r="F13" s="330">
        <v>296.77</v>
      </c>
      <c r="G13" s="331">
        <v>296.77</v>
      </c>
      <c r="H13" s="201">
        <f t="shared" si="0"/>
        <v>0</v>
      </c>
      <c r="I13" s="286">
        <f t="shared" si="1"/>
        <v>0</v>
      </c>
      <c r="J13" s="332">
        <v>331.72</v>
      </c>
      <c r="K13" s="332">
        <v>331.72</v>
      </c>
      <c r="L13" s="332">
        <v>-4.5</v>
      </c>
      <c r="M13" s="332">
        <v>331.72</v>
      </c>
      <c r="N13" s="332">
        <v>331.72</v>
      </c>
      <c r="O13" s="332">
        <v>-4.5</v>
      </c>
      <c r="P13" s="201">
        <f t="shared" si="2"/>
        <v>0</v>
      </c>
      <c r="Q13" s="284">
        <f t="shared" si="3"/>
        <v>0</v>
      </c>
      <c r="R13" s="201">
        <f t="shared" si="4"/>
        <v>0</v>
      </c>
      <c r="S13" s="284">
        <f t="shared" si="5"/>
        <v>0</v>
      </c>
      <c r="T13" s="201">
        <f t="shared" si="6"/>
        <v>0</v>
      </c>
      <c r="U13" s="284">
        <f t="shared" si="7"/>
        <v>0</v>
      </c>
      <c r="V13" s="8"/>
    </row>
    <row r="14" spans="1:22" ht="15">
      <c r="A14" s="328">
        <v>533004909</v>
      </c>
      <c r="B14" s="328" t="s">
        <v>439</v>
      </c>
      <c r="C14" s="328">
        <v>6569</v>
      </c>
      <c r="D14" s="329">
        <v>43616</v>
      </c>
      <c r="E14" s="328" t="s">
        <v>430</v>
      </c>
      <c r="F14" s="330">
        <v>640.48</v>
      </c>
      <c r="G14" s="331">
        <v>640.48</v>
      </c>
      <c r="H14" s="201">
        <f t="shared" si="0"/>
        <v>0</v>
      </c>
      <c r="I14" s="286">
        <f t="shared" si="1"/>
        <v>0</v>
      </c>
      <c r="J14" s="332">
        <v>713.65</v>
      </c>
      <c r="K14" s="332">
        <v>713.65</v>
      </c>
      <c r="L14" s="332">
        <v>-7.46</v>
      </c>
      <c r="M14" s="332">
        <v>713.65</v>
      </c>
      <c r="N14" s="332">
        <v>713.65</v>
      </c>
      <c r="O14" s="332">
        <v>-7.46</v>
      </c>
      <c r="P14" s="201">
        <f t="shared" si="2"/>
        <v>0</v>
      </c>
      <c r="Q14" s="284">
        <f t="shared" si="3"/>
        <v>0</v>
      </c>
      <c r="R14" s="201">
        <f t="shared" si="4"/>
        <v>0</v>
      </c>
      <c r="S14" s="284">
        <f t="shared" si="5"/>
        <v>0</v>
      </c>
      <c r="T14" s="201">
        <f t="shared" si="6"/>
        <v>0</v>
      </c>
      <c r="U14" s="284">
        <f t="shared" si="7"/>
        <v>0</v>
      </c>
      <c r="V14" s="8"/>
    </row>
    <row r="15" spans="1:22" ht="15">
      <c r="A15" s="328">
        <v>545831901</v>
      </c>
      <c r="B15" s="328" t="s">
        <v>371</v>
      </c>
      <c r="C15" s="328">
        <v>4084</v>
      </c>
      <c r="D15" s="329">
        <v>43399</v>
      </c>
      <c r="E15" s="328" t="s">
        <v>430</v>
      </c>
      <c r="F15" s="330">
        <v>226.66</v>
      </c>
      <c r="G15" s="331">
        <v>226.66</v>
      </c>
      <c r="H15" s="201">
        <f t="shared" si="0"/>
        <v>0</v>
      </c>
      <c r="I15" s="286">
        <f t="shared" si="1"/>
        <v>0</v>
      </c>
      <c r="J15" s="332">
        <v>260.57</v>
      </c>
      <c r="K15" s="332">
        <v>260.57</v>
      </c>
      <c r="L15" s="332">
        <v>-10.65</v>
      </c>
      <c r="M15" s="332">
        <v>260.57</v>
      </c>
      <c r="N15" s="332">
        <v>260.57</v>
      </c>
      <c r="O15" s="332">
        <v>-10.65</v>
      </c>
      <c r="P15" s="201">
        <f t="shared" si="2"/>
        <v>0</v>
      </c>
      <c r="Q15" s="284">
        <f t="shared" si="3"/>
        <v>0</v>
      </c>
      <c r="R15" s="201">
        <f t="shared" si="4"/>
        <v>0</v>
      </c>
      <c r="S15" s="284">
        <f t="shared" si="5"/>
        <v>0</v>
      </c>
      <c r="T15" s="201">
        <f t="shared" si="6"/>
        <v>0</v>
      </c>
      <c r="U15" s="284">
        <f t="shared" si="7"/>
        <v>0</v>
      </c>
      <c r="V15" s="8"/>
    </row>
    <row r="16" spans="1:22" ht="15">
      <c r="A16" s="328">
        <v>575035902</v>
      </c>
      <c r="B16" s="328" t="s">
        <v>440</v>
      </c>
      <c r="C16" s="328">
        <v>14142</v>
      </c>
      <c r="D16" s="329">
        <v>42878</v>
      </c>
      <c r="E16" s="328" t="s">
        <v>430</v>
      </c>
      <c r="F16" s="330">
        <v>298.39999999999998</v>
      </c>
      <c r="G16" s="331">
        <v>298.39999999999998</v>
      </c>
      <c r="H16" s="201">
        <f t="shared" si="0"/>
        <v>0</v>
      </c>
      <c r="I16" s="286">
        <f t="shared" si="1"/>
        <v>0</v>
      </c>
      <c r="J16" s="332">
        <v>334.06</v>
      </c>
      <c r="K16" s="332">
        <v>334.06</v>
      </c>
      <c r="L16" s="332">
        <v>-5.04</v>
      </c>
      <c r="M16" s="332">
        <v>334.06</v>
      </c>
      <c r="N16" s="332">
        <v>334.06</v>
      </c>
      <c r="O16" s="332">
        <v>-5.04</v>
      </c>
      <c r="P16" s="201">
        <f t="shared" si="2"/>
        <v>0</v>
      </c>
      <c r="Q16" s="284">
        <f t="shared" si="3"/>
        <v>0</v>
      </c>
      <c r="R16" s="201">
        <f t="shared" si="4"/>
        <v>0</v>
      </c>
      <c r="S16" s="284">
        <f t="shared" si="5"/>
        <v>0</v>
      </c>
      <c r="T16" s="201">
        <f t="shared" si="6"/>
        <v>0</v>
      </c>
      <c r="U16" s="284">
        <f t="shared" si="7"/>
        <v>0</v>
      </c>
      <c r="V16" s="8"/>
    </row>
    <row r="17" spans="1:22" ht="15">
      <c r="A17" s="328">
        <v>575035902</v>
      </c>
      <c r="B17" s="328" t="s">
        <v>440</v>
      </c>
      <c r="C17" s="328">
        <v>14142</v>
      </c>
      <c r="D17" s="329">
        <v>42878</v>
      </c>
      <c r="E17" s="328" t="s">
        <v>430</v>
      </c>
      <c r="F17" s="330">
        <v>410.29</v>
      </c>
      <c r="G17" s="331">
        <v>410.29</v>
      </c>
      <c r="H17" s="201">
        <f t="shared" si="0"/>
        <v>0</v>
      </c>
      <c r="I17" s="286">
        <f t="shared" si="1"/>
        <v>0</v>
      </c>
      <c r="J17" s="332">
        <v>459.33</v>
      </c>
      <c r="K17" s="332">
        <v>459.33</v>
      </c>
      <c r="L17" s="332">
        <v>-6.94</v>
      </c>
      <c r="M17" s="332">
        <v>459.33</v>
      </c>
      <c r="N17" s="332">
        <v>459.33</v>
      </c>
      <c r="O17" s="332">
        <v>-6.94</v>
      </c>
      <c r="P17" s="201">
        <f t="shared" si="2"/>
        <v>0</v>
      </c>
      <c r="Q17" s="284">
        <f t="shared" si="3"/>
        <v>0</v>
      </c>
      <c r="R17" s="201">
        <f t="shared" si="4"/>
        <v>0</v>
      </c>
      <c r="S17" s="284">
        <f t="shared" si="5"/>
        <v>0</v>
      </c>
      <c r="T17" s="201">
        <f t="shared" si="6"/>
        <v>0</v>
      </c>
      <c r="U17" s="284">
        <f t="shared" si="7"/>
        <v>0</v>
      </c>
      <c r="V17" s="8"/>
    </row>
    <row r="18" spans="1:22" ht="15">
      <c r="A18" s="328">
        <v>575035902</v>
      </c>
      <c r="B18" s="328" t="s">
        <v>440</v>
      </c>
      <c r="C18" s="328">
        <v>14142</v>
      </c>
      <c r="D18" s="329">
        <v>43249</v>
      </c>
      <c r="E18" s="328" t="s">
        <v>430</v>
      </c>
      <c r="F18" s="330">
        <v>410.29</v>
      </c>
      <c r="G18" s="331">
        <v>410.29</v>
      </c>
      <c r="H18" s="201">
        <f t="shared" si="0"/>
        <v>0</v>
      </c>
      <c r="I18" s="286">
        <f t="shared" si="1"/>
        <v>0</v>
      </c>
      <c r="J18" s="332">
        <v>478.18</v>
      </c>
      <c r="K18" s="332">
        <v>478.18</v>
      </c>
      <c r="L18" s="332">
        <v>-25.79</v>
      </c>
      <c r="M18" s="332">
        <v>478.18</v>
      </c>
      <c r="N18" s="332">
        <v>478.18</v>
      </c>
      <c r="O18" s="332">
        <v>-25.79</v>
      </c>
      <c r="P18" s="201">
        <f t="shared" si="2"/>
        <v>0</v>
      </c>
      <c r="Q18" s="284">
        <f t="shared" si="3"/>
        <v>0</v>
      </c>
      <c r="R18" s="201">
        <f t="shared" si="4"/>
        <v>0</v>
      </c>
      <c r="S18" s="284">
        <f t="shared" si="5"/>
        <v>0</v>
      </c>
      <c r="T18" s="201">
        <f t="shared" si="6"/>
        <v>0</v>
      </c>
      <c r="U18" s="284">
        <f t="shared" si="7"/>
        <v>0</v>
      </c>
      <c r="V18" s="8"/>
    </row>
    <row r="19" spans="1:22" ht="15">
      <c r="A19" s="328">
        <v>605460005</v>
      </c>
      <c r="B19" s="328" t="s">
        <v>441</v>
      </c>
      <c r="C19" s="328">
        <v>30100</v>
      </c>
      <c r="D19" s="329">
        <v>43802</v>
      </c>
      <c r="E19" s="328" t="s">
        <v>432</v>
      </c>
      <c r="F19" s="330">
        <v>0</v>
      </c>
      <c r="G19" s="331">
        <v>0</v>
      </c>
      <c r="H19" s="201">
        <f t="shared" si="0"/>
        <v>0</v>
      </c>
      <c r="I19" s="286" t="e">
        <f t="shared" si="1"/>
        <v>#DIV/0!</v>
      </c>
      <c r="J19" s="332">
        <v>0</v>
      </c>
      <c r="K19" s="332">
        <v>0</v>
      </c>
      <c r="L19" s="332">
        <v>0</v>
      </c>
      <c r="M19" s="332">
        <v>0</v>
      </c>
      <c r="N19" s="332">
        <v>0</v>
      </c>
      <c r="O19" s="332">
        <v>0</v>
      </c>
      <c r="P19" s="201">
        <f t="shared" si="2"/>
        <v>0</v>
      </c>
      <c r="Q19" s="284" t="e">
        <f t="shared" si="3"/>
        <v>#DIV/0!</v>
      </c>
      <c r="R19" s="201">
        <f t="shared" si="4"/>
        <v>0</v>
      </c>
      <c r="S19" s="284" t="e">
        <f t="shared" si="5"/>
        <v>#DIV/0!</v>
      </c>
      <c r="T19" s="201">
        <f t="shared" si="6"/>
        <v>0</v>
      </c>
      <c r="U19" s="284" t="e">
        <f t="shared" si="7"/>
        <v>#DIV/0!</v>
      </c>
      <c r="V19" s="8"/>
    </row>
    <row r="20" spans="1:22" ht="15">
      <c r="A20" s="328">
        <v>649926003</v>
      </c>
      <c r="B20" s="328" t="s">
        <v>381</v>
      </c>
      <c r="C20" s="328">
        <v>4900</v>
      </c>
      <c r="D20" s="329">
        <v>43804</v>
      </c>
      <c r="E20" s="328" t="s">
        <v>432</v>
      </c>
      <c r="F20" s="330">
        <v>0</v>
      </c>
      <c r="G20" s="331">
        <v>0</v>
      </c>
      <c r="H20" s="201">
        <f t="shared" si="0"/>
        <v>0</v>
      </c>
      <c r="I20" s="286" t="e">
        <f t="shared" si="1"/>
        <v>#DIV/0!</v>
      </c>
      <c r="J20" s="332">
        <v>0</v>
      </c>
      <c r="K20" s="332">
        <v>0</v>
      </c>
      <c r="L20" s="332">
        <v>0</v>
      </c>
      <c r="M20" s="332">
        <v>0</v>
      </c>
      <c r="N20" s="332">
        <v>0</v>
      </c>
      <c r="O20" s="332">
        <v>0</v>
      </c>
      <c r="P20" s="201">
        <f t="shared" si="2"/>
        <v>0</v>
      </c>
      <c r="Q20" s="284" t="e">
        <f t="shared" si="3"/>
        <v>#DIV/0!</v>
      </c>
      <c r="R20" s="201">
        <f t="shared" si="4"/>
        <v>0</v>
      </c>
      <c r="S20" s="284" t="e">
        <f t="shared" si="5"/>
        <v>#DIV/0!</v>
      </c>
      <c r="T20" s="201">
        <f t="shared" si="6"/>
        <v>0</v>
      </c>
      <c r="U20" s="284" t="e">
        <f t="shared" si="7"/>
        <v>#DIV/0!</v>
      </c>
      <c r="V20" s="8"/>
    </row>
    <row r="21" spans="1:22" ht="15">
      <c r="A21" s="328">
        <v>664068004</v>
      </c>
      <c r="B21" s="328" t="s">
        <v>442</v>
      </c>
      <c r="C21" s="328">
        <v>4844</v>
      </c>
      <c r="D21" s="329">
        <v>43801</v>
      </c>
      <c r="E21" s="328" t="s">
        <v>432</v>
      </c>
      <c r="F21" s="330">
        <v>0</v>
      </c>
      <c r="G21" s="331">
        <v>0</v>
      </c>
      <c r="H21" s="201">
        <f t="shared" si="0"/>
        <v>0</v>
      </c>
      <c r="I21" s="286" t="e">
        <f t="shared" si="1"/>
        <v>#DIV/0!</v>
      </c>
      <c r="J21" s="332">
        <v>0</v>
      </c>
      <c r="K21" s="332">
        <v>0</v>
      </c>
      <c r="L21" s="332">
        <v>0</v>
      </c>
      <c r="M21" s="332">
        <v>0</v>
      </c>
      <c r="N21" s="332">
        <v>0</v>
      </c>
      <c r="O21" s="332">
        <v>0</v>
      </c>
      <c r="P21" s="201">
        <f t="shared" si="2"/>
        <v>0</v>
      </c>
      <c r="Q21" s="284" t="e">
        <f t="shared" si="3"/>
        <v>#DIV/0!</v>
      </c>
      <c r="R21" s="201">
        <f t="shared" si="4"/>
        <v>0</v>
      </c>
      <c r="S21" s="284" t="e">
        <f t="shared" si="5"/>
        <v>#DIV/0!</v>
      </c>
      <c r="T21" s="201">
        <f t="shared" si="6"/>
        <v>0</v>
      </c>
      <c r="U21" s="284" t="e">
        <f t="shared" si="7"/>
        <v>#DIV/0!</v>
      </c>
      <c r="V21" s="8"/>
    </row>
    <row r="22" spans="1:22" ht="15">
      <c r="A22" s="328">
        <v>665942009</v>
      </c>
      <c r="B22" s="328" t="s">
        <v>443</v>
      </c>
      <c r="C22" s="328">
        <v>11369</v>
      </c>
      <c r="D22" s="329">
        <v>43802</v>
      </c>
      <c r="E22" s="328" t="s">
        <v>432</v>
      </c>
      <c r="F22" s="330">
        <v>0</v>
      </c>
      <c r="G22" s="331">
        <v>0</v>
      </c>
      <c r="H22" s="201">
        <f t="shared" si="0"/>
        <v>0</v>
      </c>
      <c r="I22" s="286" t="e">
        <f t="shared" si="1"/>
        <v>#DIV/0!</v>
      </c>
      <c r="J22" s="332">
        <v>0</v>
      </c>
      <c r="K22" s="332">
        <v>0</v>
      </c>
      <c r="L22" s="332">
        <v>0</v>
      </c>
      <c r="M22" s="332">
        <v>0</v>
      </c>
      <c r="N22" s="332">
        <v>0</v>
      </c>
      <c r="O22" s="332">
        <v>0</v>
      </c>
      <c r="P22" s="201">
        <f t="shared" si="2"/>
        <v>0</v>
      </c>
      <c r="Q22" s="284" t="e">
        <f t="shared" si="3"/>
        <v>#DIV/0!</v>
      </c>
      <c r="R22" s="201">
        <f t="shared" si="4"/>
        <v>0</v>
      </c>
      <c r="S22" s="284" t="e">
        <f t="shared" si="5"/>
        <v>#DIV/0!</v>
      </c>
      <c r="T22" s="201">
        <f t="shared" si="6"/>
        <v>0</v>
      </c>
      <c r="U22" s="284" t="e">
        <f t="shared" si="7"/>
        <v>#DIV/0!</v>
      </c>
      <c r="V22" s="8"/>
    </row>
    <row r="23" spans="1:22" ht="15">
      <c r="A23" s="328">
        <v>666114004</v>
      </c>
      <c r="B23" s="328" t="s">
        <v>385</v>
      </c>
      <c r="C23" s="328">
        <v>23000</v>
      </c>
      <c r="D23" s="329">
        <v>43802</v>
      </c>
      <c r="E23" s="328" t="s">
        <v>432</v>
      </c>
      <c r="F23" s="330">
        <v>0</v>
      </c>
      <c r="G23" s="331">
        <v>0</v>
      </c>
      <c r="H23" s="201">
        <f t="shared" si="0"/>
        <v>0</v>
      </c>
      <c r="I23" s="286" t="e">
        <f t="shared" si="1"/>
        <v>#DIV/0!</v>
      </c>
      <c r="J23" s="332">
        <v>0</v>
      </c>
      <c r="K23" s="332">
        <v>0</v>
      </c>
      <c r="L23" s="332">
        <v>0</v>
      </c>
      <c r="M23" s="332">
        <v>0</v>
      </c>
      <c r="N23" s="332">
        <v>0</v>
      </c>
      <c r="O23" s="332">
        <v>0</v>
      </c>
      <c r="P23" s="201">
        <f t="shared" si="2"/>
        <v>0</v>
      </c>
      <c r="Q23" s="284" t="e">
        <f t="shared" si="3"/>
        <v>#DIV/0!</v>
      </c>
      <c r="R23" s="201">
        <f t="shared" si="4"/>
        <v>0</v>
      </c>
      <c r="S23" s="284" t="e">
        <f t="shared" si="5"/>
        <v>#DIV/0!</v>
      </c>
      <c r="T23" s="201">
        <f t="shared" si="6"/>
        <v>0</v>
      </c>
      <c r="U23" s="284" t="e">
        <f t="shared" si="7"/>
        <v>#DIV/0!</v>
      </c>
      <c r="V23" s="8"/>
    </row>
    <row r="24" spans="1:22" ht="15">
      <c r="A24" s="328">
        <v>588950907</v>
      </c>
      <c r="B24" s="328" t="s">
        <v>373</v>
      </c>
      <c r="C24" s="328">
        <v>24398</v>
      </c>
      <c r="D24" s="329">
        <v>43522</v>
      </c>
      <c r="E24" s="328" t="s">
        <v>430</v>
      </c>
      <c r="F24" s="330">
        <v>1737.44</v>
      </c>
      <c r="G24" s="331">
        <v>1737.44</v>
      </c>
      <c r="H24" s="201">
        <f t="shared" si="0"/>
        <v>0</v>
      </c>
      <c r="I24" s="286">
        <f t="shared" si="1"/>
        <v>0</v>
      </c>
      <c r="J24" s="332">
        <v>1970.17</v>
      </c>
      <c r="K24" s="332">
        <v>1970.17</v>
      </c>
      <c r="L24" s="332">
        <v>-54.47</v>
      </c>
      <c r="M24" s="332">
        <v>1970.17</v>
      </c>
      <c r="N24" s="332">
        <v>1970.17</v>
      </c>
      <c r="O24" s="332">
        <v>-54.47</v>
      </c>
      <c r="P24" s="201">
        <f t="shared" si="2"/>
        <v>0</v>
      </c>
      <c r="Q24" s="284">
        <f t="shared" si="3"/>
        <v>0</v>
      </c>
      <c r="R24" s="201">
        <f t="shared" si="4"/>
        <v>0</v>
      </c>
      <c r="S24" s="284">
        <f t="shared" si="5"/>
        <v>0</v>
      </c>
      <c r="T24" s="201">
        <f t="shared" si="6"/>
        <v>0</v>
      </c>
      <c r="U24" s="284">
        <f t="shared" si="7"/>
        <v>0</v>
      </c>
      <c r="V24" s="8"/>
    </row>
    <row r="25" spans="1:22" ht="15">
      <c r="A25" s="328">
        <v>635640006</v>
      </c>
      <c r="B25" s="328" t="s">
        <v>388</v>
      </c>
      <c r="C25" s="328">
        <v>7521</v>
      </c>
      <c r="D25" s="329">
        <v>43802</v>
      </c>
      <c r="E25" s="328" t="s">
        <v>432</v>
      </c>
      <c r="F25" s="330">
        <v>0</v>
      </c>
      <c r="G25" s="331">
        <v>0</v>
      </c>
      <c r="H25" s="201">
        <f t="shared" si="0"/>
        <v>0</v>
      </c>
      <c r="I25" s="286" t="e">
        <f t="shared" si="1"/>
        <v>#DIV/0!</v>
      </c>
      <c r="J25" s="332">
        <v>0</v>
      </c>
      <c r="K25" s="332">
        <v>0</v>
      </c>
      <c r="L25" s="332">
        <v>0</v>
      </c>
      <c r="M25" s="332">
        <v>0</v>
      </c>
      <c r="N25" s="332">
        <v>0</v>
      </c>
      <c r="O25" s="332">
        <v>0</v>
      </c>
      <c r="P25" s="201">
        <f t="shared" si="2"/>
        <v>0</v>
      </c>
      <c r="Q25" s="284" t="e">
        <f t="shared" si="3"/>
        <v>#DIV/0!</v>
      </c>
      <c r="R25" s="201">
        <f t="shared" si="4"/>
        <v>0</v>
      </c>
      <c r="S25" s="284" t="e">
        <f t="shared" si="5"/>
        <v>#DIV/0!</v>
      </c>
      <c r="T25" s="201">
        <f t="shared" si="6"/>
        <v>0</v>
      </c>
      <c r="U25" s="284" t="e">
        <f t="shared" si="7"/>
        <v>#DIV/0!</v>
      </c>
      <c r="V25" s="8"/>
    </row>
    <row r="26" spans="1:22" ht="15">
      <c r="A26" s="328">
        <v>686930009</v>
      </c>
      <c r="B26" s="328" t="s">
        <v>444</v>
      </c>
      <c r="C26" s="328">
        <v>3000</v>
      </c>
      <c r="D26" s="329">
        <v>43802</v>
      </c>
      <c r="E26" s="328" t="s">
        <v>432</v>
      </c>
      <c r="F26" s="330">
        <v>0</v>
      </c>
      <c r="G26" s="331">
        <v>0</v>
      </c>
      <c r="H26" s="201">
        <f t="shared" si="0"/>
        <v>0</v>
      </c>
      <c r="I26" s="286" t="e">
        <f t="shared" si="1"/>
        <v>#DIV/0!</v>
      </c>
      <c r="J26" s="332">
        <v>0</v>
      </c>
      <c r="K26" s="332">
        <v>0</v>
      </c>
      <c r="L26" s="332">
        <v>0</v>
      </c>
      <c r="M26" s="332">
        <v>0</v>
      </c>
      <c r="N26" s="332">
        <v>0</v>
      </c>
      <c r="O26" s="332">
        <v>0</v>
      </c>
      <c r="P26" s="201">
        <f t="shared" si="2"/>
        <v>0</v>
      </c>
      <c r="Q26" s="284" t="e">
        <f t="shared" si="3"/>
        <v>#DIV/0!</v>
      </c>
      <c r="R26" s="201">
        <f t="shared" si="4"/>
        <v>0</v>
      </c>
      <c r="S26" s="284" t="e">
        <f t="shared" si="5"/>
        <v>#DIV/0!</v>
      </c>
      <c r="T26" s="201">
        <f t="shared" si="6"/>
        <v>0</v>
      </c>
      <c r="U26" s="284" t="e">
        <f t="shared" si="7"/>
        <v>#DIV/0!</v>
      </c>
      <c r="V26" s="8"/>
    </row>
    <row r="27" spans="1:22" ht="15">
      <c r="A27" s="328">
        <v>861012102</v>
      </c>
      <c r="B27" s="328" t="s">
        <v>445</v>
      </c>
      <c r="C27" s="328">
        <v>23300</v>
      </c>
      <c r="D27" s="329">
        <v>43096</v>
      </c>
      <c r="E27" s="328" t="s">
        <v>429</v>
      </c>
      <c r="F27" s="330">
        <v>177.02</v>
      </c>
      <c r="G27" s="331">
        <v>177.02</v>
      </c>
      <c r="H27" s="201">
        <f t="shared" si="0"/>
        <v>0</v>
      </c>
      <c r="I27" s="286">
        <f t="shared" si="1"/>
        <v>0</v>
      </c>
      <c r="J27" s="332">
        <v>177.02</v>
      </c>
      <c r="K27" s="332">
        <v>177.02</v>
      </c>
      <c r="L27" s="332">
        <v>0</v>
      </c>
      <c r="M27" s="332">
        <v>177.02</v>
      </c>
      <c r="N27" s="332">
        <v>177.02</v>
      </c>
      <c r="O27" s="332">
        <v>0</v>
      </c>
      <c r="P27" s="201">
        <f t="shared" si="2"/>
        <v>0</v>
      </c>
      <c r="Q27" s="284">
        <f t="shared" si="3"/>
        <v>0</v>
      </c>
      <c r="R27" s="201">
        <f t="shared" si="4"/>
        <v>0</v>
      </c>
      <c r="S27" s="284">
        <f t="shared" si="5"/>
        <v>0</v>
      </c>
      <c r="T27" s="201">
        <f t="shared" si="6"/>
        <v>0</v>
      </c>
      <c r="U27" s="284" t="e">
        <f t="shared" si="7"/>
        <v>#DIV/0!</v>
      </c>
      <c r="V27" s="8"/>
    </row>
    <row r="28" spans="1:22" ht="15">
      <c r="A28" s="328">
        <v>861012102</v>
      </c>
      <c r="B28" s="328" t="s">
        <v>445</v>
      </c>
      <c r="C28" s="328">
        <v>23300</v>
      </c>
      <c r="D28" s="329">
        <v>43277</v>
      </c>
      <c r="E28" s="328" t="s">
        <v>429</v>
      </c>
      <c r="F28" s="330">
        <v>181.22</v>
      </c>
      <c r="G28" s="331">
        <v>181.22</v>
      </c>
      <c r="H28" s="201">
        <f t="shared" si="0"/>
        <v>0</v>
      </c>
      <c r="I28" s="286">
        <f t="shared" si="1"/>
        <v>0</v>
      </c>
      <c r="J28" s="332">
        <v>181.22</v>
      </c>
      <c r="K28" s="332">
        <v>181.22</v>
      </c>
      <c r="L28" s="332">
        <v>0</v>
      </c>
      <c r="M28" s="332">
        <v>181.22</v>
      </c>
      <c r="N28" s="332">
        <v>181.22</v>
      </c>
      <c r="O28" s="332">
        <v>0</v>
      </c>
      <c r="P28" s="201">
        <f t="shared" si="2"/>
        <v>0</v>
      </c>
      <c r="Q28" s="284">
        <f t="shared" si="3"/>
        <v>0</v>
      </c>
      <c r="R28" s="201">
        <f t="shared" si="4"/>
        <v>0</v>
      </c>
      <c r="S28" s="284">
        <f t="shared" si="5"/>
        <v>0</v>
      </c>
      <c r="T28" s="201">
        <f t="shared" si="6"/>
        <v>0</v>
      </c>
      <c r="U28" s="284" t="e">
        <f t="shared" si="7"/>
        <v>#DIV/0!</v>
      </c>
      <c r="V28" s="8"/>
    </row>
    <row r="29" spans="1:22" ht="15">
      <c r="A29" s="328">
        <v>861012102</v>
      </c>
      <c r="B29" s="328" t="s">
        <v>445</v>
      </c>
      <c r="C29" s="328">
        <v>23300</v>
      </c>
      <c r="D29" s="329">
        <v>43368</v>
      </c>
      <c r="E29" s="328" t="s">
        <v>429</v>
      </c>
      <c r="F29" s="330">
        <v>209.7</v>
      </c>
      <c r="G29" s="331">
        <v>209.7</v>
      </c>
      <c r="H29" s="201">
        <f t="shared" si="0"/>
        <v>0</v>
      </c>
      <c r="I29" s="286">
        <f t="shared" si="1"/>
        <v>0</v>
      </c>
      <c r="J29" s="332">
        <v>209.7</v>
      </c>
      <c r="K29" s="332">
        <v>209.7</v>
      </c>
      <c r="L29" s="332">
        <v>0</v>
      </c>
      <c r="M29" s="332">
        <v>209.7</v>
      </c>
      <c r="N29" s="332">
        <v>209.7</v>
      </c>
      <c r="O29" s="332">
        <v>0</v>
      </c>
      <c r="P29" s="201">
        <f t="shared" si="2"/>
        <v>0</v>
      </c>
      <c r="Q29" s="284">
        <f t="shared" si="3"/>
        <v>0</v>
      </c>
      <c r="R29" s="201">
        <f t="shared" si="4"/>
        <v>0</v>
      </c>
      <c r="S29" s="284">
        <f t="shared" si="5"/>
        <v>0</v>
      </c>
      <c r="T29" s="201">
        <f t="shared" si="6"/>
        <v>0</v>
      </c>
      <c r="U29" s="284" t="e">
        <f t="shared" si="7"/>
        <v>#DIV/0!</v>
      </c>
      <c r="V29" s="8"/>
    </row>
    <row r="30" spans="1:22" ht="15">
      <c r="A30" s="328">
        <v>861012102</v>
      </c>
      <c r="B30" s="328" t="s">
        <v>445</v>
      </c>
      <c r="C30" s="328">
        <v>23300</v>
      </c>
      <c r="D30" s="329">
        <v>43461</v>
      </c>
      <c r="E30" s="328" t="s">
        <v>429</v>
      </c>
      <c r="F30" s="330">
        <v>209.7</v>
      </c>
      <c r="G30" s="331">
        <v>209.7</v>
      </c>
      <c r="H30" s="201">
        <f t="shared" si="0"/>
        <v>0</v>
      </c>
      <c r="I30" s="286">
        <f t="shared" si="1"/>
        <v>0</v>
      </c>
      <c r="J30" s="332">
        <v>209.7</v>
      </c>
      <c r="K30" s="332">
        <v>209.7</v>
      </c>
      <c r="L30" s="332">
        <v>0</v>
      </c>
      <c r="M30" s="332">
        <v>209.7</v>
      </c>
      <c r="N30" s="332">
        <v>209.7</v>
      </c>
      <c r="O30" s="332">
        <v>0</v>
      </c>
      <c r="P30" s="201">
        <f t="shared" si="2"/>
        <v>0</v>
      </c>
      <c r="Q30" s="284">
        <f t="shared" si="3"/>
        <v>0</v>
      </c>
      <c r="R30" s="201">
        <f t="shared" si="4"/>
        <v>0</v>
      </c>
      <c r="S30" s="284">
        <f t="shared" si="5"/>
        <v>0</v>
      </c>
      <c r="T30" s="201">
        <f t="shared" si="6"/>
        <v>0</v>
      </c>
      <c r="U30" s="284" t="e">
        <f t="shared" si="7"/>
        <v>#DIV/0!</v>
      </c>
      <c r="V30" s="8"/>
    </row>
    <row r="31" spans="1:22" ht="15">
      <c r="A31" s="328">
        <v>861012102</v>
      </c>
      <c r="B31" s="328" t="s">
        <v>445</v>
      </c>
      <c r="C31" s="328">
        <v>23300</v>
      </c>
      <c r="D31" s="329">
        <v>43550</v>
      </c>
      <c r="E31" s="328" t="s">
        <v>429</v>
      </c>
      <c r="F31" s="330">
        <v>209.7</v>
      </c>
      <c r="G31" s="331">
        <v>209.7</v>
      </c>
      <c r="H31" s="201">
        <f t="shared" si="0"/>
        <v>0</v>
      </c>
      <c r="I31" s="286">
        <f t="shared" si="1"/>
        <v>0</v>
      </c>
      <c r="J31" s="332">
        <v>209.7</v>
      </c>
      <c r="K31" s="332">
        <v>209.7</v>
      </c>
      <c r="L31" s="332">
        <v>0</v>
      </c>
      <c r="M31" s="332">
        <v>209.7</v>
      </c>
      <c r="N31" s="332">
        <v>209.7</v>
      </c>
      <c r="O31" s="332">
        <v>0</v>
      </c>
      <c r="P31" s="201">
        <f t="shared" si="2"/>
        <v>0</v>
      </c>
      <c r="Q31" s="284">
        <f t="shared" si="3"/>
        <v>0</v>
      </c>
      <c r="R31" s="201">
        <f t="shared" si="4"/>
        <v>0</v>
      </c>
      <c r="S31" s="284">
        <f t="shared" si="5"/>
        <v>0</v>
      </c>
      <c r="T31" s="201">
        <f t="shared" si="6"/>
        <v>0</v>
      </c>
      <c r="U31" s="284" t="e">
        <f t="shared" si="7"/>
        <v>#DIV/0!</v>
      </c>
      <c r="V31" s="8"/>
    </row>
    <row r="32" spans="1:22" ht="15">
      <c r="A32" s="328">
        <v>67901108</v>
      </c>
      <c r="B32" s="328" t="s">
        <v>446</v>
      </c>
      <c r="C32" s="328">
        <v>28801</v>
      </c>
      <c r="D32" s="329">
        <v>43815</v>
      </c>
      <c r="E32" s="328" t="s">
        <v>429</v>
      </c>
      <c r="F32" s="330">
        <v>0</v>
      </c>
      <c r="G32" s="331">
        <v>0</v>
      </c>
      <c r="H32" s="201">
        <f t="shared" si="0"/>
        <v>0</v>
      </c>
      <c r="I32" s="286" t="e">
        <f t="shared" si="1"/>
        <v>#DIV/0!</v>
      </c>
      <c r="J32" s="332">
        <v>0</v>
      </c>
      <c r="K32" s="332">
        <v>0</v>
      </c>
      <c r="L32" s="332">
        <v>0</v>
      </c>
      <c r="M32" s="332">
        <v>0</v>
      </c>
      <c r="N32" s="332">
        <v>0</v>
      </c>
      <c r="O32" s="332">
        <v>0</v>
      </c>
      <c r="P32" s="201">
        <f t="shared" si="2"/>
        <v>0</v>
      </c>
      <c r="Q32" s="284" t="e">
        <f t="shared" si="3"/>
        <v>#DIV/0!</v>
      </c>
      <c r="R32" s="201">
        <f t="shared" si="4"/>
        <v>0</v>
      </c>
      <c r="S32" s="284" t="e">
        <f t="shared" si="5"/>
        <v>#DIV/0!</v>
      </c>
      <c r="T32" s="201">
        <f t="shared" si="6"/>
        <v>0</v>
      </c>
      <c r="U32" s="284" t="e">
        <f t="shared" si="7"/>
        <v>#DIV/0!</v>
      </c>
      <c r="V32" s="8"/>
    </row>
    <row r="33" spans="1:22" ht="15">
      <c r="A33" s="328">
        <v>803054204</v>
      </c>
      <c r="B33" s="328" t="s">
        <v>447</v>
      </c>
      <c r="C33" s="328">
        <v>3300</v>
      </c>
      <c r="D33" s="329">
        <v>42877</v>
      </c>
      <c r="E33" s="328" t="s">
        <v>429</v>
      </c>
      <c r="F33" s="330">
        <v>1305</v>
      </c>
      <c r="G33" s="331">
        <v>1305</v>
      </c>
      <c r="H33" s="201">
        <f t="shared" si="0"/>
        <v>0</v>
      </c>
      <c r="I33" s="286">
        <f t="shared" si="1"/>
        <v>0</v>
      </c>
      <c r="J33" s="332">
        <v>1305</v>
      </c>
      <c r="K33" s="332">
        <v>1305</v>
      </c>
      <c r="L33" s="332">
        <v>0</v>
      </c>
      <c r="M33" s="332">
        <v>1305</v>
      </c>
      <c r="N33" s="332">
        <v>1305</v>
      </c>
      <c r="O33" s="332">
        <v>0</v>
      </c>
      <c r="P33" s="201">
        <f t="shared" si="2"/>
        <v>0</v>
      </c>
      <c r="Q33" s="284">
        <f t="shared" si="3"/>
        <v>0</v>
      </c>
      <c r="R33" s="201">
        <f t="shared" si="4"/>
        <v>0</v>
      </c>
      <c r="S33" s="284">
        <f t="shared" si="5"/>
        <v>0</v>
      </c>
      <c r="T33" s="201">
        <f t="shared" si="6"/>
        <v>0</v>
      </c>
      <c r="U33" s="284" t="e">
        <f t="shared" si="7"/>
        <v>#DIV/0!</v>
      </c>
      <c r="V33" s="8"/>
    </row>
    <row r="34" spans="1:22" ht="15">
      <c r="A34" s="328">
        <v>803054204</v>
      </c>
      <c r="B34" s="328" t="s">
        <v>447</v>
      </c>
      <c r="C34" s="328">
        <v>5800</v>
      </c>
      <c r="D34" s="329">
        <v>43249</v>
      </c>
      <c r="E34" s="328" t="s">
        <v>429</v>
      </c>
      <c r="F34" s="330">
        <v>2468.7800000000002</v>
      </c>
      <c r="G34" s="331">
        <v>2468.7800000000002</v>
      </c>
      <c r="H34" s="201">
        <f t="shared" si="0"/>
        <v>0</v>
      </c>
      <c r="I34" s="286">
        <f t="shared" si="1"/>
        <v>0</v>
      </c>
      <c r="J34" s="332">
        <v>2468.7800000000002</v>
      </c>
      <c r="K34" s="332">
        <v>2468.7800000000002</v>
      </c>
      <c r="L34" s="332">
        <v>0</v>
      </c>
      <c r="M34" s="332">
        <v>2468.7800000000002</v>
      </c>
      <c r="N34" s="332">
        <v>2468.7800000000002</v>
      </c>
      <c r="O34" s="332">
        <v>0</v>
      </c>
      <c r="P34" s="201">
        <f t="shared" si="2"/>
        <v>0</v>
      </c>
      <c r="Q34" s="284">
        <f t="shared" si="3"/>
        <v>0</v>
      </c>
      <c r="R34" s="201">
        <f t="shared" si="4"/>
        <v>0</v>
      </c>
      <c r="S34" s="284">
        <f t="shared" si="5"/>
        <v>0</v>
      </c>
      <c r="T34" s="201">
        <f t="shared" si="6"/>
        <v>0</v>
      </c>
      <c r="U34" s="284" t="e">
        <f t="shared" si="7"/>
        <v>#DIV/0!</v>
      </c>
      <c r="V34" s="8"/>
    </row>
    <row r="35" spans="1:22" ht="15">
      <c r="A35" s="328">
        <v>803054204</v>
      </c>
      <c r="B35" s="328" t="s">
        <v>447</v>
      </c>
      <c r="C35" s="328">
        <v>9600</v>
      </c>
      <c r="D35" s="329">
        <v>43613</v>
      </c>
      <c r="E35" s="328" t="s">
        <v>429</v>
      </c>
      <c r="F35" s="330">
        <v>4136.07</v>
      </c>
      <c r="G35" s="331">
        <v>4136.07</v>
      </c>
      <c r="H35" s="201">
        <f t="shared" si="0"/>
        <v>0</v>
      </c>
      <c r="I35" s="286">
        <f t="shared" si="1"/>
        <v>0</v>
      </c>
      <c r="J35" s="332">
        <v>4136.07</v>
      </c>
      <c r="K35" s="332">
        <v>4136.07</v>
      </c>
      <c r="L35" s="332">
        <v>0</v>
      </c>
      <c r="M35" s="332">
        <v>4136.07</v>
      </c>
      <c r="N35" s="332">
        <v>4136.07</v>
      </c>
      <c r="O35" s="332">
        <v>0</v>
      </c>
      <c r="P35" s="201">
        <f t="shared" si="2"/>
        <v>0</v>
      </c>
      <c r="Q35" s="284">
        <f t="shared" si="3"/>
        <v>0</v>
      </c>
      <c r="R35" s="201">
        <f t="shared" si="4"/>
        <v>0</v>
      </c>
      <c r="S35" s="284">
        <f t="shared" si="5"/>
        <v>0</v>
      </c>
      <c r="T35" s="201">
        <f t="shared" si="6"/>
        <v>0</v>
      </c>
      <c r="U35" s="284" t="e">
        <f t="shared" si="7"/>
        <v>#DIV/0!</v>
      </c>
      <c r="V35" s="8"/>
    </row>
    <row r="36" spans="1:22" ht="15">
      <c r="A36" s="328">
        <v>712459908</v>
      </c>
      <c r="B36" s="328" t="s">
        <v>395</v>
      </c>
      <c r="C36" s="328">
        <v>3146</v>
      </c>
      <c r="D36" s="329">
        <v>43591</v>
      </c>
      <c r="E36" s="328" t="s">
        <v>433</v>
      </c>
      <c r="F36" s="330">
        <v>6606.6</v>
      </c>
      <c r="G36" s="331">
        <v>6606.6</v>
      </c>
      <c r="H36" s="201">
        <f t="shared" si="0"/>
        <v>0</v>
      </c>
      <c r="I36" s="286">
        <f t="shared" si="1"/>
        <v>0</v>
      </c>
      <c r="J36" s="332">
        <v>6482.14</v>
      </c>
      <c r="K36" s="332">
        <v>6482.14</v>
      </c>
      <c r="L36" s="332">
        <v>128.76</v>
      </c>
      <c r="M36" s="332">
        <v>6482.14</v>
      </c>
      <c r="N36" s="332">
        <v>6482.14</v>
      </c>
      <c r="O36" s="332">
        <v>128.76</v>
      </c>
      <c r="P36" s="201">
        <f t="shared" si="2"/>
        <v>0</v>
      </c>
      <c r="Q36" s="284">
        <f t="shared" si="3"/>
        <v>0</v>
      </c>
      <c r="R36" s="201">
        <f t="shared" si="4"/>
        <v>0</v>
      </c>
      <c r="S36" s="284">
        <f t="shared" si="5"/>
        <v>0</v>
      </c>
      <c r="T36" s="201">
        <f t="shared" si="6"/>
        <v>0</v>
      </c>
      <c r="U36" s="284">
        <f t="shared" si="7"/>
        <v>0</v>
      </c>
      <c r="V36" s="8"/>
    </row>
    <row r="37" spans="1:22" ht="15">
      <c r="A37" s="328">
        <v>712459908</v>
      </c>
      <c r="B37" s="328" t="s">
        <v>395</v>
      </c>
      <c r="C37" s="328">
        <v>1178</v>
      </c>
      <c r="D37" s="329">
        <v>43224</v>
      </c>
      <c r="E37" s="328" t="s">
        <v>433</v>
      </c>
      <c r="F37" s="330">
        <v>2308.88</v>
      </c>
      <c r="G37" s="331">
        <v>2308.88</v>
      </c>
      <c r="H37" s="201">
        <f t="shared" ref="H37:H48" si="10">F37-G37</f>
        <v>0</v>
      </c>
      <c r="I37" s="286">
        <f t="shared" ref="I37:I48" si="11">ROUND(H37/F37,10)</f>
        <v>0</v>
      </c>
      <c r="J37" s="332">
        <v>2312.46</v>
      </c>
      <c r="K37" s="332">
        <v>2312.46</v>
      </c>
      <c r="L37" s="332">
        <v>-2.08</v>
      </c>
      <c r="M37" s="332">
        <v>2312.46</v>
      </c>
      <c r="N37" s="332">
        <v>2312.46</v>
      </c>
      <c r="O37" s="332">
        <v>-2.08</v>
      </c>
      <c r="P37" s="201">
        <f t="shared" ref="P37:P48" si="12">J37-N37</f>
        <v>0</v>
      </c>
      <c r="Q37" s="284">
        <f t="shared" ref="Q37:Q48" si="13">ROUND(P37/J37,10)</f>
        <v>0</v>
      </c>
      <c r="R37" s="201">
        <f t="shared" ref="R37:R48" si="14">K37-M37</f>
        <v>0</v>
      </c>
      <c r="S37" s="284">
        <f t="shared" ref="S37:S48" si="15">ROUND(R37/K37,10)</f>
        <v>0</v>
      </c>
      <c r="T37" s="201">
        <f t="shared" ref="T37:T48" si="16">L37-O37</f>
        <v>0</v>
      </c>
      <c r="U37" s="284">
        <f t="shared" ref="U37:U48" si="17">ROUND(T37/L37,10)</f>
        <v>0</v>
      </c>
      <c r="V37" s="8"/>
    </row>
    <row r="38" spans="1:22" ht="15">
      <c r="A38" s="328" t="s">
        <v>363</v>
      </c>
      <c r="B38" s="328" t="s">
        <v>448</v>
      </c>
      <c r="C38" s="328">
        <v>3000</v>
      </c>
      <c r="D38" s="329">
        <v>43252</v>
      </c>
      <c r="E38" s="328" t="s">
        <v>429</v>
      </c>
      <c r="F38" s="330">
        <v>400.32</v>
      </c>
      <c r="G38" s="331">
        <v>400.32</v>
      </c>
      <c r="H38" s="201">
        <f t="shared" si="10"/>
        <v>0</v>
      </c>
      <c r="I38" s="286">
        <f t="shared" si="11"/>
        <v>0</v>
      </c>
      <c r="J38" s="332">
        <v>400.32</v>
      </c>
      <c r="K38" s="332">
        <v>400.32</v>
      </c>
      <c r="L38" s="332">
        <v>0</v>
      </c>
      <c r="M38" s="332">
        <v>400.32</v>
      </c>
      <c r="N38" s="332">
        <v>400.32</v>
      </c>
      <c r="O38" s="332">
        <v>0</v>
      </c>
      <c r="P38" s="201">
        <f t="shared" si="12"/>
        <v>0</v>
      </c>
      <c r="Q38" s="284">
        <f t="shared" si="13"/>
        <v>0</v>
      </c>
      <c r="R38" s="201">
        <f t="shared" si="14"/>
        <v>0</v>
      </c>
      <c r="S38" s="284">
        <f t="shared" si="15"/>
        <v>0</v>
      </c>
      <c r="T38" s="201">
        <f t="shared" si="16"/>
        <v>0</v>
      </c>
      <c r="U38" s="284" t="e">
        <f t="shared" si="17"/>
        <v>#DIV/0!</v>
      </c>
      <c r="V38" s="8"/>
    </row>
    <row r="39" spans="1:22" ht="15">
      <c r="A39" s="328" t="s">
        <v>363</v>
      </c>
      <c r="B39" s="328" t="s">
        <v>448</v>
      </c>
      <c r="C39" s="328">
        <v>3000</v>
      </c>
      <c r="D39" s="329">
        <v>43616</v>
      </c>
      <c r="E39" s="328" t="s">
        <v>429</v>
      </c>
      <c r="F39" s="330">
        <v>418.07</v>
      </c>
      <c r="G39" s="331">
        <v>418.07</v>
      </c>
      <c r="H39" s="201">
        <f t="shared" si="10"/>
        <v>0</v>
      </c>
      <c r="I39" s="286">
        <f t="shared" si="11"/>
        <v>0</v>
      </c>
      <c r="J39" s="332">
        <v>418.07</v>
      </c>
      <c r="K39" s="332">
        <v>418.07</v>
      </c>
      <c r="L39" s="332">
        <v>0</v>
      </c>
      <c r="M39" s="332">
        <v>418.07</v>
      </c>
      <c r="N39" s="332">
        <v>418.07</v>
      </c>
      <c r="O39" s="332">
        <v>0</v>
      </c>
      <c r="P39" s="201">
        <f t="shared" si="12"/>
        <v>0</v>
      </c>
      <c r="Q39" s="284">
        <f t="shared" si="13"/>
        <v>0</v>
      </c>
      <c r="R39" s="201">
        <f t="shared" si="14"/>
        <v>0</v>
      </c>
      <c r="S39" s="284">
        <f t="shared" si="15"/>
        <v>0</v>
      </c>
      <c r="T39" s="201">
        <f t="shared" si="16"/>
        <v>0</v>
      </c>
      <c r="U39" s="284" t="e">
        <f t="shared" si="17"/>
        <v>#DIV/0!</v>
      </c>
      <c r="V39" s="8"/>
    </row>
    <row r="40" spans="1:22" ht="15">
      <c r="A40" s="328" t="s">
        <v>449</v>
      </c>
      <c r="B40" s="328" t="s">
        <v>450</v>
      </c>
      <c r="C40" s="328">
        <v>19986</v>
      </c>
      <c r="D40" s="329">
        <v>43832</v>
      </c>
      <c r="E40" s="328" t="s">
        <v>431</v>
      </c>
      <c r="F40" s="330">
        <v>0</v>
      </c>
      <c r="G40" s="331">
        <v>0</v>
      </c>
      <c r="H40" s="201">
        <f t="shared" si="10"/>
        <v>0</v>
      </c>
      <c r="I40" s="286" t="e">
        <f t="shared" si="11"/>
        <v>#DIV/0!</v>
      </c>
      <c r="J40" s="332">
        <v>0</v>
      </c>
      <c r="K40" s="332">
        <v>0</v>
      </c>
      <c r="L40" s="332">
        <v>0</v>
      </c>
      <c r="M40" s="332">
        <v>0</v>
      </c>
      <c r="N40" s="332">
        <v>0</v>
      </c>
      <c r="O40" s="332">
        <v>0</v>
      </c>
      <c r="P40" s="201">
        <f t="shared" si="12"/>
        <v>0</v>
      </c>
      <c r="Q40" s="284" t="e">
        <f t="shared" si="13"/>
        <v>#DIV/0!</v>
      </c>
      <c r="R40" s="201">
        <f t="shared" si="14"/>
        <v>0</v>
      </c>
      <c r="S40" s="284" t="e">
        <f t="shared" si="15"/>
        <v>#DIV/0!</v>
      </c>
      <c r="T40" s="201">
        <f t="shared" si="16"/>
        <v>0</v>
      </c>
      <c r="U40" s="284" t="e">
        <f t="shared" si="17"/>
        <v>#DIV/0!</v>
      </c>
      <c r="V40" s="8"/>
    </row>
    <row r="41" spans="1:22" ht="15">
      <c r="A41" s="328" t="s">
        <v>451</v>
      </c>
      <c r="B41" s="328" t="s">
        <v>452</v>
      </c>
      <c r="C41" s="328">
        <v>2432</v>
      </c>
      <c r="D41" s="329">
        <v>42877</v>
      </c>
      <c r="E41" s="328" t="s">
        <v>430</v>
      </c>
      <c r="F41" s="330">
        <v>545.22</v>
      </c>
      <c r="G41" s="331">
        <v>545.22</v>
      </c>
      <c r="H41" s="201">
        <f t="shared" si="10"/>
        <v>0</v>
      </c>
      <c r="I41" s="286">
        <f t="shared" si="11"/>
        <v>0</v>
      </c>
      <c r="J41" s="332">
        <v>606.64</v>
      </c>
      <c r="K41" s="332">
        <v>606.64</v>
      </c>
      <c r="L41" s="332">
        <v>-5.48</v>
      </c>
      <c r="M41" s="332">
        <v>606.64</v>
      </c>
      <c r="N41" s="332">
        <v>606.64</v>
      </c>
      <c r="O41" s="332">
        <v>-5.48</v>
      </c>
      <c r="P41" s="201">
        <f t="shared" si="12"/>
        <v>0</v>
      </c>
      <c r="Q41" s="284">
        <f t="shared" si="13"/>
        <v>0</v>
      </c>
      <c r="R41" s="201">
        <f t="shared" si="14"/>
        <v>0</v>
      </c>
      <c r="S41" s="284">
        <f t="shared" si="15"/>
        <v>0</v>
      </c>
      <c r="T41" s="201">
        <f t="shared" si="16"/>
        <v>0</v>
      </c>
      <c r="U41" s="284">
        <f t="shared" si="17"/>
        <v>0</v>
      </c>
      <c r="V41" s="8"/>
    </row>
    <row r="42" spans="1:22" ht="15">
      <c r="A42" s="328" t="s">
        <v>451</v>
      </c>
      <c r="B42" s="328" t="s">
        <v>452</v>
      </c>
      <c r="C42" s="328">
        <v>2432</v>
      </c>
      <c r="D42" s="329">
        <v>43242</v>
      </c>
      <c r="E42" s="328" t="s">
        <v>430</v>
      </c>
      <c r="F42" s="330">
        <v>564.47</v>
      </c>
      <c r="G42" s="331">
        <v>564.47</v>
      </c>
      <c r="H42" s="201">
        <f t="shared" si="10"/>
        <v>0</v>
      </c>
      <c r="I42" s="286">
        <f t="shared" si="11"/>
        <v>0</v>
      </c>
      <c r="J42" s="332">
        <v>665.62</v>
      </c>
      <c r="K42" s="332">
        <v>665.62</v>
      </c>
      <c r="L42" s="332">
        <v>-43.24</v>
      </c>
      <c r="M42" s="332">
        <v>665.62</v>
      </c>
      <c r="N42" s="332">
        <v>665.62</v>
      </c>
      <c r="O42" s="332">
        <v>-43.24</v>
      </c>
      <c r="P42" s="201">
        <f t="shared" si="12"/>
        <v>0</v>
      </c>
      <c r="Q42" s="284">
        <f t="shared" si="13"/>
        <v>0</v>
      </c>
      <c r="R42" s="201">
        <f t="shared" si="14"/>
        <v>0</v>
      </c>
      <c r="S42" s="284">
        <f t="shared" si="15"/>
        <v>0</v>
      </c>
      <c r="T42" s="201">
        <f t="shared" si="16"/>
        <v>0</v>
      </c>
      <c r="U42" s="284">
        <f t="shared" si="17"/>
        <v>0</v>
      </c>
      <c r="V42" s="8"/>
    </row>
    <row r="43" spans="1:22" ht="15">
      <c r="A43" s="328" t="s">
        <v>451</v>
      </c>
      <c r="B43" s="328" t="s">
        <v>452</v>
      </c>
      <c r="C43" s="328">
        <v>8509</v>
      </c>
      <c r="D43" s="329">
        <v>43612</v>
      </c>
      <c r="E43" s="328" t="s">
        <v>430</v>
      </c>
      <c r="F43" s="330">
        <v>2019.82</v>
      </c>
      <c r="G43" s="331">
        <v>2019.82</v>
      </c>
      <c r="H43" s="201">
        <f t="shared" si="10"/>
        <v>0</v>
      </c>
      <c r="I43" s="286">
        <f t="shared" si="11"/>
        <v>0</v>
      </c>
      <c r="J43" s="332">
        <v>2252.1</v>
      </c>
      <c r="K43" s="332">
        <v>2252.1</v>
      </c>
      <c r="L43" s="332">
        <v>-25.05</v>
      </c>
      <c r="M43" s="332">
        <v>2252.1</v>
      </c>
      <c r="N43" s="332">
        <v>2252.1</v>
      </c>
      <c r="O43" s="332">
        <v>-25.05</v>
      </c>
      <c r="P43" s="201">
        <f t="shared" si="12"/>
        <v>0</v>
      </c>
      <c r="Q43" s="284">
        <f t="shared" si="13"/>
        <v>0</v>
      </c>
      <c r="R43" s="201">
        <f t="shared" si="14"/>
        <v>0</v>
      </c>
      <c r="S43" s="284">
        <f t="shared" si="15"/>
        <v>0</v>
      </c>
      <c r="T43" s="201">
        <f t="shared" si="16"/>
        <v>0</v>
      </c>
      <c r="U43" s="284">
        <f t="shared" si="17"/>
        <v>0</v>
      </c>
      <c r="V43" s="8"/>
    </row>
    <row r="44" spans="1:22" ht="15">
      <c r="A44" s="328" t="s">
        <v>453</v>
      </c>
      <c r="B44" s="328" t="s">
        <v>404</v>
      </c>
      <c r="C44" s="328">
        <v>2670</v>
      </c>
      <c r="D44" s="329">
        <v>43817</v>
      </c>
      <c r="E44" s="328" t="s">
        <v>454</v>
      </c>
      <c r="F44" s="330">
        <v>0</v>
      </c>
      <c r="G44" s="331">
        <v>0</v>
      </c>
      <c r="H44" s="201">
        <f t="shared" si="10"/>
        <v>0</v>
      </c>
      <c r="I44" s="286" t="e">
        <f t="shared" si="11"/>
        <v>#DIV/0!</v>
      </c>
      <c r="J44" s="332">
        <v>0</v>
      </c>
      <c r="K44" s="332">
        <v>0</v>
      </c>
      <c r="L44" s="332">
        <v>0</v>
      </c>
      <c r="M44" s="332">
        <v>0</v>
      </c>
      <c r="N44" s="332">
        <v>0</v>
      </c>
      <c r="O44" s="332">
        <v>0</v>
      </c>
      <c r="P44" s="201">
        <f t="shared" si="12"/>
        <v>0</v>
      </c>
      <c r="Q44" s="284" t="e">
        <f t="shared" si="13"/>
        <v>#DIV/0!</v>
      </c>
      <c r="R44" s="201">
        <f t="shared" si="14"/>
        <v>0</v>
      </c>
      <c r="S44" s="284" t="e">
        <f t="shared" si="15"/>
        <v>#DIV/0!</v>
      </c>
      <c r="T44" s="201">
        <f t="shared" si="16"/>
        <v>0</v>
      </c>
      <c r="U44" s="284" t="e">
        <f t="shared" si="17"/>
        <v>#DIV/0!</v>
      </c>
      <c r="V44" s="8"/>
    </row>
    <row r="45" spans="1:22" ht="15">
      <c r="A45" s="328" t="s">
        <v>453</v>
      </c>
      <c r="B45" s="328" t="s">
        <v>404</v>
      </c>
      <c r="C45" s="328">
        <v>2670</v>
      </c>
      <c r="D45" s="329">
        <v>43817</v>
      </c>
      <c r="E45" s="328" t="s">
        <v>454</v>
      </c>
      <c r="F45" s="330">
        <v>0</v>
      </c>
      <c r="G45" s="331">
        <v>0</v>
      </c>
      <c r="H45" s="201">
        <f t="shared" si="10"/>
        <v>0</v>
      </c>
      <c r="I45" s="286" t="e">
        <f t="shared" si="11"/>
        <v>#DIV/0!</v>
      </c>
      <c r="J45" s="332">
        <v>0</v>
      </c>
      <c r="K45" s="332">
        <v>0</v>
      </c>
      <c r="L45" s="332">
        <v>0</v>
      </c>
      <c r="M45" s="332">
        <v>0</v>
      </c>
      <c r="N45" s="332">
        <v>0</v>
      </c>
      <c r="O45" s="332">
        <v>0</v>
      </c>
      <c r="P45" s="201">
        <f t="shared" si="12"/>
        <v>0</v>
      </c>
      <c r="Q45" s="284" t="e">
        <f t="shared" si="13"/>
        <v>#DIV/0!</v>
      </c>
      <c r="R45" s="201">
        <f t="shared" si="14"/>
        <v>0</v>
      </c>
      <c r="S45" s="284" t="e">
        <f t="shared" si="15"/>
        <v>#DIV/0!</v>
      </c>
      <c r="T45" s="201">
        <f t="shared" si="16"/>
        <v>0</v>
      </c>
      <c r="U45" s="284" t="e">
        <f t="shared" si="17"/>
        <v>#DIV/0!</v>
      </c>
      <c r="V45" s="8"/>
    </row>
    <row r="46" spans="1:22" ht="15">
      <c r="A46" s="328">
        <v>398438408</v>
      </c>
      <c r="B46" s="328" t="s">
        <v>455</v>
      </c>
      <c r="C46" s="328">
        <v>32700</v>
      </c>
      <c r="D46" s="329">
        <v>43634</v>
      </c>
      <c r="E46" s="328" t="s">
        <v>429</v>
      </c>
      <c r="F46" s="330">
        <v>213.58</v>
      </c>
      <c r="G46" s="331">
        <v>213.58</v>
      </c>
      <c r="H46" s="201">
        <f t="shared" si="10"/>
        <v>0</v>
      </c>
      <c r="I46" s="286">
        <f t="shared" si="11"/>
        <v>0</v>
      </c>
      <c r="J46" s="332">
        <v>213.58</v>
      </c>
      <c r="K46" s="332">
        <v>213.58</v>
      </c>
      <c r="L46" s="332">
        <v>0</v>
      </c>
      <c r="M46" s="332">
        <v>213.58</v>
      </c>
      <c r="N46" s="332">
        <v>213.58</v>
      </c>
      <c r="O46" s="332">
        <v>0</v>
      </c>
      <c r="P46" s="201">
        <f t="shared" si="12"/>
        <v>0</v>
      </c>
      <c r="Q46" s="284">
        <f t="shared" si="13"/>
        <v>0</v>
      </c>
      <c r="R46" s="201">
        <f t="shared" si="14"/>
        <v>0</v>
      </c>
      <c r="S46" s="284">
        <f t="shared" si="15"/>
        <v>0</v>
      </c>
      <c r="T46" s="201">
        <f t="shared" si="16"/>
        <v>0</v>
      </c>
      <c r="U46" s="284" t="e">
        <f t="shared" si="17"/>
        <v>#DIV/0!</v>
      </c>
      <c r="V46" s="8"/>
    </row>
    <row r="47" spans="1:22" ht="15">
      <c r="A47" s="328" t="s">
        <v>290</v>
      </c>
      <c r="B47" s="328" t="s">
        <v>456</v>
      </c>
      <c r="C47" s="328">
        <v>3800</v>
      </c>
      <c r="D47" s="329">
        <v>43784</v>
      </c>
      <c r="E47" s="328" t="s">
        <v>429</v>
      </c>
      <c r="F47" s="330">
        <v>666.73</v>
      </c>
      <c r="G47" s="331">
        <v>666.73</v>
      </c>
      <c r="H47" s="201">
        <f t="shared" si="10"/>
        <v>0</v>
      </c>
      <c r="I47" s="286">
        <f t="shared" si="11"/>
        <v>0</v>
      </c>
      <c r="J47" s="332">
        <v>666.73</v>
      </c>
      <c r="K47" s="332">
        <v>666.73</v>
      </c>
      <c r="L47" s="332">
        <v>0</v>
      </c>
      <c r="M47" s="332">
        <v>666.73</v>
      </c>
      <c r="N47" s="332">
        <v>666.73</v>
      </c>
      <c r="O47" s="332">
        <v>0</v>
      </c>
      <c r="P47" s="201">
        <f t="shared" si="12"/>
        <v>0</v>
      </c>
      <c r="Q47" s="284">
        <f t="shared" si="13"/>
        <v>0</v>
      </c>
      <c r="R47" s="201">
        <f t="shared" si="14"/>
        <v>0</v>
      </c>
      <c r="S47" s="284">
        <f t="shared" si="15"/>
        <v>0</v>
      </c>
      <c r="T47" s="201">
        <f t="shared" si="16"/>
        <v>0</v>
      </c>
      <c r="U47" s="284" t="e">
        <f t="shared" si="17"/>
        <v>#DIV/0!</v>
      </c>
      <c r="V47" s="8"/>
    </row>
    <row r="48" spans="1:22" ht="15">
      <c r="A48" s="328" t="s">
        <v>290</v>
      </c>
      <c r="B48" s="328" t="s">
        <v>456</v>
      </c>
      <c r="C48" s="328">
        <v>4500</v>
      </c>
      <c r="D48" s="329">
        <v>43593</v>
      </c>
      <c r="E48" s="328" t="s">
        <v>429</v>
      </c>
      <c r="F48" s="330">
        <v>1581.93</v>
      </c>
      <c r="G48" s="331">
        <v>1581.93</v>
      </c>
      <c r="H48" s="201">
        <f t="shared" si="10"/>
        <v>0</v>
      </c>
      <c r="I48" s="286">
        <f t="shared" si="11"/>
        <v>0</v>
      </c>
      <c r="J48" s="332">
        <v>1581.93</v>
      </c>
      <c r="K48" s="332">
        <v>1581.93</v>
      </c>
      <c r="L48" s="332">
        <v>0</v>
      </c>
      <c r="M48" s="332">
        <v>1581.93</v>
      </c>
      <c r="N48" s="332">
        <v>1581.93</v>
      </c>
      <c r="O48" s="332">
        <v>0</v>
      </c>
      <c r="P48" s="201">
        <f t="shared" si="12"/>
        <v>0</v>
      </c>
      <c r="Q48" s="284">
        <f t="shared" si="13"/>
        <v>0</v>
      </c>
      <c r="R48" s="201">
        <f t="shared" si="14"/>
        <v>0</v>
      </c>
      <c r="S48" s="284">
        <f t="shared" si="15"/>
        <v>0</v>
      </c>
      <c r="T48" s="201">
        <f t="shared" si="16"/>
        <v>0</v>
      </c>
      <c r="U48" s="284" t="e">
        <f t="shared" si="17"/>
        <v>#DIV/0!</v>
      </c>
      <c r="V48" s="8"/>
    </row>
    <row r="49" spans="1:22" ht="15">
      <c r="A49" s="328" t="s">
        <v>290</v>
      </c>
      <c r="B49" s="328" t="s">
        <v>456</v>
      </c>
      <c r="C49" s="328">
        <v>2700</v>
      </c>
      <c r="D49" s="329">
        <v>43229</v>
      </c>
      <c r="E49" s="328" t="s">
        <v>429</v>
      </c>
      <c r="F49" s="330">
        <v>684.57</v>
      </c>
      <c r="G49" s="331">
        <v>684.57</v>
      </c>
      <c r="H49" s="201">
        <f t="shared" si="0"/>
        <v>0</v>
      </c>
      <c r="I49" s="286">
        <f t="shared" si="1"/>
        <v>0</v>
      </c>
      <c r="J49" s="332">
        <v>684.57</v>
      </c>
      <c r="K49" s="332">
        <v>684.57</v>
      </c>
      <c r="L49" s="332">
        <v>0</v>
      </c>
      <c r="M49" s="332">
        <v>684.57</v>
      </c>
      <c r="N49" s="332">
        <v>684.57</v>
      </c>
      <c r="O49" s="332">
        <v>0</v>
      </c>
      <c r="P49" s="201">
        <f t="shared" si="2"/>
        <v>0</v>
      </c>
      <c r="Q49" s="284">
        <f t="shared" si="3"/>
        <v>0</v>
      </c>
      <c r="R49" s="201">
        <f t="shared" si="4"/>
        <v>0</v>
      </c>
      <c r="S49" s="284">
        <f t="shared" si="5"/>
        <v>0</v>
      </c>
      <c r="T49" s="201">
        <f t="shared" si="6"/>
        <v>0</v>
      </c>
      <c r="U49" s="284" t="e">
        <f t="shared" si="7"/>
        <v>#DIV/0!</v>
      </c>
      <c r="V49" s="8"/>
    </row>
    <row r="50" spans="1:22" ht="15">
      <c r="A50" s="328" t="s">
        <v>319</v>
      </c>
      <c r="B50" s="328" t="s">
        <v>457</v>
      </c>
      <c r="C50" s="328">
        <v>2624.0030000000002</v>
      </c>
      <c r="D50" s="329">
        <v>43587</v>
      </c>
      <c r="E50" s="328" t="s">
        <v>429</v>
      </c>
      <c r="F50" s="330">
        <v>0</v>
      </c>
      <c r="G50" s="331">
        <v>0</v>
      </c>
      <c r="H50" s="201">
        <f t="shared" si="0"/>
        <v>0</v>
      </c>
      <c r="I50" s="286" t="e">
        <f t="shared" si="1"/>
        <v>#DIV/0!</v>
      </c>
      <c r="J50" s="332">
        <v>0</v>
      </c>
      <c r="K50" s="332">
        <v>0</v>
      </c>
      <c r="L50" s="332">
        <v>0</v>
      </c>
      <c r="M50" s="332">
        <v>0</v>
      </c>
      <c r="N50" s="332">
        <v>0</v>
      </c>
      <c r="O50" s="332">
        <v>0</v>
      </c>
      <c r="P50" s="201">
        <f t="shared" si="2"/>
        <v>0</v>
      </c>
      <c r="Q50" s="284" t="e">
        <f t="shared" si="3"/>
        <v>#DIV/0!</v>
      </c>
      <c r="R50" s="201">
        <f t="shared" si="4"/>
        <v>0</v>
      </c>
      <c r="S50" s="284" t="e">
        <f t="shared" si="5"/>
        <v>#DIV/0!</v>
      </c>
      <c r="T50" s="201">
        <f t="shared" si="6"/>
        <v>0</v>
      </c>
      <c r="U50" s="284" t="e">
        <f t="shared" si="7"/>
        <v>#DIV/0!</v>
      </c>
      <c r="V50" s="8"/>
    </row>
    <row r="51" spans="1:22" ht="15">
      <c r="A51" s="328" t="s">
        <v>458</v>
      </c>
      <c r="B51" s="328" t="s">
        <v>459</v>
      </c>
      <c r="C51" s="328">
        <v>4852</v>
      </c>
      <c r="D51" s="329">
        <v>42887</v>
      </c>
      <c r="E51" s="328" t="s">
        <v>430</v>
      </c>
      <c r="F51" s="330">
        <v>909.75</v>
      </c>
      <c r="G51" s="331">
        <v>909.75</v>
      </c>
      <c r="H51" s="201">
        <f t="shared" si="0"/>
        <v>0</v>
      </c>
      <c r="I51" s="286">
        <f t="shared" si="1"/>
        <v>0</v>
      </c>
      <c r="J51" s="332">
        <v>1016.87</v>
      </c>
      <c r="K51" s="332">
        <v>1016.87</v>
      </c>
      <c r="L51" s="332">
        <v>-13.78</v>
      </c>
      <c r="M51" s="332">
        <v>1016.87</v>
      </c>
      <c r="N51" s="332">
        <v>1016.87</v>
      </c>
      <c r="O51" s="332">
        <v>-13.78</v>
      </c>
      <c r="P51" s="201">
        <f t="shared" si="2"/>
        <v>0</v>
      </c>
      <c r="Q51" s="284">
        <f t="shared" si="3"/>
        <v>0</v>
      </c>
      <c r="R51" s="201">
        <f t="shared" si="4"/>
        <v>0</v>
      </c>
      <c r="S51" s="284">
        <f t="shared" si="5"/>
        <v>0</v>
      </c>
      <c r="T51" s="201">
        <f t="shared" si="6"/>
        <v>0</v>
      </c>
      <c r="U51" s="284">
        <f t="shared" si="7"/>
        <v>0</v>
      </c>
      <c r="V51" s="8"/>
    </row>
    <row r="52" spans="1:22" ht="15">
      <c r="A52" s="328" t="s">
        <v>435</v>
      </c>
      <c r="B52" s="328" t="s">
        <v>436</v>
      </c>
      <c r="C52" s="328">
        <v>3630</v>
      </c>
      <c r="D52" s="329">
        <v>43775</v>
      </c>
      <c r="E52" s="328" t="s">
        <v>430</v>
      </c>
      <c r="F52" s="330">
        <v>223.25</v>
      </c>
      <c r="G52" s="331">
        <v>223.25</v>
      </c>
      <c r="H52" s="201">
        <f t="shared" si="0"/>
        <v>0</v>
      </c>
      <c r="I52" s="286">
        <f t="shared" si="1"/>
        <v>0</v>
      </c>
      <c r="J52" s="332">
        <v>247.6</v>
      </c>
      <c r="K52" s="332">
        <v>247.6</v>
      </c>
      <c r="L52" s="332">
        <v>-1.44</v>
      </c>
      <c r="M52" s="332">
        <v>247.6</v>
      </c>
      <c r="N52" s="332">
        <v>247.6</v>
      </c>
      <c r="O52" s="332">
        <v>-1.44</v>
      </c>
      <c r="P52" s="201">
        <f t="shared" si="2"/>
        <v>0</v>
      </c>
      <c r="Q52" s="284">
        <f t="shared" si="3"/>
        <v>0</v>
      </c>
      <c r="R52" s="201">
        <f t="shared" si="4"/>
        <v>0</v>
      </c>
      <c r="S52" s="284">
        <f t="shared" si="5"/>
        <v>0</v>
      </c>
      <c r="T52" s="201">
        <f t="shared" si="6"/>
        <v>0</v>
      </c>
      <c r="U52" s="284">
        <f t="shared" si="7"/>
        <v>0</v>
      </c>
      <c r="V52" s="8"/>
    </row>
    <row r="53" spans="1:22" ht="15">
      <c r="A53" s="328" t="s">
        <v>435</v>
      </c>
      <c r="B53" s="328" t="s">
        <v>436</v>
      </c>
      <c r="C53" s="328">
        <v>3630</v>
      </c>
      <c r="D53" s="329">
        <v>43591</v>
      </c>
      <c r="E53" s="328" t="s">
        <v>430</v>
      </c>
      <c r="F53" s="330">
        <v>778.63</v>
      </c>
      <c r="G53" s="331">
        <v>778.63</v>
      </c>
      <c r="H53" s="201">
        <f t="shared" si="0"/>
        <v>0</v>
      </c>
      <c r="I53" s="286">
        <f t="shared" si="1"/>
        <v>0</v>
      </c>
      <c r="J53" s="332">
        <v>869.41</v>
      </c>
      <c r="K53" s="332">
        <v>869.41</v>
      </c>
      <c r="L53" s="332">
        <v>-10.89</v>
      </c>
      <c r="M53" s="332">
        <v>869.41</v>
      </c>
      <c r="N53" s="332">
        <v>869.41</v>
      </c>
      <c r="O53" s="332">
        <v>-10.89</v>
      </c>
      <c r="P53" s="201">
        <f t="shared" si="2"/>
        <v>0</v>
      </c>
      <c r="Q53" s="284">
        <f t="shared" si="3"/>
        <v>0</v>
      </c>
      <c r="R53" s="201">
        <f t="shared" si="4"/>
        <v>0</v>
      </c>
      <c r="S53" s="284">
        <f t="shared" si="5"/>
        <v>0</v>
      </c>
      <c r="T53" s="201">
        <f t="shared" si="6"/>
        <v>0</v>
      </c>
      <c r="U53" s="284">
        <f t="shared" si="7"/>
        <v>0</v>
      </c>
      <c r="V53" s="8"/>
    </row>
    <row r="54" spans="1:22" ht="15">
      <c r="A54" s="328" t="s">
        <v>460</v>
      </c>
      <c r="B54" s="328" t="s">
        <v>269</v>
      </c>
      <c r="C54" s="328">
        <v>318259.63</v>
      </c>
      <c r="D54" s="329">
        <v>43800</v>
      </c>
      <c r="E54" s="328" t="s">
        <v>429</v>
      </c>
      <c r="F54" s="330">
        <v>0</v>
      </c>
      <c r="G54" s="331">
        <v>0</v>
      </c>
      <c r="H54" s="201">
        <f t="shared" si="0"/>
        <v>0</v>
      </c>
      <c r="I54" s="286" t="e">
        <f t="shared" si="1"/>
        <v>#DIV/0!</v>
      </c>
      <c r="J54" s="332">
        <v>0</v>
      </c>
      <c r="K54" s="332">
        <v>0</v>
      </c>
      <c r="L54" s="332">
        <v>0</v>
      </c>
      <c r="M54" s="332">
        <v>0</v>
      </c>
      <c r="N54" s="332">
        <v>0</v>
      </c>
      <c r="O54" s="332">
        <v>0</v>
      </c>
      <c r="P54" s="201">
        <f t="shared" si="2"/>
        <v>0</v>
      </c>
      <c r="Q54" s="284" t="e">
        <f t="shared" si="3"/>
        <v>#DIV/0!</v>
      </c>
      <c r="R54" s="201">
        <f t="shared" si="4"/>
        <v>0</v>
      </c>
      <c r="S54" s="284" t="e">
        <f t="shared" si="5"/>
        <v>#DIV/0!</v>
      </c>
      <c r="T54" s="201">
        <f t="shared" si="6"/>
        <v>0</v>
      </c>
      <c r="U54" s="284" t="e">
        <f t="shared" si="7"/>
        <v>#DIV/0!</v>
      </c>
      <c r="V54" s="8"/>
    </row>
    <row r="55" spans="1:22" ht="15">
      <c r="A55" s="317"/>
      <c r="B55" s="317"/>
      <c r="C55" s="317"/>
      <c r="D55" s="320"/>
      <c r="E55" s="317"/>
      <c r="F55" s="317"/>
      <c r="G55" s="317"/>
      <c r="H55" s="201">
        <f t="shared" si="0"/>
        <v>0</v>
      </c>
      <c r="I55" s="286" t="e">
        <f t="shared" si="1"/>
        <v>#DIV/0!</v>
      </c>
      <c r="J55"/>
      <c r="K55"/>
      <c r="L55"/>
      <c r="M55"/>
      <c r="N55"/>
      <c r="O55"/>
      <c r="P55" s="201">
        <f t="shared" si="2"/>
        <v>0</v>
      </c>
      <c r="Q55" s="284" t="e">
        <f t="shared" si="3"/>
        <v>#DIV/0!</v>
      </c>
      <c r="R55" s="201">
        <f t="shared" si="4"/>
        <v>0</v>
      </c>
      <c r="S55" s="284" t="e">
        <f t="shared" si="5"/>
        <v>#DIV/0!</v>
      </c>
      <c r="T55" s="201">
        <f t="shared" si="6"/>
        <v>0</v>
      </c>
      <c r="U55" s="284" t="e">
        <f t="shared" si="7"/>
        <v>#DIV/0!</v>
      </c>
      <c r="V55" s="8"/>
    </row>
    <row r="56" spans="1:22" ht="15">
      <c r="A56" s="317"/>
      <c r="B56" s="317"/>
      <c r="C56" s="317"/>
      <c r="D56" s="320"/>
      <c r="E56" s="317"/>
      <c r="F56" s="317"/>
      <c r="G56" s="317"/>
      <c r="H56" s="201">
        <f t="shared" si="0"/>
        <v>0</v>
      </c>
      <c r="I56" s="286" t="e">
        <f t="shared" si="1"/>
        <v>#DIV/0!</v>
      </c>
      <c r="J56"/>
      <c r="K56"/>
      <c r="L56"/>
      <c r="M56"/>
      <c r="N56"/>
      <c r="O56"/>
      <c r="P56" s="201">
        <f t="shared" si="2"/>
        <v>0</v>
      </c>
      <c r="Q56" s="284" t="e">
        <f t="shared" si="3"/>
        <v>#DIV/0!</v>
      </c>
      <c r="R56" s="201">
        <f t="shared" si="4"/>
        <v>0</v>
      </c>
      <c r="S56" s="284" t="e">
        <f t="shared" si="5"/>
        <v>#DIV/0!</v>
      </c>
      <c r="T56" s="201">
        <f t="shared" si="6"/>
        <v>0</v>
      </c>
      <c r="U56" s="284" t="e">
        <f t="shared" si="7"/>
        <v>#DIV/0!</v>
      </c>
      <c r="V56" s="8"/>
    </row>
    <row r="57" spans="1:22" ht="15">
      <c r="A57" s="317"/>
      <c r="B57" s="317"/>
      <c r="C57" s="317"/>
      <c r="D57" s="320"/>
      <c r="E57" s="317"/>
      <c r="F57" s="317"/>
      <c r="G57" s="317"/>
      <c r="H57" s="201">
        <f t="shared" si="0"/>
        <v>0</v>
      </c>
      <c r="I57" s="286" t="e">
        <f t="shared" si="1"/>
        <v>#DIV/0!</v>
      </c>
      <c r="J57"/>
      <c r="K57"/>
      <c r="L57"/>
      <c r="M57"/>
      <c r="N57"/>
      <c r="O57"/>
      <c r="P57" s="201">
        <f t="shared" si="2"/>
        <v>0</v>
      </c>
      <c r="Q57" s="284" t="e">
        <f t="shared" si="3"/>
        <v>#DIV/0!</v>
      </c>
      <c r="R57" s="201">
        <f t="shared" si="4"/>
        <v>0</v>
      </c>
      <c r="S57" s="284" t="e">
        <f t="shared" si="5"/>
        <v>#DIV/0!</v>
      </c>
      <c r="T57" s="201">
        <f t="shared" si="6"/>
        <v>0</v>
      </c>
      <c r="U57" s="284" t="e">
        <f t="shared" si="7"/>
        <v>#DIV/0!</v>
      </c>
      <c r="V57" s="8"/>
    </row>
    <row r="58" spans="1:22" ht="15">
      <c r="A58" s="317"/>
      <c r="B58" s="317"/>
      <c r="C58" s="317"/>
      <c r="D58" s="320"/>
      <c r="E58" s="317"/>
      <c r="F58" s="317"/>
      <c r="G58" s="317"/>
      <c r="H58" s="201">
        <f t="shared" si="0"/>
        <v>0</v>
      </c>
      <c r="I58" s="286" t="e">
        <f t="shared" si="1"/>
        <v>#DIV/0!</v>
      </c>
      <c r="J58"/>
      <c r="K58"/>
      <c r="L58"/>
      <c r="M58"/>
      <c r="N58"/>
      <c r="O58"/>
      <c r="P58" s="201">
        <f t="shared" si="2"/>
        <v>0</v>
      </c>
      <c r="Q58" s="284" t="e">
        <f t="shared" si="3"/>
        <v>#DIV/0!</v>
      </c>
      <c r="R58" s="201">
        <f t="shared" si="4"/>
        <v>0</v>
      </c>
      <c r="S58" s="284" t="e">
        <f t="shared" si="5"/>
        <v>#DIV/0!</v>
      </c>
      <c r="T58" s="201">
        <f t="shared" si="6"/>
        <v>0</v>
      </c>
      <c r="U58" s="284" t="e">
        <f t="shared" si="7"/>
        <v>#DIV/0!</v>
      </c>
      <c r="V58" s="8"/>
    </row>
    <row r="59" spans="1:22" ht="15">
      <c r="A59" s="317"/>
      <c r="B59" s="317"/>
      <c r="C59" s="317"/>
      <c r="D59" s="320"/>
      <c r="E59" s="317"/>
      <c r="F59" s="317"/>
      <c r="G59" s="317"/>
      <c r="H59" s="201">
        <f t="shared" si="0"/>
        <v>0</v>
      </c>
      <c r="I59" s="286" t="e">
        <f t="shared" si="1"/>
        <v>#DIV/0!</v>
      </c>
      <c r="J59"/>
      <c r="K59"/>
      <c r="L59"/>
      <c r="M59"/>
      <c r="N59"/>
      <c r="O59"/>
      <c r="P59" s="201">
        <f t="shared" si="2"/>
        <v>0</v>
      </c>
      <c r="Q59" s="284" t="e">
        <f t="shared" si="3"/>
        <v>#DIV/0!</v>
      </c>
      <c r="R59" s="201">
        <f t="shared" si="4"/>
        <v>0</v>
      </c>
      <c r="S59" s="284" t="e">
        <f t="shared" si="5"/>
        <v>#DIV/0!</v>
      </c>
      <c r="T59" s="201">
        <f t="shared" si="6"/>
        <v>0</v>
      </c>
      <c r="U59" s="284" t="e">
        <f t="shared" si="7"/>
        <v>#DIV/0!</v>
      </c>
      <c r="V59" s="8"/>
    </row>
    <row r="60" spans="1:22">
      <c r="A60"/>
      <c r="B60"/>
      <c r="C60"/>
      <c r="D60" s="1"/>
      <c r="E60"/>
      <c r="F60"/>
      <c r="G60"/>
      <c r="H60" s="201">
        <f t="shared" si="0"/>
        <v>0</v>
      </c>
      <c r="I60" s="286" t="e">
        <f t="shared" si="1"/>
        <v>#DIV/0!</v>
      </c>
      <c r="J60"/>
      <c r="K60"/>
      <c r="L60"/>
      <c r="M60"/>
      <c r="N60"/>
      <c r="O60"/>
      <c r="P60" s="201">
        <f t="shared" si="2"/>
        <v>0</v>
      </c>
      <c r="Q60" s="284" t="e">
        <f t="shared" si="3"/>
        <v>#DIV/0!</v>
      </c>
      <c r="R60" s="201">
        <f t="shared" si="4"/>
        <v>0</v>
      </c>
      <c r="S60" s="284" t="e">
        <f t="shared" si="5"/>
        <v>#DIV/0!</v>
      </c>
      <c r="T60" s="201">
        <f t="shared" si="6"/>
        <v>0</v>
      </c>
      <c r="U60" s="284" t="e">
        <f t="shared" si="7"/>
        <v>#DIV/0!</v>
      </c>
      <c r="V60" s="8"/>
    </row>
    <row r="61" spans="1:22">
      <c r="A61"/>
      <c r="B61"/>
      <c r="C61"/>
      <c r="D61" s="1"/>
      <c r="E61"/>
      <c r="F61"/>
      <c r="G61"/>
      <c r="H61" s="201">
        <f t="shared" si="0"/>
        <v>0</v>
      </c>
      <c r="I61" s="286" t="e">
        <f t="shared" si="1"/>
        <v>#DIV/0!</v>
      </c>
      <c r="J61"/>
      <c r="K61"/>
      <c r="L61"/>
      <c r="M61"/>
      <c r="N61"/>
      <c r="O61"/>
      <c r="P61" s="201">
        <f t="shared" si="2"/>
        <v>0</v>
      </c>
      <c r="Q61" s="284" t="e">
        <f t="shared" si="3"/>
        <v>#DIV/0!</v>
      </c>
      <c r="R61" s="201">
        <f t="shared" si="4"/>
        <v>0</v>
      </c>
      <c r="S61" s="284" t="e">
        <f t="shared" si="5"/>
        <v>#DIV/0!</v>
      </c>
      <c r="T61" s="201">
        <f t="shared" si="6"/>
        <v>0</v>
      </c>
      <c r="U61" s="284" t="e">
        <f t="shared" si="7"/>
        <v>#DIV/0!</v>
      </c>
      <c r="V61" s="8"/>
    </row>
    <row r="62" spans="1:22">
      <c r="A62" s="172" t="s">
        <v>143</v>
      </c>
      <c r="B62" s="194"/>
      <c r="C62" s="260"/>
      <c r="D62" s="185"/>
      <c r="E62" s="184"/>
      <c r="F62" s="176">
        <v>0</v>
      </c>
      <c r="G62" s="174">
        <v>0</v>
      </c>
      <c r="H62" s="201">
        <f t="shared" si="0"/>
        <v>0</v>
      </c>
      <c r="I62" s="286" t="e">
        <f t="shared" si="1"/>
        <v>#DIV/0!</v>
      </c>
      <c r="J62" s="176"/>
      <c r="K62" s="176"/>
      <c r="L62" s="209"/>
      <c r="M62" s="199"/>
      <c r="N62" s="199"/>
      <c r="O62" s="209"/>
      <c r="P62" s="201">
        <f t="shared" si="2"/>
        <v>0</v>
      </c>
      <c r="Q62" s="284" t="e">
        <f t="shared" si="3"/>
        <v>#DIV/0!</v>
      </c>
      <c r="R62" s="201">
        <f t="shared" si="4"/>
        <v>0</v>
      </c>
      <c r="S62" s="284" t="e">
        <f t="shared" si="5"/>
        <v>#DIV/0!</v>
      </c>
      <c r="T62" s="201">
        <f t="shared" si="6"/>
        <v>0</v>
      </c>
      <c r="U62" s="284" t="e">
        <f t="shared" si="7"/>
        <v>#DIV/0!</v>
      </c>
      <c r="V62" s="8"/>
    </row>
    <row r="63" spans="1:22" ht="13.5" thickBot="1">
      <c r="A63" s="186"/>
      <c r="B63" s="187"/>
      <c r="C63" s="261"/>
      <c r="D63" s="188"/>
      <c r="E63" s="188"/>
      <c r="F63" s="177">
        <f>SUM(F2:F62)</f>
        <v>42756.76</v>
      </c>
      <c r="G63" s="175">
        <f>SUM(G2:G62)</f>
        <v>42756.76</v>
      </c>
      <c r="H63" s="12">
        <f>SUM(H2:H62)</f>
        <v>0</v>
      </c>
      <c r="I63" s="287">
        <f t="shared" ref="I63" si="18">ROUND(H63/F63,10)</f>
        <v>0</v>
      </c>
      <c r="J63" s="197">
        <f t="shared" ref="J63:P63" si="19">SUM(J2:J62)</f>
        <v>45298.860000000008</v>
      </c>
      <c r="K63" s="177">
        <f t="shared" si="19"/>
        <v>45298.860000000008</v>
      </c>
      <c r="L63" s="197">
        <f t="shared" si="19"/>
        <v>-383.84</v>
      </c>
      <c r="M63" s="200">
        <f t="shared" si="19"/>
        <v>45298.860000000008</v>
      </c>
      <c r="N63" s="200">
        <f t="shared" si="19"/>
        <v>45298.860000000008</v>
      </c>
      <c r="O63" s="200">
        <f t="shared" si="19"/>
        <v>-383.84</v>
      </c>
      <c r="P63" s="9">
        <f t="shared" si="19"/>
        <v>0</v>
      </c>
      <c r="Q63" s="285">
        <f t="shared" si="3"/>
        <v>0</v>
      </c>
      <c r="R63" s="9">
        <f>SUM(R2:R62)</f>
        <v>0</v>
      </c>
      <c r="S63" s="285">
        <f>ROUND(R63/K63,10)</f>
        <v>0</v>
      </c>
      <c r="T63" s="285"/>
      <c r="U63" s="285">
        <f>ROUND(T63/L63,10)</f>
        <v>0</v>
      </c>
      <c r="V63" s="186"/>
    </row>
    <row r="64" spans="1:22" ht="13.5" thickTop="1">
      <c r="A64" s="186"/>
      <c r="B64" s="187"/>
      <c r="C64" s="262"/>
      <c r="D64" s="190"/>
      <c r="E64" s="190"/>
      <c r="F64" s="13"/>
      <c r="G64" s="13"/>
      <c r="H64" s="13"/>
      <c r="I64" s="13"/>
      <c r="J64" s="191"/>
      <c r="K64" s="13"/>
      <c r="L64" s="191"/>
      <c r="M64" s="189"/>
      <c r="N64" s="189"/>
      <c r="O64" s="189"/>
      <c r="P64" s="189"/>
      <c r="Q64" s="189"/>
      <c r="R64" s="189"/>
      <c r="S64" s="189"/>
      <c r="T64" s="189"/>
      <c r="U64" s="189"/>
      <c r="V64" s="186"/>
    </row>
    <row r="65" spans="1:22">
      <c r="A65" s="186"/>
      <c r="B65" s="187"/>
      <c r="C65" s="262"/>
      <c r="D65" s="190"/>
      <c r="E65" s="190"/>
      <c r="F65" s="13"/>
      <c r="G65" s="13"/>
      <c r="H65" s="13"/>
      <c r="I65" s="13"/>
      <c r="J65" s="189"/>
      <c r="K65" s="13"/>
      <c r="L65" s="189"/>
      <c r="M65" s="189"/>
      <c r="N65" s="189"/>
      <c r="O65" s="189"/>
      <c r="P65" s="189"/>
      <c r="Q65" s="189"/>
      <c r="R65" s="189"/>
      <c r="S65" s="189"/>
      <c r="T65" s="189"/>
      <c r="U65" s="189"/>
      <c r="V65" s="186"/>
    </row>
    <row r="66" spans="1:22">
      <c r="A66" s="186"/>
      <c r="B66" s="187"/>
      <c r="C66" s="262"/>
      <c r="D66" s="190"/>
      <c r="E66" s="190"/>
      <c r="F66" s="13"/>
      <c r="G66" s="13"/>
      <c r="H66" s="13"/>
      <c r="I66" s="13"/>
      <c r="J66" s="189"/>
      <c r="K66" s="13"/>
      <c r="L66" s="189"/>
      <c r="M66" s="189"/>
      <c r="N66" s="189"/>
      <c r="O66" s="189"/>
      <c r="P66" s="189"/>
      <c r="Q66" s="189"/>
      <c r="R66" s="189"/>
      <c r="S66" s="189"/>
      <c r="T66" s="189"/>
      <c r="U66" s="189"/>
      <c r="V66" s="186"/>
    </row>
    <row r="67" spans="1:22">
      <c r="A67" s="186"/>
      <c r="B67" s="187"/>
      <c r="C67" s="262"/>
      <c r="D67" s="190"/>
      <c r="E67" s="190"/>
      <c r="F67" s="13"/>
      <c r="G67" s="13"/>
      <c r="H67" s="13"/>
      <c r="I67" s="13"/>
      <c r="J67" s="189"/>
      <c r="K67" s="13"/>
      <c r="L67" s="189"/>
      <c r="M67" s="189"/>
      <c r="N67" s="189"/>
      <c r="O67" s="189"/>
      <c r="P67" s="189"/>
      <c r="Q67" s="189"/>
      <c r="R67" s="189"/>
      <c r="S67" s="189"/>
      <c r="T67" s="189"/>
      <c r="U67" s="189"/>
      <c r="V67" s="186"/>
    </row>
    <row r="68" spans="1:22">
      <c r="A68" s="186"/>
      <c r="B68" s="187"/>
      <c r="C68" s="262"/>
      <c r="D68" s="190"/>
      <c r="E68" s="190"/>
      <c r="F68" s="13"/>
      <c r="G68" s="13"/>
      <c r="H68" s="13"/>
      <c r="I68" s="13"/>
      <c r="J68" s="189"/>
      <c r="K68" s="13"/>
      <c r="L68" s="189"/>
      <c r="M68" s="189"/>
      <c r="N68" s="189"/>
      <c r="O68" s="189"/>
      <c r="P68" s="189"/>
      <c r="Q68" s="189"/>
      <c r="R68" s="189"/>
      <c r="S68" s="189"/>
      <c r="T68" s="189"/>
      <c r="U68" s="189"/>
      <c r="V68" s="186"/>
    </row>
    <row r="69" spans="1:22">
      <c r="A69" s="186"/>
      <c r="B69" s="187"/>
      <c r="C69" s="262"/>
      <c r="D69" s="190"/>
      <c r="E69" s="190"/>
      <c r="F69" s="13"/>
      <c r="G69" s="13"/>
      <c r="H69" s="13"/>
      <c r="I69" s="13"/>
      <c r="J69" s="189"/>
      <c r="K69" s="13"/>
      <c r="L69" s="189"/>
      <c r="M69" s="189"/>
      <c r="N69" s="189"/>
      <c r="O69" s="189"/>
      <c r="P69" s="189"/>
      <c r="Q69" s="189"/>
      <c r="R69" s="189"/>
      <c r="S69" s="189"/>
      <c r="T69" s="189"/>
      <c r="U69" s="189"/>
      <c r="V69" s="186"/>
    </row>
    <row r="74" spans="1:22">
      <c r="J74" s="193"/>
    </row>
    <row r="77" spans="1:22">
      <c r="A77" s="14"/>
    </row>
    <row r="78" spans="1:22">
      <c r="A78" s="14"/>
    </row>
    <row r="79" spans="1:22">
      <c r="A79" s="14"/>
    </row>
    <row r="80" spans="1:22">
      <c r="A80" s="14"/>
    </row>
    <row r="81" spans="1:1">
      <c r="A81" s="14"/>
    </row>
    <row r="82" spans="1:1">
      <c r="A82" s="14"/>
    </row>
    <row r="83" spans="1:1">
      <c r="A83" s="14"/>
    </row>
    <row r="84" spans="1:1">
      <c r="A84" s="14"/>
    </row>
    <row r="85" spans="1:1">
      <c r="A85" s="14"/>
    </row>
    <row r="86" spans="1:1">
      <c r="A86" s="14"/>
    </row>
    <row r="87" spans="1:1">
      <c r="A87" s="14"/>
    </row>
    <row r="88" spans="1:1">
      <c r="A88" s="14"/>
    </row>
    <row r="89" spans="1:1">
      <c r="A89" s="1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P51"/>
  <sheetViews>
    <sheetView zoomScale="85" zoomScaleNormal="85" workbookViewId="0">
      <selection activeCell="F12" sqref="F12"/>
    </sheetView>
  </sheetViews>
  <sheetFormatPr defaultColWidth="8.85546875" defaultRowHeight="12.75"/>
  <cols>
    <col min="1" max="1" width="14.5703125" style="54" customWidth="1"/>
    <col min="2" max="2" width="28.7109375" style="54" customWidth="1"/>
    <col min="3" max="3" width="14" style="88" customWidth="1"/>
    <col min="4" max="5" width="17.85546875" style="54" bestFit="1" customWidth="1"/>
    <col min="6" max="6" width="17.85546875" style="54" customWidth="1"/>
    <col min="7" max="7" width="17.85546875" style="290" customWidth="1"/>
    <col min="8" max="8" width="13.85546875" style="54" customWidth="1"/>
    <col min="9" max="9" width="14.7109375" style="54" customWidth="1"/>
    <col min="10" max="10" width="10" style="54" bestFit="1" customWidth="1"/>
    <col min="11" max="11" width="12.85546875" style="54" customWidth="1"/>
    <col min="12" max="12" width="16.140625" style="54" customWidth="1"/>
    <col min="13" max="13" width="16.28515625" style="54" customWidth="1"/>
    <col min="14" max="15" width="18.140625" style="54" customWidth="1"/>
    <col min="16" max="16" width="46" style="54" customWidth="1"/>
    <col min="17" max="16384" width="8.85546875" style="60"/>
  </cols>
  <sheetData>
    <row r="1" spans="1:16" s="54" customFormat="1">
      <c r="C1" s="88"/>
      <c r="G1" s="290"/>
    </row>
    <row r="2" spans="1:16" s="54" customFormat="1">
      <c r="C2" s="88"/>
      <c r="D2" s="116"/>
      <c r="E2" s="116"/>
      <c r="F2" s="116"/>
      <c r="G2" s="291"/>
      <c r="L2" s="10"/>
      <c r="M2" s="117"/>
      <c r="N2" s="117"/>
      <c r="O2" s="117"/>
    </row>
    <row r="3" spans="1:16" ht="51" customHeight="1">
      <c r="A3" s="118" t="s">
        <v>16</v>
      </c>
      <c r="B3" s="118" t="s">
        <v>5</v>
      </c>
      <c r="C3" s="119" t="s">
        <v>14</v>
      </c>
      <c r="D3" s="120" t="s">
        <v>17</v>
      </c>
      <c r="E3" s="120" t="s">
        <v>74</v>
      </c>
      <c r="F3" s="120" t="s">
        <v>206</v>
      </c>
      <c r="G3" s="120" t="s">
        <v>208</v>
      </c>
      <c r="H3" s="120" t="s">
        <v>18</v>
      </c>
      <c r="I3" s="120" t="s">
        <v>19</v>
      </c>
      <c r="J3" s="120" t="s">
        <v>20</v>
      </c>
      <c r="K3" s="120" t="s">
        <v>21</v>
      </c>
      <c r="L3" s="120" t="s">
        <v>210</v>
      </c>
      <c r="M3" s="139" t="s">
        <v>211</v>
      </c>
      <c r="N3" s="120" t="s">
        <v>207</v>
      </c>
      <c r="O3" s="120" t="s">
        <v>215</v>
      </c>
      <c r="P3" s="120" t="s">
        <v>125</v>
      </c>
    </row>
    <row r="4" spans="1:16" ht="12.75" customHeight="1">
      <c r="A4" s="106"/>
      <c r="B4" s="106"/>
      <c r="C4" s="106"/>
      <c r="D4" s="106"/>
      <c r="E4" s="106"/>
      <c r="F4" s="123">
        <f t="shared" ref="F4:F11" si="0">+D4-E4</f>
        <v>0</v>
      </c>
      <c r="G4" s="292" t="e">
        <f t="shared" ref="G4:G5" si="1">ROUND(F4/D4,10)</f>
        <v>#DIV/0!</v>
      </c>
      <c r="H4" s="124"/>
      <c r="I4" s="124"/>
      <c r="J4" s="124"/>
      <c r="K4" s="210" t="s">
        <v>222</v>
      </c>
      <c r="L4" s="125"/>
      <c r="M4" s="125"/>
      <c r="N4" s="123">
        <f>+L4-M4</f>
        <v>0</v>
      </c>
      <c r="O4" s="292" t="e">
        <f>ROUND(N4/L4,10)</f>
        <v>#DIV/0!</v>
      </c>
      <c r="P4" s="105"/>
    </row>
    <row r="5" spans="1:16" ht="12.75" customHeight="1">
      <c r="A5" s="106"/>
      <c r="B5" s="106"/>
      <c r="C5" s="106"/>
      <c r="D5" s="106"/>
      <c r="E5" s="106"/>
      <c r="F5" s="123">
        <f t="shared" si="0"/>
        <v>0</v>
      </c>
      <c r="G5" s="292" t="e">
        <f t="shared" si="1"/>
        <v>#DIV/0!</v>
      </c>
      <c r="H5" s="124"/>
      <c r="I5" s="124"/>
      <c r="J5" s="124"/>
      <c r="K5" s="210" t="s">
        <v>222</v>
      </c>
      <c r="L5" s="125"/>
      <c r="M5" s="125"/>
      <c r="N5" s="123">
        <f t="shared" ref="N5:N18" si="2">+L5-M5</f>
        <v>0</v>
      </c>
      <c r="O5" s="292" t="e">
        <f t="shared" ref="O5:O19" si="3">ROUND(N5/L5,10)</f>
        <v>#DIV/0!</v>
      </c>
      <c r="P5" s="105"/>
    </row>
    <row r="6" spans="1:16" ht="12.75" customHeight="1">
      <c r="A6" s="106"/>
      <c r="B6" s="106"/>
      <c r="C6" s="106"/>
      <c r="D6" s="106"/>
      <c r="E6" s="106"/>
      <c r="F6" s="123">
        <f t="shared" si="0"/>
        <v>0</v>
      </c>
      <c r="G6" s="292" t="e">
        <f t="shared" ref="G6:G11" si="4">ROUND(F6/D6,10)</f>
        <v>#DIV/0!</v>
      </c>
      <c r="H6" s="124"/>
      <c r="I6" s="124"/>
      <c r="J6" s="124"/>
      <c r="K6" s="210" t="s">
        <v>222</v>
      </c>
      <c r="L6" s="125">
        <v>0</v>
      </c>
      <c r="M6" s="125">
        <v>0</v>
      </c>
      <c r="N6" s="123">
        <f t="shared" si="2"/>
        <v>0</v>
      </c>
      <c r="O6" s="292" t="e">
        <f t="shared" si="3"/>
        <v>#DIV/0!</v>
      </c>
      <c r="P6" s="105"/>
    </row>
    <row r="7" spans="1:16" ht="12.75" customHeight="1">
      <c r="A7" s="106"/>
      <c r="B7" s="106"/>
      <c r="C7" s="106"/>
      <c r="D7" s="106"/>
      <c r="E7" s="106"/>
      <c r="F7" s="123">
        <f t="shared" si="0"/>
        <v>0</v>
      </c>
      <c r="G7" s="292" t="e">
        <f t="shared" si="4"/>
        <v>#DIV/0!</v>
      </c>
      <c r="H7" s="124"/>
      <c r="I7" s="124"/>
      <c r="J7" s="210"/>
      <c r="K7" s="210" t="s">
        <v>222</v>
      </c>
      <c r="L7" s="125">
        <v>0</v>
      </c>
      <c r="M7" s="125">
        <v>0</v>
      </c>
      <c r="N7" s="123">
        <f t="shared" si="2"/>
        <v>0</v>
      </c>
      <c r="O7" s="292" t="e">
        <f t="shared" si="3"/>
        <v>#DIV/0!</v>
      </c>
      <c r="P7" s="105"/>
    </row>
    <row r="8" spans="1:16" ht="12.75" customHeight="1">
      <c r="A8" s="106"/>
      <c r="B8" s="106"/>
      <c r="C8" s="106"/>
      <c r="D8" s="106"/>
      <c r="E8" s="106"/>
      <c r="F8" s="123">
        <f t="shared" si="0"/>
        <v>0</v>
      </c>
      <c r="G8" s="292" t="e">
        <f t="shared" si="4"/>
        <v>#DIV/0!</v>
      </c>
      <c r="H8" s="124"/>
      <c r="I8" s="124"/>
      <c r="J8" s="210"/>
      <c r="K8" s="210" t="s">
        <v>222</v>
      </c>
      <c r="L8" s="125">
        <v>0</v>
      </c>
      <c r="M8" s="125">
        <v>0</v>
      </c>
      <c r="N8" s="123">
        <f t="shared" si="2"/>
        <v>0</v>
      </c>
      <c r="O8" s="292" t="e">
        <f t="shared" si="3"/>
        <v>#DIV/0!</v>
      </c>
      <c r="P8" s="105"/>
    </row>
    <row r="9" spans="1:16" ht="12.75" customHeight="1">
      <c r="A9" s="106"/>
      <c r="B9" s="106"/>
      <c r="C9" s="106"/>
      <c r="D9" s="106"/>
      <c r="E9" s="106"/>
      <c r="F9" s="123">
        <f t="shared" si="0"/>
        <v>0</v>
      </c>
      <c r="G9" s="292" t="e">
        <f t="shared" si="4"/>
        <v>#DIV/0!</v>
      </c>
      <c r="H9" s="124"/>
      <c r="I9" s="124"/>
      <c r="J9" s="210"/>
      <c r="K9" s="210" t="s">
        <v>222</v>
      </c>
      <c r="L9" s="125">
        <v>0</v>
      </c>
      <c r="M9" s="125">
        <v>0</v>
      </c>
      <c r="N9" s="123">
        <f t="shared" si="2"/>
        <v>0</v>
      </c>
      <c r="O9" s="292" t="e">
        <f t="shared" si="3"/>
        <v>#DIV/0!</v>
      </c>
      <c r="P9" s="105"/>
    </row>
    <row r="10" spans="1:16" ht="12.75" customHeight="1">
      <c r="A10" s="121"/>
      <c r="B10" s="122"/>
      <c r="C10" s="128"/>
      <c r="D10" s="106"/>
      <c r="E10" s="106"/>
      <c r="F10" s="123">
        <f t="shared" si="0"/>
        <v>0</v>
      </c>
      <c r="G10" s="292" t="e">
        <f t="shared" si="4"/>
        <v>#DIV/0!</v>
      </c>
      <c r="H10" s="124"/>
      <c r="I10" s="124"/>
      <c r="J10" s="210"/>
      <c r="K10" s="210" t="s">
        <v>222</v>
      </c>
      <c r="L10" s="125">
        <v>0</v>
      </c>
      <c r="M10" s="125">
        <v>0</v>
      </c>
      <c r="N10" s="123">
        <f t="shared" si="2"/>
        <v>0</v>
      </c>
      <c r="O10" s="292" t="e">
        <f t="shared" si="3"/>
        <v>#DIV/0!</v>
      </c>
      <c r="P10" s="105"/>
    </row>
    <row r="11" spans="1:16" ht="12.75" customHeight="1">
      <c r="A11" s="121"/>
      <c r="B11" s="122"/>
      <c r="C11" s="128"/>
      <c r="D11" s="106"/>
      <c r="E11" s="106"/>
      <c r="F11" s="123">
        <f t="shared" si="0"/>
        <v>0</v>
      </c>
      <c r="G11" s="292" t="e">
        <f t="shared" si="4"/>
        <v>#DIV/0!</v>
      </c>
      <c r="H11" s="124"/>
      <c r="I11" s="124"/>
      <c r="J11" s="210"/>
      <c r="K11" s="210" t="s">
        <v>222</v>
      </c>
      <c r="L11" s="125">
        <v>0</v>
      </c>
      <c r="M11" s="125">
        <v>0</v>
      </c>
      <c r="N11" s="123">
        <f t="shared" si="2"/>
        <v>0</v>
      </c>
      <c r="O11" s="292" t="e">
        <f t="shared" si="3"/>
        <v>#DIV/0!</v>
      </c>
      <c r="P11" s="105"/>
    </row>
    <row r="12" spans="1:16" ht="12.75" customHeight="1">
      <c r="A12" s="121"/>
      <c r="B12" s="122"/>
      <c r="C12" s="128"/>
      <c r="D12" s="106"/>
      <c r="E12" s="106"/>
      <c r="F12" s="123">
        <f t="shared" ref="F12:F13" si="5">+D12-E12</f>
        <v>0</v>
      </c>
      <c r="G12" s="292" t="e">
        <f t="shared" ref="G12:G13" si="6">ROUND(F12/D12,10)</f>
        <v>#DIV/0!</v>
      </c>
      <c r="H12" s="124"/>
      <c r="I12" s="124"/>
      <c r="J12" s="210"/>
      <c r="K12" s="210" t="s">
        <v>222</v>
      </c>
      <c r="L12" s="125">
        <v>0</v>
      </c>
      <c r="M12" s="125">
        <v>0</v>
      </c>
      <c r="N12" s="123">
        <f t="shared" si="2"/>
        <v>0</v>
      </c>
      <c r="O12" s="292" t="e">
        <f t="shared" si="3"/>
        <v>#DIV/0!</v>
      </c>
      <c r="P12" s="105"/>
    </row>
    <row r="13" spans="1:16" ht="12.75" customHeight="1">
      <c r="A13" s="121"/>
      <c r="B13" s="122"/>
      <c r="C13" s="128"/>
      <c r="D13" s="106"/>
      <c r="E13" s="106"/>
      <c r="F13" s="123">
        <f t="shared" si="5"/>
        <v>0</v>
      </c>
      <c r="G13" s="292" t="e">
        <f t="shared" si="6"/>
        <v>#DIV/0!</v>
      </c>
      <c r="H13" s="124"/>
      <c r="I13" s="124"/>
      <c r="J13" s="210"/>
      <c r="K13" s="210" t="s">
        <v>222</v>
      </c>
      <c r="L13" s="125">
        <v>0</v>
      </c>
      <c r="M13" s="125">
        <v>0</v>
      </c>
      <c r="N13" s="123">
        <f t="shared" si="2"/>
        <v>0</v>
      </c>
      <c r="O13" s="292" t="e">
        <f t="shared" si="3"/>
        <v>#DIV/0!</v>
      </c>
      <c r="P13" s="105"/>
    </row>
    <row r="14" spans="1:16" ht="12.75" customHeight="1">
      <c r="A14" s="121"/>
      <c r="B14" s="122"/>
      <c r="C14" s="121"/>
      <c r="D14" s="106"/>
      <c r="E14" s="123"/>
      <c r="F14" s="123">
        <f t="shared" ref="F14:F18" si="7">+D14-E14</f>
        <v>0</v>
      </c>
      <c r="G14" s="292" t="e">
        <f t="shared" ref="G14:G19" si="8">ROUND(F14/D14,10)</f>
        <v>#DIV/0!</v>
      </c>
      <c r="H14" s="124"/>
      <c r="I14" s="124"/>
      <c r="J14" s="210"/>
      <c r="K14" s="210" t="s">
        <v>222</v>
      </c>
      <c r="L14" s="125"/>
      <c r="M14" s="125"/>
      <c r="N14" s="123">
        <f t="shared" si="2"/>
        <v>0</v>
      </c>
      <c r="O14" s="292" t="e">
        <f t="shared" si="3"/>
        <v>#DIV/0!</v>
      </c>
      <c r="P14" s="105"/>
    </row>
    <row r="15" spans="1:16" ht="12.75" customHeight="1">
      <c r="A15" s="105"/>
      <c r="B15" s="105"/>
      <c r="C15" s="106"/>
      <c r="D15" s="106"/>
      <c r="E15" s="123"/>
      <c r="F15" s="123">
        <f t="shared" si="7"/>
        <v>0</v>
      </c>
      <c r="G15" s="292" t="e">
        <f t="shared" si="8"/>
        <v>#DIV/0!</v>
      </c>
      <c r="H15" s="108"/>
      <c r="I15" s="108"/>
      <c r="J15" s="210"/>
      <c r="K15" s="210" t="s">
        <v>222</v>
      </c>
      <c r="L15" s="125"/>
      <c r="M15" s="125"/>
      <c r="N15" s="123">
        <f t="shared" si="2"/>
        <v>0</v>
      </c>
      <c r="O15" s="292" t="e">
        <f t="shared" si="3"/>
        <v>#DIV/0!</v>
      </c>
      <c r="P15" s="105"/>
    </row>
    <row r="16" spans="1:16" ht="12.75" customHeight="1">
      <c r="A16" s="105"/>
      <c r="B16" s="105"/>
      <c r="C16" s="106"/>
      <c r="D16" s="126"/>
      <c r="E16" s="123"/>
      <c r="F16" s="123">
        <f t="shared" si="7"/>
        <v>0</v>
      </c>
      <c r="G16" s="292" t="e">
        <f t="shared" si="8"/>
        <v>#DIV/0!</v>
      </c>
      <c r="H16" s="108"/>
      <c r="I16" s="108"/>
      <c r="J16" s="210"/>
      <c r="K16" s="210" t="s">
        <v>222</v>
      </c>
      <c r="L16" s="125"/>
      <c r="M16" s="125"/>
      <c r="N16" s="123">
        <f t="shared" si="2"/>
        <v>0</v>
      </c>
      <c r="O16" s="292" t="e">
        <f t="shared" si="3"/>
        <v>#DIV/0!</v>
      </c>
      <c r="P16" s="105"/>
    </row>
    <row r="17" spans="1:16" ht="12.75" customHeight="1">
      <c r="A17" s="127"/>
      <c r="B17" s="127"/>
      <c r="C17" s="126"/>
      <c r="D17" s="126"/>
      <c r="E17" s="128"/>
      <c r="F17" s="123">
        <f t="shared" si="7"/>
        <v>0</v>
      </c>
      <c r="G17" s="292" t="e">
        <f t="shared" si="8"/>
        <v>#DIV/0!</v>
      </c>
      <c r="H17" s="129"/>
      <c r="I17" s="129"/>
      <c r="J17" s="210"/>
      <c r="K17" s="210" t="s">
        <v>222</v>
      </c>
      <c r="L17" s="130"/>
      <c r="M17" s="130"/>
      <c r="N17" s="123">
        <f t="shared" si="2"/>
        <v>0</v>
      </c>
      <c r="O17" s="292" t="e">
        <f t="shared" si="3"/>
        <v>#DIV/0!</v>
      </c>
      <c r="P17" s="105"/>
    </row>
    <row r="18" spans="1:16" ht="12.75" customHeight="1">
      <c r="A18" s="131"/>
      <c r="B18" s="105"/>
      <c r="C18" s="106"/>
      <c r="D18" s="105"/>
      <c r="E18" s="133"/>
      <c r="F18" s="123">
        <f t="shared" si="7"/>
        <v>0</v>
      </c>
      <c r="G18" s="292" t="e">
        <f t="shared" si="8"/>
        <v>#DIV/0!</v>
      </c>
      <c r="H18" s="134"/>
      <c r="I18" s="134"/>
      <c r="J18" s="211"/>
      <c r="K18" s="210" t="s">
        <v>222</v>
      </c>
      <c r="L18" s="119"/>
      <c r="M18" s="119">
        <v>0</v>
      </c>
      <c r="N18" s="123">
        <f t="shared" si="2"/>
        <v>0</v>
      </c>
      <c r="O18" s="292" t="e">
        <f t="shared" si="3"/>
        <v>#DIV/0!</v>
      </c>
      <c r="P18" s="105"/>
    </row>
    <row r="19" spans="1:16" ht="18.75" customHeight="1" thickBot="1">
      <c r="A19" s="135"/>
      <c r="B19" s="135" t="s">
        <v>76</v>
      </c>
      <c r="C19" s="136"/>
      <c r="D19" s="132">
        <f>SUM(D4:D18)</f>
        <v>0</v>
      </c>
      <c r="E19" s="132">
        <f>SUM(E4:E18)</f>
        <v>0</v>
      </c>
      <c r="F19" s="132">
        <f>SUM(F4:F18)</f>
        <v>0</v>
      </c>
      <c r="G19" s="292" t="e">
        <f t="shared" si="8"/>
        <v>#DIV/0!</v>
      </c>
      <c r="H19" s="137"/>
      <c r="I19" s="137"/>
      <c r="J19" s="137"/>
      <c r="K19" s="137"/>
      <c r="L19" s="136">
        <f>SUM(L4:L18)</f>
        <v>0</v>
      </c>
      <c r="M19" s="138">
        <f>SUM(M4:M18)</f>
        <v>0</v>
      </c>
      <c r="N19" s="132">
        <f>SUM(N4:N18)</f>
        <v>0</v>
      </c>
      <c r="O19" s="292" t="e">
        <f t="shared" si="3"/>
        <v>#DIV/0!</v>
      </c>
    </row>
    <row r="20" spans="1:16" ht="13.5" thickTop="1"/>
    <row r="23" spans="1:16" ht="38.25">
      <c r="A23" s="118" t="s">
        <v>16</v>
      </c>
      <c r="B23" s="118" t="s">
        <v>5</v>
      </c>
      <c r="C23" s="119" t="s">
        <v>14</v>
      </c>
      <c r="D23" s="120" t="s">
        <v>17</v>
      </c>
      <c r="E23" s="120" t="s">
        <v>74</v>
      </c>
      <c r="F23" s="120" t="s">
        <v>206</v>
      </c>
      <c r="G23" s="120" t="s">
        <v>208</v>
      </c>
      <c r="H23" s="120" t="s">
        <v>18</v>
      </c>
      <c r="I23" s="120" t="s">
        <v>19</v>
      </c>
      <c r="J23" s="139" t="s">
        <v>20</v>
      </c>
      <c r="K23" s="139" t="s">
        <v>21</v>
      </c>
      <c r="L23" s="139" t="s">
        <v>210</v>
      </c>
      <c r="M23" s="139" t="s">
        <v>212</v>
      </c>
      <c r="N23" s="120" t="s">
        <v>213</v>
      </c>
      <c r="O23" s="120" t="s">
        <v>214</v>
      </c>
      <c r="P23" s="120" t="s">
        <v>125</v>
      </c>
    </row>
    <row r="24" spans="1:16">
      <c r="A24" s="121"/>
      <c r="B24" s="122"/>
      <c r="C24" s="128"/>
      <c r="D24" s="106"/>
      <c r="E24" s="106"/>
      <c r="F24" s="123">
        <f t="shared" ref="F24:F35" si="9">+D24-E24</f>
        <v>0</v>
      </c>
      <c r="G24" s="292" t="e">
        <f t="shared" ref="G24:G35" si="10">ROUND(F24/D24,10)</f>
        <v>#DIV/0!</v>
      </c>
      <c r="H24" s="124"/>
      <c r="I24" s="124"/>
      <c r="J24" s="210"/>
      <c r="K24" s="296" t="s">
        <v>223</v>
      </c>
      <c r="L24" s="125">
        <v>0</v>
      </c>
      <c r="M24" s="125">
        <v>0</v>
      </c>
      <c r="N24" s="123">
        <f t="shared" ref="N24:N43" si="11">+L24-M24</f>
        <v>0</v>
      </c>
      <c r="O24" s="292" t="e">
        <f t="shared" ref="O24:O43" si="12">ROUND(N24/L24,10)</f>
        <v>#DIV/0!</v>
      </c>
      <c r="P24" s="105"/>
    </row>
    <row r="25" spans="1:16">
      <c r="A25" s="121"/>
      <c r="B25" s="122"/>
      <c r="C25" s="128"/>
      <c r="D25" s="106"/>
      <c r="E25" s="106"/>
      <c r="F25" s="123">
        <f t="shared" si="9"/>
        <v>0</v>
      </c>
      <c r="G25" s="292" t="e">
        <f t="shared" si="10"/>
        <v>#DIV/0!</v>
      </c>
      <c r="H25" s="124"/>
      <c r="I25" s="124"/>
      <c r="J25" s="210"/>
      <c r="K25" s="297" t="s">
        <v>223</v>
      </c>
      <c r="L25" s="125">
        <v>0</v>
      </c>
      <c r="M25" s="125">
        <v>0</v>
      </c>
      <c r="N25" s="123">
        <f t="shared" si="11"/>
        <v>0</v>
      </c>
      <c r="O25" s="292" t="e">
        <f t="shared" si="12"/>
        <v>#DIV/0!</v>
      </c>
      <c r="P25" s="105"/>
    </row>
    <row r="26" spans="1:16" ht="13.15" customHeight="1">
      <c r="A26" s="121"/>
      <c r="B26" s="122"/>
      <c r="C26" s="128"/>
      <c r="D26" s="106"/>
      <c r="E26" s="106"/>
      <c r="F26" s="123">
        <f t="shared" si="9"/>
        <v>0</v>
      </c>
      <c r="G26" s="292" t="e">
        <f t="shared" si="10"/>
        <v>#DIV/0!</v>
      </c>
      <c r="H26" s="124"/>
      <c r="I26" s="124"/>
      <c r="J26" s="210"/>
      <c r="K26" s="297" t="s">
        <v>223</v>
      </c>
      <c r="L26" s="125">
        <v>0</v>
      </c>
      <c r="M26" s="125">
        <v>0</v>
      </c>
      <c r="N26" s="123">
        <f t="shared" si="11"/>
        <v>0</v>
      </c>
      <c r="O26" s="292" t="e">
        <f t="shared" si="12"/>
        <v>#DIV/0!</v>
      </c>
      <c r="P26" s="105"/>
    </row>
    <row r="27" spans="1:16">
      <c r="A27" s="121"/>
      <c r="B27" s="122"/>
      <c r="C27" s="128"/>
      <c r="D27" s="123"/>
      <c r="E27" s="123"/>
      <c r="F27" s="123">
        <f t="shared" si="9"/>
        <v>0</v>
      </c>
      <c r="G27" s="292" t="e">
        <f t="shared" si="10"/>
        <v>#DIV/0!</v>
      </c>
      <c r="H27" s="124"/>
      <c r="I27" s="124"/>
      <c r="J27" s="210"/>
      <c r="K27" s="297" t="s">
        <v>223</v>
      </c>
      <c r="L27" s="125">
        <v>0</v>
      </c>
      <c r="M27" s="125">
        <v>0</v>
      </c>
      <c r="N27" s="123">
        <f t="shared" si="11"/>
        <v>0</v>
      </c>
      <c r="O27" s="292" t="e">
        <f t="shared" si="12"/>
        <v>#DIV/0!</v>
      </c>
      <c r="P27" s="105"/>
    </row>
    <row r="28" spans="1:16">
      <c r="A28" s="121"/>
      <c r="B28" s="122"/>
      <c r="C28" s="128"/>
      <c r="D28" s="123"/>
      <c r="E28" s="123"/>
      <c r="F28" s="123">
        <f t="shared" ref="F28" si="13">+D28-E28</f>
        <v>0</v>
      </c>
      <c r="G28" s="292" t="e">
        <f t="shared" ref="G28" si="14">ROUND(F28/D28,10)</f>
        <v>#DIV/0!</v>
      </c>
      <c r="H28" s="124"/>
      <c r="I28" s="124"/>
      <c r="J28" s="210"/>
      <c r="K28" s="297" t="s">
        <v>223</v>
      </c>
      <c r="L28" s="125">
        <v>0</v>
      </c>
      <c r="M28" s="125">
        <v>0</v>
      </c>
      <c r="N28" s="123">
        <f t="shared" si="11"/>
        <v>0</v>
      </c>
      <c r="O28" s="292" t="e">
        <f t="shared" si="12"/>
        <v>#DIV/0!</v>
      </c>
      <c r="P28" s="105"/>
    </row>
    <row r="29" spans="1:16">
      <c r="A29" s="121"/>
      <c r="B29" s="122"/>
      <c r="C29" s="128"/>
      <c r="D29" s="123"/>
      <c r="E29" s="123"/>
      <c r="F29" s="123">
        <f t="shared" si="9"/>
        <v>0</v>
      </c>
      <c r="G29" s="292" t="e">
        <f t="shared" si="10"/>
        <v>#DIV/0!</v>
      </c>
      <c r="H29" s="124"/>
      <c r="I29" s="124"/>
      <c r="J29" s="210"/>
      <c r="K29" s="297" t="s">
        <v>223</v>
      </c>
      <c r="L29" s="125">
        <v>0</v>
      </c>
      <c r="M29" s="125">
        <v>0</v>
      </c>
      <c r="N29" s="123">
        <f t="shared" si="11"/>
        <v>0</v>
      </c>
      <c r="O29" s="292" t="e">
        <f t="shared" si="12"/>
        <v>#DIV/0!</v>
      </c>
      <c r="P29" s="105"/>
    </row>
    <row r="30" spans="1:16">
      <c r="A30" s="121"/>
      <c r="B30" s="122"/>
      <c r="C30" s="128"/>
      <c r="D30" s="106"/>
      <c r="E30" s="106"/>
      <c r="F30" s="123">
        <f t="shared" si="9"/>
        <v>0</v>
      </c>
      <c r="G30" s="292" t="e">
        <f t="shared" si="10"/>
        <v>#DIV/0!</v>
      </c>
      <c r="H30" s="124"/>
      <c r="I30" s="124"/>
      <c r="J30" s="210"/>
      <c r="K30" s="297" t="s">
        <v>223</v>
      </c>
      <c r="L30" s="125">
        <v>0</v>
      </c>
      <c r="M30" s="125">
        <v>0</v>
      </c>
      <c r="N30" s="123">
        <f t="shared" si="11"/>
        <v>0</v>
      </c>
      <c r="O30" s="292" t="e">
        <f t="shared" si="12"/>
        <v>#DIV/0!</v>
      </c>
      <c r="P30" s="105"/>
    </row>
    <row r="31" spans="1:16">
      <c r="A31" s="121"/>
      <c r="B31" s="122"/>
      <c r="C31" s="128"/>
      <c r="D31" s="106"/>
      <c r="E31" s="106"/>
      <c r="F31" s="123">
        <f t="shared" si="9"/>
        <v>0</v>
      </c>
      <c r="G31" s="292" t="e">
        <f t="shared" si="10"/>
        <v>#DIV/0!</v>
      </c>
      <c r="H31" s="124"/>
      <c r="I31" s="124"/>
      <c r="J31" s="210"/>
      <c r="K31" s="297" t="s">
        <v>223</v>
      </c>
      <c r="L31" s="125">
        <v>0</v>
      </c>
      <c r="M31" s="125">
        <v>0</v>
      </c>
      <c r="N31" s="123">
        <f t="shared" si="11"/>
        <v>0</v>
      </c>
      <c r="O31" s="292" t="e">
        <f t="shared" si="12"/>
        <v>#DIV/0!</v>
      </c>
      <c r="P31" s="105"/>
    </row>
    <row r="32" spans="1:16">
      <c r="A32" s="121"/>
      <c r="B32" s="122"/>
      <c r="C32" s="128"/>
      <c r="D32" s="123"/>
      <c r="E32" s="123"/>
      <c r="F32" s="123">
        <f t="shared" si="9"/>
        <v>0</v>
      </c>
      <c r="G32" s="292" t="e">
        <f t="shared" si="10"/>
        <v>#DIV/0!</v>
      </c>
      <c r="H32" s="124"/>
      <c r="I32" s="124"/>
      <c r="J32" s="210"/>
      <c r="K32" s="297" t="s">
        <v>223</v>
      </c>
      <c r="L32" s="125"/>
      <c r="M32" s="125"/>
      <c r="N32" s="123">
        <f t="shared" si="11"/>
        <v>0</v>
      </c>
      <c r="O32" s="292" t="e">
        <f t="shared" si="12"/>
        <v>#DIV/0!</v>
      </c>
      <c r="P32" s="105"/>
    </row>
    <row r="33" spans="1:16">
      <c r="A33" s="121"/>
      <c r="B33" s="122"/>
      <c r="C33" s="128"/>
      <c r="D33" s="123"/>
      <c r="E33" s="123"/>
      <c r="F33" s="123">
        <f t="shared" si="9"/>
        <v>0</v>
      </c>
      <c r="G33" s="292" t="e">
        <f t="shared" si="10"/>
        <v>#DIV/0!</v>
      </c>
      <c r="H33" s="124"/>
      <c r="I33" s="124"/>
      <c r="J33" s="210"/>
      <c r="K33" s="297" t="s">
        <v>223</v>
      </c>
      <c r="L33" s="125"/>
      <c r="M33" s="125"/>
      <c r="N33" s="123">
        <f t="shared" si="11"/>
        <v>0</v>
      </c>
      <c r="O33" s="292" t="e">
        <f t="shared" si="12"/>
        <v>#DIV/0!</v>
      </c>
      <c r="P33" s="105"/>
    </row>
    <row r="34" spans="1:16">
      <c r="A34" s="121"/>
      <c r="B34" s="122"/>
      <c r="C34" s="128"/>
      <c r="D34" s="123"/>
      <c r="E34" s="123"/>
      <c r="F34" s="123">
        <f t="shared" si="9"/>
        <v>0</v>
      </c>
      <c r="G34" s="292" t="e">
        <f t="shared" si="10"/>
        <v>#DIV/0!</v>
      </c>
      <c r="H34" s="124"/>
      <c r="I34" s="124"/>
      <c r="J34" s="210"/>
      <c r="K34" s="297" t="s">
        <v>223</v>
      </c>
      <c r="L34" s="125"/>
      <c r="M34" s="125"/>
      <c r="N34" s="123">
        <f t="shared" si="11"/>
        <v>0</v>
      </c>
      <c r="O34" s="292" t="e">
        <f t="shared" si="12"/>
        <v>#DIV/0!</v>
      </c>
      <c r="P34" s="105"/>
    </row>
    <row r="35" spans="1:16">
      <c r="A35" s="121"/>
      <c r="B35" s="122"/>
      <c r="C35" s="128"/>
      <c r="D35" s="123"/>
      <c r="E35" s="123"/>
      <c r="F35" s="123">
        <f t="shared" si="9"/>
        <v>0</v>
      </c>
      <c r="G35" s="292" t="e">
        <f t="shared" si="10"/>
        <v>#DIV/0!</v>
      </c>
      <c r="H35" s="124"/>
      <c r="I35" s="124"/>
      <c r="J35" s="210"/>
      <c r="K35" s="297" t="s">
        <v>223</v>
      </c>
      <c r="L35" s="125"/>
      <c r="M35" s="125"/>
      <c r="N35" s="123">
        <f t="shared" si="11"/>
        <v>0</v>
      </c>
      <c r="O35" s="292" t="e">
        <f t="shared" si="12"/>
        <v>#DIV/0!</v>
      </c>
      <c r="P35" s="105"/>
    </row>
    <row r="36" spans="1:16">
      <c r="A36" s="121"/>
      <c r="B36" s="122"/>
      <c r="C36" s="121"/>
      <c r="D36" s="123"/>
      <c r="E36" s="123"/>
      <c r="F36" s="123">
        <f t="shared" ref="F36:F38" si="15">+D36-E36</f>
        <v>0</v>
      </c>
      <c r="G36" s="292" t="e">
        <f t="shared" ref="G36:G38" si="16">ROUND(F36/D36,10)</f>
        <v>#DIV/0!</v>
      </c>
      <c r="H36" s="124"/>
      <c r="I36" s="124"/>
      <c r="J36" s="210"/>
      <c r="K36" s="297" t="s">
        <v>223</v>
      </c>
      <c r="L36" s="125"/>
      <c r="M36" s="125"/>
      <c r="N36" s="123">
        <f t="shared" si="11"/>
        <v>0</v>
      </c>
      <c r="O36" s="292" t="e">
        <f t="shared" si="12"/>
        <v>#DIV/0!</v>
      </c>
      <c r="P36" s="105"/>
    </row>
    <row r="37" spans="1:16">
      <c r="A37" s="121"/>
      <c r="B37" s="122"/>
      <c r="C37" s="121"/>
      <c r="D37" s="106"/>
      <c r="E37" s="123"/>
      <c r="F37" s="123">
        <f t="shared" si="15"/>
        <v>0</v>
      </c>
      <c r="G37" s="292" t="e">
        <f t="shared" si="16"/>
        <v>#DIV/0!</v>
      </c>
      <c r="H37" s="124"/>
      <c r="I37" s="124"/>
      <c r="J37" s="210"/>
      <c r="K37" s="297" t="s">
        <v>223</v>
      </c>
      <c r="L37" s="125"/>
      <c r="M37" s="125"/>
      <c r="N37" s="123">
        <f t="shared" si="11"/>
        <v>0</v>
      </c>
      <c r="O37" s="292" t="e">
        <f t="shared" si="12"/>
        <v>#DIV/0!</v>
      </c>
      <c r="P37" s="105"/>
    </row>
    <row r="38" spans="1:16">
      <c r="A38" s="121"/>
      <c r="B38" s="122"/>
      <c r="C38" s="121"/>
      <c r="D38" s="106"/>
      <c r="E38" s="123"/>
      <c r="F38" s="123">
        <f t="shared" si="15"/>
        <v>0</v>
      </c>
      <c r="G38" s="292" t="e">
        <f t="shared" si="16"/>
        <v>#DIV/0!</v>
      </c>
      <c r="H38" s="124"/>
      <c r="I38" s="124"/>
      <c r="J38" s="210"/>
      <c r="K38" s="297" t="s">
        <v>223</v>
      </c>
      <c r="L38" s="125"/>
      <c r="M38" s="125"/>
      <c r="N38" s="123">
        <f t="shared" si="11"/>
        <v>0</v>
      </c>
      <c r="O38" s="292" t="e">
        <f t="shared" si="12"/>
        <v>#DIV/0!</v>
      </c>
      <c r="P38" s="105"/>
    </row>
    <row r="39" spans="1:16">
      <c r="A39" s="121"/>
      <c r="B39" s="122"/>
      <c r="C39" s="121"/>
      <c r="D39" s="106"/>
      <c r="E39" s="123"/>
      <c r="F39" s="123">
        <f t="shared" ref="F39:F44" si="17">+D39-E39</f>
        <v>0</v>
      </c>
      <c r="G39" s="292" t="e">
        <f t="shared" ref="G39:G45" si="18">ROUND(F39/D39,10)</f>
        <v>#DIV/0!</v>
      </c>
      <c r="H39" s="124"/>
      <c r="I39" s="124"/>
      <c r="J39" s="210"/>
      <c r="K39" s="297" t="s">
        <v>223</v>
      </c>
      <c r="L39" s="125"/>
      <c r="M39" s="125"/>
      <c r="N39" s="123">
        <f t="shared" si="11"/>
        <v>0</v>
      </c>
      <c r="O39" s="292" t="e">
        <f t="shared" si="12"/>
        <v>#DIV/0!</v>
      </c>
      <c r="P39" s="105"/>
    </row>
    <row r="40" spans="1:16">
      <c r="A40" s="121"/>
      <c r="B40" s="122"/>
      <c r="C40" s="121"/>
      <c r="D40" s="105"/>
      <c r="E40" s="123"/>
      <c r="F40" s="123">
        <f t="shared" si="17"/>
        <v>0</v>
      </c>
      <c r="G40" s="292" t="e">
        <f t="shared" si="18"/>
        <v>#DIV/0!</v>
      </c>
      <c r="H40" s="124"/>
      <c r="I40" s="124"/>
      <c r="J40" s="210"/>
      <c r="K40" s="297" t="s">
        <v>223</v>
      </c>
      <c r="L40" s="125"/>
      <c r="M40" s="125"/>
      <c r="N40" s="123">
        <f t="shared" si="11"/>
        <v>0</v>
      </c>
      <c r="O40" s="292" t="e">
        <f t="shared" si="12"/>
        <v>#DIV/0!</v>
      </c>
      <c r="P40" s="105"/>
    </row>
    <row r="41" spans="1:16">
      <c r="A41" s="105"/>
      <c r="B41" s="105"/>
      <c r="C41" s="106"/>
      <c r="D41" s="106"/>
      <c r="E41" s="123"/>
      <c r="F41" s="123">
        <f t="shared" si="17"/>
        <v>0</v>
      </c>
      <c r="G41" s="292" t="e">
        <f t="shared" si="18"/>
        <v>#DIV/0!</v>
      </c>
      <c r="H41" s="108"/>
      <c r="I41" s="108"/>
      <c r="J41" s="210"/>
      <c r="K41" s="297" t="s">
        <v>223</v>
      </c>
      <c r="L41" s="125"/>
      <c r="M41" s="125"/>
      <c r="N41" s="123">
        <f t="shared" si="11"/>
        <v>0</v>
      </c>
      <c r="O41" s="292" t="e">
        <f t="shared" si="12"/>
        <v>#DIV/0!</v>
      </c>
      <c r="P41" s="105"/>
    </row>
    <row r="42" spans="1:16">
      <c r="A42" s="121"/>
      <c r="B42" s="122"/>
      <c r="C42" s="128"/>
      <c r="D42" s="106"/>
      <c r="E42" s="123"/>
      <c r="F42" s="123">
        <f t="shared" si="17"/>
        <v>0</v>
      </c>
      <c r="G42" s="292" t="e">
        <f t="shared" si="18"/>
        <v>#DIV/0!</v>
      </c>
      <c r="H42" s="124"/>
      <c r="I42" s="124"/>
      <c r="J42" s="210"/>
      <c r="K42" s="297" t="s">
        <v>223</v>
      </c>
      <c r="L42" s="125"/>
      <c r="M42" s="130"/>
      <c r="N42" s="123">
        <f t="shared" si="11"/>
        <v>0</v>
      </c>
      <c r="O42" s="292" t="e">
        <f t="shared" si="12"/>
        <v>#DIV/0!</v>
      </c>
      <c r="P42" s="105"/>
    </row>
    <row r="43" spans="1:16">
      <c r="A43" s="121"/>
      <c r="B43" s="122"/>
      <c r="C43" s="128"/>
      <c r="D43" s="106"/>
      <c r="E43" s="123"/>
      <c r="F43" s="123">
        <f t="shared" si="17"/>
        <v>0</v>
      </c>
      <c r="G43" s="292" t="e">
        <f t="shared" si="18"/>
        <v>#DIV/0!</v>
      </c>
      <c r="H43" s="124"/>
      <c r="I43" s="124"/>
      <c r="J43" s="210"/>
      <c r="K43" s="297" t="s">
        <v>223</v>
      </c>
      <c r="L43" s="125"/>
      <c r="M43" s="130"/>
      <c r="N43" s="123">
        <f t="shared" si="11"/>
        <v>0</v>
      </c>
      <c r="O43" s="292" t="e">
        <f t="shared" si="12"/>
        <v>#DIV/0!</v>
      </c>
      <c r="P43" s="105"/>
    </row>
    <row r="44" spans="1:16">
      <c r="A44" s="105"/>
      <c r="B44" s="105"/>
      <c r="C44" s="106"/>
      <c r="D44" s="140"/>
      <c r="E44" s="140"/>
      <c r="F44" s="123">
        <f t="shared" si="17"/>
        <v>0</v>
      </c>
      <c r="G44" s="292" t="e">
        <f t="shared" si="18"/>
        <v>#DIV/0!</v>
      </c>
      <c r="H44" s="109"/>
      <c r="I44" s="109"/>
      <c r="J44" s="210"/>
      <c r="K44" s="297" t="s">
        <v>223</v>
      </c>
      <c r="L44" s="125"/>
      <c r="M44" s="125"/>
      <c r="N44" s="123">
        <f t="shared" ref="N44" si="19">+L44-M44</f>
        <v>0</v>
      </c>
      <c r="O44" s="292" t="e">
        <f t="shared" ref="O44" si="20">ROUND(N44/L44,10)</f>
        <v>#DIV/0!</v>
      </c>
      <c r="P44" s="105"/>
    </row>
    <row r="45" spans="1:16" ht="13.5" thickBot="1">
      <c r="A45" s="135"/>
      <c r="B45" s="135" t="s">
        <v>106</v>
      </c>
      <c r="C45" s="141"/>
      <c r="D45" s="5">
        <f>SUM(D24:D44)</f>
        <v>0</v>
      </c>
      <c r="E45" s="5">
        <f>SUM(E24:E44)</f>
        <v>0</v>
      </c>
      <c r="F45" s="5">
        <f>SUM(F24:F44)</f>
        <v>0</v>
      </c>
      <c r="G45" s="292" t="e">
        <f t="shared" si="18"/>
        <v>#DIV/0!</v>
      </c>
      <c r="H45" s="142"/>
      <c r="I45" s="142"/>
      <c r="J45" s="142"/>
      <c r="K45" s="142"/>
      <c r="L45" s="132">
        <f>SUM(L24:L44)</f>
        <v>0</v>
      </c>
      <c r="M45" s="132">
        <f>SUM(M24:M44)</f>
        <v>0</v>
      </c>
      <c r="N45" s="5">
        <f>SUM(N24:N44)</f>
        <v>0</v>
      </c>
      <c r="O45" s="292" t="e">
        <f t="shared" ref="O45" si="21">ROUND(N45/L45,10)</f>
        <v>#DIV/0!</v>
      </c>
      <c r="P45" s="105"/>
    </row>
    <row r="46" spans="1:16" ht="13.5" thickTop="1"/>
    <row r="48" spans="1:16">
      <c r="E48" s="58"/>
      <c r="F48" s="58"/>
    </row>
    <row r="49" spans="5:6">
      <c r="E49" s="58"/>
      <c r="F49" s="58"/>
    </row>
    <row r="51" spans="5:6">
      <c r="E51" s="58"/>
      <c r="F51" s="58"/>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election activeCell="G27" sqref="G27"/>
    </sheetView>
  </sheetViews>
  <sheetFormatPr defaultColWidth="8.85546875" defaultRowHeight="12.75"/>
  <cols>
    <col min="1" max="1" width="21.28515625" style="54" customWidth="1"/>
    <col min="2" max="2" width="17.7109375" style="54" customWidth="1"/>
    <col min="3" max="3" width="22" style="54" customWidth="1"/>
    <col min="4" max="4" width="21" style="54" customWidth="1"/>
    <col min="5" max="5" width="22.85546875" style="54" customWidth="1"/>
    <col min="6" max="6" width="22.5703125" style="54" customWidth="1"/>
    <col min="7" max="7" width="24.7109375" style="54" customWidth="1"/>
    <col min="8" max="8" width="24.28515625" style="54" customWidth="1"/>
    <col min="9" max="9" width="3" style="54" customWidth="1"/>
    <col min="10" max="10" width="11.5703125" style="54" bestFit="1" customWidth="1"/>
    <col min="11" max="11" width="11.7109375" style="54" bestFit="1" customWidth="1"/>
    <col min="12" max="12" width="16" style="54" customWidth="1"/>
    <col min="13" max="13" width="15" style="54" bestFit="1" customWidth="1"/>
    <col min="14" max="14" width="12.28515625" style="54" customWidth="1"/>
    <col min="15" max="16384" width="8.85546875" style="54"/>
  </cols>
  <sheetData>
    <row r="2" spans="1:16" ht="13.5" thickBot="1">
      <c r="A2" s="91" t="s">
        <v>77</v>
      </c>
    </row>
    <row r="3" spans="1:16" ht="25.5" customHeight="1">
      <c r="A3" s="102" t="s">
        <v>22</v>
      </c>
      <c r="B3" s="99" t="s">
        <v>23</v>
      </c>
      <c r="C3" s="100" t="s">
        <v>72</v>
      </c>
      <c r="D3" s="100" t="s">
        <v>24</v>
      </c>
      <c r="E3" s="99" t="s">
        <v>25</v>
      </c>
      <c r="F3" s="100" t="s">
        <v>73</v>
      </c>
      <c r="G3" s="99" t="s">
        <v>54</v>
      </c>
      <c r="H3" s="101" t="s">
        <v>58</v>
      </c>
      <c r="I3" s="99"/>
      <c r="J3" s="100" t="s">
        <v>18</v>
      </c>
      <c r="K3" s="100" t="s">
        <v>19</v>
      </c>
      <c r="L3" s="102" t="s">
        <v>125</v>
      </c>
    </row>
    <row r="4" spans="1:16">
      <c r="A4" s="103" t="s">
        <v>429</v>
      </c>
      <c r="B4" s="103">
        <v>1333.96</v>
      </c>
      <c r="C4" s="103">
        <v>1333.96</v>
      </c>
      <c r="D4" s="103" t="s">
        <v>430</v>
      </c>
      <c r="E4" s="103">
        <v>1333.96</v>
      </c>
      <c r="F4" s="103">
        <v>1333.96</v>
      </c>
      <c r="G4" s="103">
        <v>-5.78</v>
      </c>
      <c r="H4" s="103">
        <v>-5.78</v>
      </c>
      <c r="I4" s="111"/>
      <c r="J4" s="149">
        <v>43798</v>
      </c>
      <c r="K4" s="149">
        <v>43801</v>
      </c>
      <c r="L4" s="111"/>
    </row>
    <row r="5" spans="1:16">
      <c r="A5" s="103" t="s">
        <v>429</v>
      </c>
      <c r="B5" s="103">
        <v>10643.38</v>
      </c>
      <c r="C5" s="103">
        <v>10643.38</v>
      </c>
      <c r="D5" s="103" t="s">
        <v>431</v>
      </c>
      <c r="E5" s="103">
        <v>10643.38</v>
      </c>
      <c r="F5" s="103">
        <v>10643.38</v>
      </c>
      <c r="G5" s="103">
        <v>-52.92</v>
      </c>
      <c r="H5" s="103">
        <v>-52.92</v>
      </c>
      <c r="I5" s="111"/>
      <c r="J5" s="149">
        <v>43798</v>
      </c>
      <c r="K5" s="149">
        <v>43801</v>
      </c>
      <c r="L5" s="111"/>
    </row>
    <row r="6" spans="1:16">
      <c r="A6" s="103" t="s">
        <v>429</v>
      </c>
      <c r="B6" s="103">
        <v>5609.58</v>
      </c>
      <c r="C6" s="103">
        <v>5609.58</v>
      </c>
      <c r="D6" s="103" t="s">
        <v>432</v>
      </c>
      <c r="E6" s="103">
        <v>5609.58</v>
      </c>
      <c r="F6" s="103">
        <v>5609.58</v>
      </c>
      <c r="G6" s="103">
        <v>-15.27</v>
      </c>
      <c r="H6" s="103">
        <v>-15.27</v>
      </c>
      <c r="I6" s="111"/>
      <c r="J6" s="149">
        <v>43798</v>
      </c>
      <c r="K6" s="149">
        <v>43801</v>
      </c>
      <c r="L6" s="111"/>
    </row>
    <row r="7" spans="1:16">
      <c r="A7" s="103"/>
      <c r="B7" s="103"/>
      <c r="C7" s="103"/>
      <c r="D7" s="103"/>
      <c r="E7" s="103"/>
      <c r="F7" s="103"/>
      <c r="G7" s="103"/>
      <c r="H7" s="103"/>
      <c r="I7" s="111"/>
      <c r="J7" s="149"/>
      <c r="K7" s="149"/>
      <c r="L7" s="149"/>
    </row>
    <row r="8" spans="1:16" s="98" customFormat="1">
      <c r="A8" s="103"/>
      <c r="B8" s="103"/>
      <c r="C8" s="103"/>
      <c r="D8" s="103"/>
      <c r="E8" s="103"/>
      <c r="F8" s="103"/>
      <c r="G8" s="103"/>
      <c r="H8" s="103"/>
      <c r="I8" s="111"/>
      <c r="J8" s="149"/>
      <c r="K8" s="149"/>
      <c r="L8" s="149"/>
      <c r="M8" s="54"/>
      <c r="N8" s="54"/>
      <c r="O8" s="54"/>
      <c r="P8" s="54"/>
    </row>
    <row r="9" spans="1:16">
      <c r="A9" s="103"/>
      <c r="B9" s="103"/>
      <c r="C9" s="103"/>
      <c r="D9" s="103"/>
      <c r="E9" s="103"/>
      <c r="F9" s="103"/>
      <c r="G9" s="103"/>
      <c r="H9" s="103"/>
      <c r="I9" s="111"/>
      <c r="J9" s="149"/>
      <c r="K9" s="149"/>
      <c r="L9" s="149"/>
    </row>
    <row r="10" spans="1:16">
      <c r="B10" s="65"/>
      <c r="C10" s="65"/>
      <c r="D10" s="65"/>
      <c r="E10" s="65"/>
      <c r="F10" s="65"/>
      <c r="G10" s="65"/>
      <c r="H10" s="65"/>
      <c r="I10" s="65"/>
      <c r="J10" s="65"/>
      <c r="K10" s="65"/>
      <c r="L10" s="65"/>
    </row>
    <row r="11" spans="1:16" ht="13.5" thickBot="1">
      <c r="A11" s="4" t="s">
        <v>56</v>
      </c>
      <c r="B11" s="89">
        <f>SUM(B4:B10)</f>
        <v>17586.919999999998</v>
      </c>
      <c r="C11" s="89">
        <f t="shared" ref="C11:H11" si="0">SUM(C4:C10)</f>
        <v>17586.919999999998</v>
      </c>
      <c r="D11" s="89">
        <f t="shared" si="0"/>
        <v>0</v>
      </c>
      <c r="E11" s="89">
        <f>SUM(E4:E10)</f>
        <v>17586.919999999998</v>
      </c>
      <c r="F11" s="89">
        <f t="shared" si="0"/>
        <v>17586.919999999998</v>
      </c>
      <c r="G11" s="89">
        <f t="shared" si="0"/>
        <v>-73.97</v>
      </c>
      <c r="H11" s="89">
        <f t="shared" si="0"/>
        <v>-73.97</v>
      </c>
      <c r="I11" s="89"/>
      <c r="J11" s="89"/>
      <c r="K11" s="89"/>
      <c r="L11" s="89"/>
    </row>
    <row r="12" spans="1:16" ht="13.5" thickTop="1"/>
    <row r="13" spans="1:16" ht="13.5" thickBot="1"/>
    <row r="14" spans="1:16" ht="38.450000000000003" customHeight="1">
      <c r="A14" s="100" t="s">
        <v>24</v>
      </c>
      <c r="B14" s="99" t="s">
        <v>25</v>
      </c>
      <c r="C14" s="100" t="s">
        <v>72</v>
      </c>
      <c r="D14" s="102" t="s">
        <v>22</v>
      </c>
      <c r="E14" s="99" t="s">
        <v>23</v>
      </c>
      <c r="F14" s="100" t="s">
        <v>73</v>
      </c>
      <c r="G14" s="99" t="s">
        <v>54</v>
      </c>
      <c r="H14" s="101" t="s">
        <v>58</v>
      </c>
      <c r="I14" s="99"/>
      <c r="J14" s="100" t="s">
        <v>18</v>
      </c>
      <c r="K14" s="100" t="s">
        <v>19</v>
      </c>
      <c r="L14" s="102" t="s">
        <v>125</v>
      </c>
    </row>
    <row r="15" spans="1:16" s="98" customFormat="1">
      <c r="A15" s="150" t="s">
        <v>429</v>
      </c>
      <c r="B15" s="150">
        <v>33.6</v>
      </c>
      <c r="C15" s="150">
        <v>33.6</v>
      </c>
      <c r="D15" s="150" t="s">
        <v>433</v>
      </c>
      <c r="E15" s="150">
        <v>33.6</v>
      </c>
      <c r="F15" s="150">
        <v>33.6</v>
      </c>
      <c r="G15" s="150">
        <v>-0.13</v>
      </c>
      <c r="H15" s="150">
        <v>-0.13</v>
      </c>
      <c r="I15" s="104"/>
      <c r="J15" s="321">
        <v>43798</v>
      </c>
      <c r="K15" s="321">
        <v>43801</v>
      </c>
      <c r="L15" s="111"/>
      <c r="M15" s="54"/>
      <c r="N15" s="54"/>
      <c r="O15" s="54"/>
      <c r="P15" s="54"/>
    </row>
    <row r="16" spans="1:16" s="98" customFormat="1">
      <c r="A16" s="150"/>
      <c r="B16" s="150"/>
      <c r="C16" s="150"/>
      <c r="D16" s="150"/>
      <c r="E16" s="150"/>
      <c r="F16" s="150"/>
      <c r="G16" s="150"/>
      <c r="H16" s="150"/>
      <c r="I16" s="104"/>
      <c r="J16" s="321"/>
      <c r="K16" s="321"/>
      <c r="L16" s="110"/>
      <c r="M16" s="54"/>
      <c r="N16" s="54"/>
      <c r="O16" s="54"/>
      <c r="P16" s="54"/>
    </row>
    <row r="17" spans="1:16" s="98" customFormat="1">
      <c r="A17" s="150"/>
      <c r="B17" s="150"/>
      <c r="C17" s="150"/>
      <c r="D17" s="150"/>
      <c r="E17" s="150"/>
      <c r="F17" s="150"/>
      <c r="G17" s="150"/>
      <c r="H17" s="150"/>
      <c r="I17" s="104"/>
      <c r="J17" s="321"/>
      <c r="K17" s="321"/>
      <c r="L17" s="111"/>
      <c r="M17" s="54"/>
      <c r="N17" s="54"/>
      <c r="O17" s="54"/>
      <c r="P17" s="54"/>
    </row>
    <row r="18" spans="1:16" s="98" customFormat="1">
      <c r="A18" s="150"/>
      <c r="B18" s="148"/>
      <c r="C18" s="148"/>
      <c r="D18" s="151"/>
      <c r="E18" s="148"/>
      <c r="F18" s="148"/>
      <c r="G18" s="103"/>
      <c r="H18" s="103"/>
      <c r="I18" s="104"/>
      <c r="J18" s="111"/>
      <c r="K18" s="111"/>
      <c r="L18" s="111"/>
      <c r="M18" s="54"/>
      <c r="N18" s="54"/>
      <c r="O18" s="54"/>
      <c r="P18" s="54"/>
    </row>
    <row r="19" spans="1:16">
      <c r="A19" s="105"/>
      <c r="B19" s="106"/>
      <c r="C19" s="106"/>
      <c r="D19" s="105"/>
      <c r="E19" s="106"/>
      <c r="F19" s="106"/>
      <c r="G19" s="106"/>
      <c r="H19" s="106"/>
      <c r="I19" s="107"/>
      <c r="J19" s="108"/>
      <c r="K19" s="109"/>
      <c r="L19" s="110"/>
    </row>
    <row r="20" spans="1:16">
      <c r="A20" s="105"/>
      <c r="B20" s="106"/>
      <c r="C20" s="106"/>
      <c r="D20" s="105"/>
      <c r="E20" s="106"/>
      <c r="F20" s="106"/>
      <c r="G20" s="106"/>
      <c r="H20" s="106"/>
      <c r="I20" s="107"/>
      <c r="J20" s="108"/>
      <c r="K20" s="109"/>
      <c r="L20" s="110"/>
    </row>
    <row r="21" spans="1:16">
      <c r="B21" s="60"/>
      <c r="C21" s="60"/>
      <c r="D21" s="60"/>
      <c r="E21" s="60"/>
      <c r="F21" s="60"/>
      <c r="G21" s="60"/>
      <c r="H21" s="60"/>
      <c r="I21" s="60"/>
      <c r="J21" s="60"/>
      <c r="K21" s="60"/>
      <c r="L21" s="60"/>
    </row>
    <row r="22" spans="1:16" ht="13.5" thickBot="1">
      <c r="A22" s="4" t="s">
        <v>84</v>
      </c>
      <c r="B22" s="89">
        <f>SUM(B15:B20)</f>
        <v>33.6</v>
      </c>
      <c r="C22" s="89">
        <f>SUM(C15:C21)</f>
        <v>33.6</v>
      </c>
      <c r="D22" s="89"/>
      <c r="E22" s="89">
        <f>SUM(E15:E21)</f>
        <v>33.6</v>
      </c>
      <c r="F22" s="89">
        <f>SUM(F15:F21)</f>
        <v>33.6</v>
      </c>
      <c r="G22" s="89">
        <f>SUM(G15:G21)</f>
        <v>-0.13</v>
      </c>
      <c r="H22" s="89">
        <f>SUM(H15:H21)</f>
        <v>-0.13</v>
      </c>
      <c r="I22" s="89"/>
      <c r="J22" s="89"/>
      <c r="K22" s="89"/>
      <c r="L22" s="89"/>
    </row>
    <row r="23" spans="1:16" ht="14.25" thickTop="1" thickBot="1"/>
    <row r="24" spans="1:16" ht="13.5" thickBot="1">
      <c r="D24" s="92" t="s">
        <v>79</v>
      </c>
      <c r="E24" s="93" t="s">
        <v>78</v>
      </c>
      <c r="F24" s="94" t="s">
        <v>7</v>
      </c>
    </row>
    <row r="25" spans="1:16" ht="51.75" thickBot="1">
      <c r="C25" s="90" t="s">
        <v>179</v>
      </c>
      <c r="D25" s="95">
        <f>G11</f>
        <v>-73.97</v>
      </c>
      <c r="E25" s="96">
        <f>H11</f>
        <v>-73.97</v>
      </c>
      <c r="F25" s="97">
        <f>D25-E25</f>
        <v>0</v>
      </c>
    </row>
    <row r="26" spans="1:16" ht="44.25" customHeight="1" thickBot="1">
      <c r="C26" s="90" t="s">
        <v>180</v>
      </c>
      <c r="D26" s="95">
        <f>G22</f>
        <v>-0.13</v>
      </c>
      <c r="E26" s="96">
        <f>H22</f>
        <v>-0.13</v>
      </c>
      <c r="F26" s="97">
        <f>D26-E26</f>
        <v>0</v>
      </c>
    </row>
    <row r="29" spans="1:16">
      <c r="E29" s="58"/>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551F6-7B9E-4DF9-ABD8-435B8763A251}">
  <dimension ref="A1:M84"/>
  <sheetViews>
    <sheetView topLeftCell="A70" workbookViewId="0">
      <selection activeCell="D87" sqref="D87:E95"/>
    </sheetView>
  </sheetViews>
  <sheetFormatPr defaultRowHeight="12.75"/>
  <cols>
    <col min="2" max="2" width="14.5703125" customWidth="1"/>
    <col min="3" max="3" width="16.5703125" customWidth="1"/>
    <col min="4" max="4" width="29" customWidth="1"/>
    <col min="13" max="13" width="10.7109375" customWidth="1"/>
  </cols>
  <sheetData>
    <row r="1" spans="1:13">
      <c r="A1" t="s">
        <v>270</v>
      </c>
      <c r="B1" t="s">
        <v>271</v>
      </c>
      <c r="C1" t="s">
        <v>272</v>
      </c>
      <c r="D1" t="s">
        <v>273</v>
      </c>
      <c r="E1" t="s">
        <v>274</v>
      </c>
      <c r="F1" t="s">
        <v>275</v>
      </c>
      <c r="G1" t="s">
        <v>276</v>
      </c>
      <c r="H1" t="s">
        <v>277</v>
      </c>
      <c r="I1" t="s">
        <v>278</v>
      </c>
      <c r="J1" t="s">
        <v>279</v>
      </c>
      <c r="K1" t="s">
        <v>280</v>
      </c>
      <c r="L1" t="s">
        <v>281</v>
      </c>
      <c r="M1" t="s">
        <v>282</v>
      </c>
    </row>
    <row r="2" spans="1:13" ht="15">
      <c r="A2" s="325" t="s">
        <v>283</v>
      </c>
      <c r="B2" s="325">
        <v>6916781</v>
      </c>
      <c r="C2" s="325">
        <v>6916781</v>
      </c>
      <c r="D2" s="325" t="s">
        <v>284</v>
      </c>
      <c r="E2" s="325">
        <v>10764</v>
      </c>
      <c r="F2" s="325">
        <v>167574.95000000001</v>
      </c>
      <c r="G2" s="325">
        <v>18.89</v>
      </c>
      <c r="H2" s="325">
        <v>203281.51</v>
      </c>
      <c r="I2" s="325">
        <v>233759.15</v>
      </c>
      <c r="J2" s="325">
        <v>25.82</v>
      </c>
      <c r="K2" s="325">
        <v>277926.48</v>
      </c>
      <c r="L2" s="325" t="s">
        <v>285</v>
      </c>
      <c r="M2" s="327">
        <v>43799</v>
      </c>
    </row>
    <row r="3" spans="1:13" ht="15">
      <c r="A3" s="325" t="s">
        <v>283</v>
      </c>
      <c r="B3" s="326" t="s">
        <v>286</v>
      </c>
      <c r="C3" s="325" t="s">
        <v>287</v>
      </c>
      <c r="D3" s="325" t="s">
        <v>288</v>
      </c>
      <c r="E3" s="325">
        <v>26500</v>
      </c>
      <c r="F3" s="325">
        <v>860006.55</v>
      </c>
      <c r="G3" s="325">
        <v>40.06</v>
      </c>
      <c r="H3" s="325">
        <v>1061669.5</v>
      </c>
      <c r="I3" s="325">
        <v>860006.55</v>
      </c>
      <c r="J3" s="325">
        <v>40.06</v>
      </c>
      <c r="K3" s="325">
        <v>1061669.5</v>
      </c>
      <c r="L3" s="325" t="s">
        <v>289</v>
      </c>
      <c r="M3" s="327">
        <v>43799</v>
      </c>
    </row>
    <row r="4" spans="1:13" ht="15">
      <c r="A4" s="325" t="s">
        <v>283</v>
      </c>
      <c r="B4" s="325" t="s">
        <v>290</v>
      </c>
      <c r="C4" s="325" t="s">
        <v>291</v>
      </c>
      <c r="D4" s="325" t="s">
        <v>292</v>
      </c>
      <c r="E4" s="325">
        <v>3800</v>
      </c>
      <c r="F4" s="325">
        <v>598909</v>
      </c>
      <c r="G4" s="325">
        <v>270.62</v>
      </c>
      <c r="H4" s="325">
        <v>1028356</v>
      </c>
      <c r="I4" s="325">
        <v>598909</v>
      </c>
      <c r="J4" s="325">
        <v>270.62</v>
      </c>
      <c r="K4" s="325">
        <v>1028356</v>
      </c>
      <c r="L4" s="325" t="s">
        <v>289</v>
      </c>
      <c r="M4" s="327">
        <v>43799</v>
      </c>
    </row>
    <row r="5" spans="1:13" ht="15">
      <c r="A5" s="325" t="s">
        <v>283</v>
      </c>
      <c r="B5" s="325" t="s">
        <v>293</v>
      </c>
      <c r="C5" s="325" t="s">
        <v>294</v>
      </c>
      <c r="D5" s="325" t="s">
        <v>295</v>
      </c>
      <c r="E5" s="325">
        <v>7571</v>
      </c>
      <c r="F5" s="325">
        <v>412469.27</v>
      </c>
      <c r="G5" s="325">
        <v>61.81</v>
      </c>
      <c r="H5" s="325">
        <v>467963.51</v>
      </c>
      <c r="I5" s="325">
        <v>412469.27</v>
      </c>
      <c r="J5" s="325">
        <v>61.81</v>
      </c>
      <c r="K5" s="325">
        <v>467963.51</v>
      </c>
      <c r="L5" s="325" t="s">
        <v>289</v>
      </c>
      <c r="M5" s="327">
        <v>43799</v>
      </c>
    </row>
    <row r="6" spans="1:13" ht="15">
      <c r="A6" s="325" t="s">
        <v>283</v>
      </c>
      <c r="B6" s="325" t="s">
        <v>296</v>
      </c>
      <c r="C6" s="325" t="s">
        <v>297</v>
      </c>
      <c r="D6" s="325" t="s">
        <v>298</v>
      </c>
      <c r="E6" s="325">
        <v>62600</v>
      </c>
      <c r="F6" s="325">
        <v>309920.08</v>
      </c>
      <c r="G6" s="325">
        <v>4.21</v>
      </c>
      <c r="H6" s="325">
        <v>263546</v>
      </c>
      <c r="I6" s="325">
        <v>309920.08</v>
      </c>
      <c r="J6" s="325">
        <v>4.21</v>
      </c>
      <c r="K6" s="325">
        <v>263546</v>
      </c>
      <c r="L6" s="325" t="s">
        <v>289</v>
      </c>
      <c r="M6" s="327">
        <v>43799</v>
      </c>
    </row>
    <row r="7" spans="1:13" ht="15">
      <c r="A7" s="325" t="s">
        <v>283</v>
      </c>
      <c r="B7" s="325" t="s">
        <v>299</v>
      </c>
      <c r="C7" s="325">
        <v>2722670</v>
      </c>
      <c r="D7" s="325" t="s">
        <v>300</v>
      </c>
      <c r="E7" s="325">
        <v>22241</v>
      </c>
      <c r="F7" s="325">
        <v>343168.34</v>
      </c>
      <c r="G7" s="325">
        <v>15.29</v>
      </c>
      <c r="H7" s="325">
        <v>340064.89</v>
      </c>
      <c r="I7" s="325">
        <v>343168.34</v>
      </c>
      <c r="J7" s="325">
        <v>15.29</v>
      </c>
      <c r="K7" s="325">
        <v>340064.89</v>
      </c>
      <c r="L7" s="325" t="s">
        <v>289</v>
      </c>
      <c r="M7" s="327">
        <v>43799</v>
      </c>
    </row>
    <row r="8" spans="1:13" ht="15">
      <c r="A8" s="325" t="s">
        <v>283</v>
      </c>
      <c r="B8" s="325" t="s">
        <v>301</v>
      </c>
      <c r="C8" s="325" t="s">
        <v>302</v>
      </c>
      <c r="D8" s="325" t="s">
        <v>303</v>
      </c>
      <c r="E8" s="325">
        <v>3000</v>
      </c>
      <c r="F8" s="325">
        <v>350347.5</v>
      </c>
      <c r="G8" s="325">
        <v>115.18</v>
      </c>
      <c r="H8" s="325">
        <v>345540</v>
      </c>
      <c r="I8" s="325">
        <v>350347.5</v>
      </c>
      <c r="J8" s="325">
        <v>115.18</v>
      </c>
      <c r="K8" s="325">
        <v>345540</v>
      </c>
      <c r="L8" s="325" t="s">
        <v>289</v>
      </c>
      <c r="M8" s="327">
        <v>43799</v>
      </c>
    </row>
    <row r="9" spans="1:13" ht="15">
      <c r="A9" s="325" t="s">
        <v>283</v>
      </c>
      <c r="B9" s="325" t="s">
        <v>304</v>
      </c>
      <c r="C9" s="325">
        <v>2136646</v>
      </c>
      <c r="D9" s="325" t="s">
        <v>305</v>
      </c>
      <c r="E9" s="325">
        <v>14300</v>
      </c>
      <c r="F9" s="325">
        <v>397422.48</v>
      </c>
      <c r="G9" s="325">
        <v>21.6</v>
      </c>
      <c r="H9" s="325">
        <v>308880</v>
      </c>
      <c r="I9" s="325">
        <v>397422.48</v>
      </c>
      <c r="J9" s="325">
        <v>21.6</v>
      </c>
      <c r="K9" s="325">
        <v>308880</v>
      </c>
      <c r="L9" s="325" t="s">
        <v>289</v>
      </c>
      <c r="M9" s="327">
        <v>43799</v>
      </c>
    </row>
    <row r="10" spans="1:13" ht="15">
      <c r="A10" s="325" t="s">
        <v>283</v>
      </c>
      <c r="B10" s="326" t="s">
        <v>306</v>
      </c>
      <c r="C10" s="325">
        <v>2024677</v>
      </c>
      <c r="D10" s="325" t="s">
        <v>307</v>
      </c>
      <c r="E10" s="325">
        <v>28801</v>
      </c>
      <c r="F10" s="325">
        <v>334222.26</v>
      </c>
      <c r="G10" s="325">
        <v>16.8</v>
      </c>
      <c r="H10" s="325">
        <v>483856.8</v>
      </c>
      <c r="I10" s="325">
        <v>334222.26</v>
      </c>
      <c r="J10" s="325">
        <v>16.8</v>
      </c>
      <c r="K10" s="325">
        <v>483856.8</v>
      </c>
      <c r="L10" s="325" t="s">
        <v>289</v>
      </c>
      <c r="M10" s="327">
        <v>43799</v>
      </c>
    </row>
    <row r="11" spans="1:13" ht="15">
      <c r="A11" s="325" t="s">
        <v>283</v>
      </c>
      <c r="B11" s="325" t="s">
        <v>308</v>
      </c>
      <c r="C11" s="325" t="s">
        <v>309</v>
      </c>
      <c r="D11" s="325" t="s">
        <v>310</v>
      </c>
      <c r="E11" s="325">
        <v>11500</v>
      </c>
      <c r="F11" s="325">
        <v>647302.86</v>
      </c>
      <c r="G11" s="325">
        <v>83.14</v>
      </c>
      <c r="H11" s="325">
        <v>956110</v>
      </c>
      <c r="I11" s="325">
        <v>647302.86</v>
      </c>
      <c r="J11" s="325">
        <v>83.14</v>
      </c>
      <c r="K11" s="325">
        <v>956110</v>
      </c>
      <c r="L11" s="325" t="s">
        <v>289</v>
      </c>
      <c r="M11" s="327">
        <v>43799</v>
      </c>
    </row>
    <row r="12" spans="1:13" ht="15">
      <c r="A12" s="325" t="s">
        <v>283</v>
      </c>
      <c r="B12" s="325">
        <v>124765108</v>
      </c>
      <c r="C12" s="325">
        <v>2125097</v>
      </c>
      <c r="D12" s="325" t="s">
        <v>311</v>
      </c>
      <c r="E12" s="325">
        <v>31400</v>
      </c>
      <c r="F12" s="325">
        <v>561500.48</v>
      </c>
      <c r="G12" s="325">
        <v>26.91</v>
      </c>
      <c r="H12" s="325">
        <v>844974</v>
      </c>
      <c r="I12" s="325">
        <v>561500.48</v>
      </c>
      <c r="J12" s="325">
        <v>26.91</v>
      </c>
      <c r="K12" s="325">
        <v>844974</v>
      </c>
      <c r="L12" s="325" t="s">
        <v>289</v>
      </c>
      <c r="M12" s="327">
        <v>43799</v>
      </c>
    </row>
    <row r="13" spans="1:13" ht="15">
      <c r="A13" s="325" t="s">
        <v>283</v>
      </c>
      <c r="B13" s="325">
        <v>138006309</v>
      </c>
      <c r="C13" s="325">
        <v>2173706</v>
      </c>
      <c r="D13" s="325" t="s">
        <v>312</v>
      </c>
      <c r="E13" s="325">
        <v>10825</v>
      </c>
      <c r="F13" s="325">
        <v>350816.34</v>
      </c>
      <c r="G13" s="325">
        <v>27.64</v>
      </c>
      <c r="H13" s="325">
        <v>299203</v>
      </c>
      <c r="I13" s="325">
        <v>350816.34</v>
      </c>
      <c r="J13" s="325">
        <v>27.64</v>
      </c>
      <c r="K13" s="325">
        <v>299203</v>
      </c>
      <c r="L13" s="325" t="s">
        <v>289</v>
      </c>
      <c r="M13" s="327">
        <v>43799</v>
      </c>
    </row>
    <row r="14" spans="1:13" ht="15">
      <c r="A14" s="325" t="s">
        <v>283</v>
      </c>
      <c r="B14" s="325" t="s">
        <v>313</v>
      </c>
      <c r="C14" s="325">
        <v>2186812</v>
      </c>
      <c r="D14" s="325" t="s">
        <v>314</v>
      </c>
      <c r="E14" s="325">
        <v>37500</v>
      </c>
      <c r="F14" s="325">
        <v>358567.5</v>
      </c>
      <c r="G14" s="325">
        <v>8.2200000000000006</v>
      </c>
      <c r="H14" s="325">
        <v>308250</v>
      </c>
      <c r="I14" s="325">
        <v>358567.5</v>
      </c>
      <c r="J14" s="325">
        <v>8.2200000000000006</v>
      </c>
      <c r="K14" s="325">
        <v>308250</v>
      </c>
      <c r="L14" s="325" t="s">
        <v>289</v>
      </c>
      <c r="M14" s="327">
        <v>43799</v>
      </c>
    </row>
    <row r="15" spans="1:13" ht="15">
      <c r="A15" s="325" t="s">
        <v>283</v>
      </c>
      <c r="B15" s="325" t="s">
        <v>315</v>
      </c>
      <c r="C15" s="325">
        <v>2945927</v>
      </c>
      <c r="D15" s="325" t="s">
        <v>316</v>
      </c>
      <c r="E15" s="325">
        <v>28900</v>
      </c>
      <c r="F15" s="325">
        <v>353091.53</v>
      </c>
      <c r="G15" s="325">
        <v>13.38</v>
      </c>
      <c r="H15" s="325">
        <v>386682</v>
      </c>
      <c r="I15" s="325">
        <v>353091.53</v>
      </c>
      <c r="J15" s="325">
        <v>13.38</v>
      </c>
      <c r="K15" s="325">
        <v>386682</v>
      </c>
      <c r="L15" s="325" t="s">
        <v>289</v>
      </c>
      <c r="M15" s="327">
        <v>43799</v>
      </c>
    </row>
    <row r="16" spans="1:13" ht="15">
      <c r="A16" s="325" t="s">
        <v>283</v>
      </c>
      <c r="B16" s="325">
        <v>294821608</v>
      </c>
      <c r="C16" s="325">
        <v>2031730</v>
      </c>
      <c r="D16" s="325" t="s">
        <v>317</v>
      </c>
      <c r="E16" s="325">
        <v>90300</v>
      </c>
      <c r="F16" s="325">
        <v>678780.05</v>
      </c>
      <c r="G16" s="325">
        <v>9.0399999999999991</v>
      </c>
      <c r="H16" s="325">
        <v>816312</v>
      </c>
      <c r="I16" s="325">
        <v>678780.05</v>
      </c>
      <c r="J16" s="325">
        <v>9.0399999999999991</v>
      </c>
      <c r="K16" s="325">
        <v>816312</v>
      </c>
      <c r="L16" s="325" t="s">
        <v>289</v>
      </c>
      <c r="M16" s="327">
        <v>43799</v>
      </c>
    </row>
    <row r="17" spans="1:13" ht="15">
      <c r="A17" s="325" t="s">
        <v>283</v>
      </c>
      <c r="B17" s="325">
        <v>292505104</v>
      </c>
      <c r="C17" s="325">
        <v>2793182</v>
      </c>
      <c r="D17" s="325" t="s">
        <v>318</v>
      </c>
      <c r="E17" s="325">
        <v>58700</v>
      </c>
      <c r="F17" s="325">
        <v>715551.56</v>
      </c>
      <c r="G17" s="325">
        <v>3.94</v>
      </c>
      <c r="H17" s="325">
        <v>231278</v>
      </c>
      <c r="I17" s="325">
        <v>715551.56</v>
      </c>
      <c r="J17" s="325">
        <v>3.94</v>
      </c>
      <c r="K17" s="325">
        <v>231278</v>
      </c>
      <c r="L17" s="325" t="s">
        <v>289</v>
      </c>
      <c r="M17" s="327">
        <v>43799</v>
      </c>
    </row>
    <row r="18" spans="1:13" ht="15">
      <c r="A18" s="325" t="s">
        <v>283</v>
      </c>
      <c r="B18" s="325" t="s">
        <v>319</v>
      </c>
      <c r="C18" s="325" t="s">
        <v>320</v>
      </c>
      <c r="D18" s="325" t="s">
        <v>321</v>
      </c>
      <c r="E18" s="325">
        <v>6400</v>
      </c>
      <c r="F18" s="325">
        <v>464829</v>
      </c>
      <c r="G18" s="325">
        <v>168.27</v>
      </c>
      <c r="H18" s="325">
        <v>1076928</v>
      </c>
      <c r="I18" s="325">
        <v>464829</v>
      </c>
      <c r="J18" s="325">
        <v>168.27</v>
      </c>
      <c r="K18" s="325">
        <v>1076928</v>
      </c>
      <c r="L18" s="325" t="s">
        <v>289</v>
      </c>
      <c r="M18" s="327">
        <v>43799</v>
      </c>
    </row>
    <row r="19" spans="1:13" ht="15">
      <c r="A19" s="325" t="s">
        <v>283</v>
      </c>
      <c r="B19" s="325">
        <v>398438408</v>
      </c>
      <c r="C19" s="325" t="s">
        <v>322</v>
      </c>
      <c r="D19" s="325" t="s">
        <v>323</v>
      </c>
      <c r="E19" s="325">
        <v>32700</v>
      </c>
      <c r="F19" s="325">
        <v>671551.45</v>
      </c>
      <c r="G19" s="325">
        <v>22.88</v>
      </c>
      <c r="H19" s="325">
        <v>748176</v>
      </c>
      <c r="I19" s="325">
        <v>671551.45</v>
      </c>
      <c r="J19" s="325">
        <v>22.88</v>
      </c>
      <c r="K19" s="325">
        <v>748176</v>
      </c>
      <c r="L19" s="325" t="s">
        <v>289</v>
      </c>
      <c r="M19" s="327">
        <v>43799</v>
      </c>
    </row>
    <row r="20" spans="1:13" ht="15">
      <c r="A20" s="325" t="s">
        <v>283</v>
      </c>
      <c r="B20" s="325" t="s">
        <v>324</v>
      </c>
      <c r="C20" s="325">
        <v>2569286</v>
      </c>
      <c r="D20" s="325" t="s">
        <v>325</v>
      </c>
      <c r="E20" s="325">
        <v>52000</v>
      </c>
      <c r="F20" s="325">
        <v>610308.28</v>
      </c>
      <c r="G20" s="325">
        <v>14.09</v>
      </c>
      <c r="H20" s="325">
        <v>732680</v>
      </c>
      <c r="I20" s="325">
        <v>610308.28</v>
      </c>
      <c r="J20" s="325">
        <v>14.09</v>
      </c>
      <c r="K20" s="325">
        <v>732680</v>
      </c>
      <c r="L20" s="325" t="s">
        <v>289</v>
      </c>
      <c r="M20" s="327">
        <v>43799</v>
      </c>
    </row>
    <row r="21" spans="1:13" ht="15">
      <c r="A21" s="325" t="s">
        <v>283</v>
      </c>
      <c r="B21" s="325" t="s">
        <v>326</v>
      </c>
      <c r="C21" s="325" t="s">
        <v>327</v>
      </c>
      <c r="D21" s="325" t="s">
        <v>328</v>
      </c>
      <c r="E21" s="325">
        <v>15191</v>
      </c>
      <c r="F21" s="325">
        <v>885587.83</v>
      </c>
      <c r="G21" s="325">
        <v>64.73</v>
      </c>
      <c r="H21" s="325">
        <v>983313.43</v>
      </c>
      <c r="I21" s="325">
        <v>885587.83</v>
      </c>
      <c r="J21" s="325">
        <v>64.73</v>
      </c>
      <c r="K21" s="325">
        <v>983313.43</v>
      </c>
      <c r="L21" s="325" t="s">
        <v>289</v>
      </c>
      <c r="M21" s="327">
        <v>43799</v>
      </c>
    </row>
    <row r="22" spans="1:13" ht="15">
      <c r="A22" s="325" t="s">
        <v>283</v>
      </c>
      <c r="B22" s="325" t="s">
        <v>329</v>
      </c>
      <c r="C22" s="325" t="s">
        <v>330</v>
      </c>
      <c r="D22" s="325" t="s">
        <v>331</v>
      </c>
      <c r="E22" s="325">
        <v>16700</v>
      </c>
      <c r="F22" s="325">
        <v>145969.69</v>
      </c>
      <c r="G22" s="325">
        <v>9.42</v>
      </c>
      <c r="H22" s="325">
        <v>157347.4</v>
      </c>
      <c r="I22" s="325">
        <v>145969.69</v>
      </c>
      <c r="J22" s="325">
        <v>9.42</v>
      </c>
      <c r="K22" s="325">
        <v>157347.4</v>
      </c>
      <c r="L22" s="325" t="s">
        <v>289</v>
      </c>
      <c r="M22" s="327">
        <v>43799</v>
      </c>
    </row>
    <row r="23" spans="1:13" ht="15">
      <c r="A23" s="325" t="s">
        <v>283</v>
      </c>
      <c r="B23" s="325" t="s">
        <v>332</v>
      </c>
      <c r="C23" s="325" t="s">
        <v>333</v>
      </c>
      <c r="D23" s="325" t="s">
        <v>334</v>
      </c>
      <c r="E23" s="325">
        <v>4359</v>
      </c>
      <c r="F23" s="325">
        <v>216325.64</v>
      </c>
      <c r="G23" s="325">
        <v>39.01</v>
      </c>
      <c r="H23" s="325">
        <v>170044.59</v>
      </c>
      <c r="I23" s="325">
        <v>216325.64</v>
      </c>
      <c r="J23" s="325">
        <v>39.01</v>
      </c>
      <c r="K23" s="325">
        <v>170044.59</v>
      </c>
      <c r="L23" s="325" t="s">
        <v>289</v>
      </c>
      <c r="M23" s="327">
        <v>43799</v>
      </c>
    </row>
    <row r="24" spans="1:13" ht="15">
      <c r="A24" s="325" t="s">
        <v>283</v>
      </c>
      <c r="B24" s="325">
        <v>485785109</v>
      </c>
      <c r="C24" s="325" t="s">
        <v>335</v>
      </c>
      <c r="D24" s="325" t="s">
        <v>336</v>
      </c>
      <c r="E24" s="325">
        <v>14300</v>
      </c>
      <c r="F24" s="325">
        <v>356815.03</v>
      </c>
      <c r="G24" s="325">
        <v>20.52</v>
      </c>
      <c r="H24" s="325">
        <v>293407.40000000002</v>
      </c>
      <c r="I24" s="325">
        <v>356815.03</v>
      </c>
      <c r="J24" s="325">
        <v>20.52</v>
      </c>
      <c r="K24" s="325">
        <v>293407.40000000002</v>
      </c>
      <c r="L24" s="325" t="s">
        <v>289</v>
      </c>
      <c r="M24" s="327">
        <v>43799</v>
      </c>
    </row>
    <row r="25" spans="1:13" ht="15">
      <c r="A25" s="325" t="s">
        <v>283</v>
      </c>
      <c r="B25" s="325" t="s">
        <v>337</v>
      </c>
      <c r="C25" s="325" t="s">
        <v>338</v>
      </c>
      <c r="D25" s="325" t="s">
        <v>339</v>
      </c>
      <c r="E25" s="325">
        <v>3714</v>
      </c>
      <c r="F25" s="325">
        <v>14338.64</v>
      </c>
      <c r="G25" s="325">
        <v>8.27</v>
      </c>
      <c r="H25" s="325">
        <v>30725.919999999998</v>
      </c>
      <c r="I25" s="325">
        <v>14338.64</v>
      </c>
      <c r="J25" s="325">
        <v>8.27</v>
      </c>
      <c r="K25" s="325">
        <v>30725.919999999998</v>
      </c>
      <c r="L25" s="325" t="s">
        <v>289</v>
      </c>
      <c r="M25" s="327">
        <v>43799</v>
      </c>
    </row>
    <row r="26" spans="1:13" ht="15">
      <c r="A26" s="325" t="s">
        <v>283</v>
      </c>
      <c r="B26" s="325">
        <v>631512209</v>
      </c>
      <c r="C26" s="325" t="s">
        <v>340</v>
      </c>
      <c r="D26" s="325" t="s">
        <v>341</v>
      </c>
      <c r="E26" s="325">
        <v>18570</v>
      </c>
      <c r="F26" s="325">
        <v>507071.38</v>
      </c>
      <c r="G26" s="325">
        <v>28.49</v>
      </c>
      <c r="H26" s="325">
        <v>529059.30000000005</v>
      </c>
      <c r="I26" s="325">
        <v>507071.38</v>
      </c>
      <c r="J26" s="325">
        <v>28.49</v>
      </c>
      <c r="K26" s="325">
        <v>529059.30000000005</v>
      </c>
      <c r="L26" s="325" t="s">
        <v>289</v>
      </c>
      <c r="M26" s="327">
        <v>43799</v>
      </c>
    </row>
    <row r="27" spans="1:13" ht="15">
      <c r="A27" s="325" t="s">
        <v>283</v>
      </c>
      <c r="B27" s="325">
        <v>683715106</v>
      </c>
      <c r="C27" s="325">
        <v>2655657</v>
      </c>
      <c r="D27" s="325" t="s">
        <v>342</v>
      </c>
      <c r="E27" s="325">
        <v>15400</v>
      </c>
      <c r="F27" s="325">
        <v>547201.56000000006</v>
      </c>
      <c r="G27" s="325">
        <v>43.58</v>
      </c>
      <c r="H27" s="325">
        <v>671132</v>
      </c>
      <c r="I27" s="325">
        <v>547201.56000000006</v>
      </c>
      <c r="J27" s="325">
        <v>43.58</v>
      </c>
      <c r="K27" s="325">
        <v>671132</v>
      </c>
      <c r="L27" s="325" t="s">
        <v>289</v>
      </c>
      <c r="M27" s="327">
        <v>43799</v>
      </c>
    </row>
    <row r="28" spans="1:13" ht="15">
      <c r="A28" s="325" t="s">
        <v>283</v>
      </c>
      <c r="B28" s="325">
        <v>686330101</v>
      </c>
      <c r="C28" s="325">
        <v>2402444</v>
      </c>
      <c r="D28" s="325" t="s">
        <v>343</v>
      </c>
      <c r="E28" s="325">
        <v>1850</v>
      </c>
      <c r="F28" s="325">
        <v>147640.54999999999</v>
      </c>
      <c r="G28" s="325">
        <v>82.19</v>
      </c>
      <c r="H28" s="325">
        <v>152051.5</v>
      </c>
      <c r="I28" s="325">
        <v>147640.54999999999</v>
      </c>
      <c r="J28" s="325">
        <v>82.19</v>
      </c>
      <c r="K28" s="325">
        <v>152051.5</v>
      </c>
      <c r="L28" s="325" t="s">
        <v>289</v>
      </c>
      <c r="M28" s="327">
        <v>43799</v>
      </c>
    </row>
    <row r="29" spans="1:13" ht="15">
      <c r="A29" s="325" t="s">
        <v>283</v>
      </c>
      <c r="B29" s="325">
        <v>705015105</v>
      </c>
      <c r="C29" s="325">
        <v>2704485</v>
      </c>
      <c r="D29" s="325" t="s">
        <v>344</v>
      </c>
      <c r="E29" s="325">
        <v>46000</v>
      </c>
      <c r="F29" s="325">
        <v>532692.30000000005</v>
      </c>
      <c r="G29" s="325">
        <v>8.36</v>
      </c>
      <c r="H29" s="325">
        <v>384560</v>
      </c>
      <c r="I29" s="325">
        <v>532692.30000000005</v>
      </c>
      <c r="J29" s="325">
        <v>8.36</v>
      </c>
      <c r="K29" s="325">
        <v>384560</v>
      </c>
      <c r="L29" s="325" t="s">
        <v>289</v>
      </c>
      <c r="M29" s="327">
        <v>43799</v>
      </c>
    </row>
    <row r="30" spans="1:13" ht="15">
      <c r="A30" s="325" t="s">
        <v>283</v>
      </c>
      <c r="B30" s="325" t="s">
        <v>345</v>
      </c>
      <c r="C30" s="325" t="s">
        <v>346</v>
      </c>
      <c r="D30" s="325" t="s">
        <v>347</v>
      </c>
      <c r="E30" s="325">
        <v>32000</v>
      </c>
      <c r="F30" s="325">
        <v>354809.59999999998</v>
      </c>
      <c r="G30" s="325">
        <v>9.89</v>
      </c>
      <c r="H30" s="325">
        <v>316480</v>
      </c>
      <c r="I30" s="325">
        <v>354809.59999999998</v>
      </c>
      <c r="J30" s="325">
        <v>9.89</v>
      </c>
      <c r="K30" s="325">
        <v>316480</v>
      </c>
      <c r="L30" s="325" t="s">
        <v>289</v>
      </c>
      <c r="M30" s="327">
        <v>43799</v>
      </c>
    </row>
    <row r="31" spans="1:13" ht="15">
      <c r="A31" s="325" t="s">
        <v>283</v>
      </c>
      <c r="B31" s="325" t="s">
        <v>348</v>
      </c>
      <c r="C31" s="325" t="s">
        <v>349</v>
      </c>
      <c r="D31" s="325" t="s">
        <v>350</v>
      </c>
      <c r="E31" s="325">
        <v>18570</v>
      </c>
      <c r="F31" s="325">
        <v>234489.01</v>
      </c>
      <c r="G31" s="325">
        <v>13.64</v>
      </c>
      <c r="H31" s="325">
        <v>253369.08</v>
      </c>
      <c r="I31" s="325">
        <v>234489.01</v>
      </c>
      <c r="J31" s="325">
        <v>13.64</v>
      </c>
      <c r="K31" s="325">
        <v>253369.08</v>
      </c>
      <c r="L31" s="325" t="s">
        <v>289</v>
      </c>
      <c r="M31" s="327">
        <v>43799</v>
      </c>
    </row>
    <row r="32" spans="1:13" ht="15">
      <c r="A32" s="325" t="s">
        <v>283</v>
      </c>
      <c r="B32" s="325">
        <v>759530108</v>
      </c>
      <c r="C32" s="325" t="s">
        <v>351</v>
      </c>
      <c r="D32" s="325" t="s">
        <v>352</v>
      </c>
      <c r="E32" s="325">
        <v>36900</v>
      </c>
      <c r="F32" s="325">
        <v>752984.78</v>
      </c>
      <c r="G32" s="325">
        <v>24.38</v>
      </c>
      <c r="H32" s="325">
        <v>899622</v>
      </c>
      <c r="I32" s="325">
        <v>752984.78</v>
      </c>
      <c r="J32" s="325">
        <v>24.38</v>
      </c>
      <c r="K32" s="325">
        <v>899622</v>
      </c>
      <c r="L32" s="325" t="s">
        <v>289</v>
      </c>
      <c r="M32" s="327">
        <v>43799</v>
      </c>
    </row>
    <row r="33" spans="1:13" ht="15">
      <c r="A33" s="325" t="s">
        <v>283</v>
      </c>
      <c r="B33" s="325">
        <v>803054204</v>
      </c>
      <c r="C33" s="325">
        <v>2775135</v>
      </c>
      <c r="D33" s="325" t="s">
        <v>353</v>
      </c>
      <c r="E33" s="325">
        <v>8250</v>
      </c>
      <c r="F33" s="325">
        <v>932542.09</v>
      </c>
      <c r="G33" s="325">
        <v>135.94999999999999</v>
      </c>
      <c r="H33" s="325">
        <v>1121587.5</v>
      </c>
      <c r="I33" s="325">
        <v>932542.09</v>
      </c>
      <c r="J33" s="325">
        <v>135.94999999999999</v>
      </c>
      <c r="K33" s="325">
        <v>1121587.5</v>
      </c>
      <c r="L33" s="325" t="s">
        <v>289</v>
      </c>
      <c r="M33" s="327">
        <v>43799</v>
      </c>
    </row>
    <row r="34" spans="1:13" ht="15">
      <c r="A34" s="325" t="s">
        <v>283</v>
      </c>
      <c r="B34" s="325" t="s">
        <v>354</v>
      </c>
      <c r="C34" s="325">
        <v>2495648</v>
      </c>
      <c r="D34" s="325" t="s">
        <v>355</v>
      </c>
      <c r="E34" s="325">
        <v>10900</v>
      </c>
      <c r="F34" s="325">
        <v>277101.75</v>
      </c>
      <c r="G34" s="325">
        <v>22.92</v>
      </c>
      <c r="H34" s="325">
        <v>249828</v>
      </c>
      <c r="I34" s="325">
        <v>277101.75</v>
      </c>
      <c r="J34" s="325">
        <v>22.92</v>
      </c>
      <c r="K34" s="325">
        <v>249828</v>
      </c>
      <c r="L34" s="325" t="s">
        <v>289</v>
      </c>
      <c r="M34" s="327">
        <v>43799</v>
      </c>
    </row>
    <row r="35" spans="1:13" ht="15">
      <c r="A35" s="325" t="s">
        <v>283</v>
      </c>
      <c r="B35" s="325">
        <v>835699307</v>
      </c>
      <c r="C35" s="325">
        <v>2821481</v>
      </c>
      <c r="D35" s="325" t="s">
        <v>356</v>
      </c>
      <c r="E35" s="325">
        <v>14700</v>
      </c>
      <c r="F35" s="325">
        <v>616831.12</v>
      </c>
      <c r="G35" s="325">
        <v>63.48</v>
      </c>
      <c r="H35" s="325">
        <v>933156</v>
      </c>
      <c r="I35" s="325">
        <v>616831.12</v>
      </c>
      <c r="J35" s="325">
        <v>63.48</v>
      </c>
      <c r="K35" s="325">
        <v>933156</v>
      </c>
      <c r="L35" s="325" t="s">
        <v>289</v>
      </c>
      <c r="M35" s="327">
        <v>43799</v>
      </c>
    </row>
    <row r="36" spans="1:13" ht="15">
      <c r="A36" s="325" t="s">
        <v>283</v>
      </c>
      <c r="B36" s="325" t="s">
        <v>357</v>
      </c>
      <c r="C36" s="325" t="s">
        <v>358</v>
      </c>
      <c r="D36" s="325" t="s">
        <v>359</v>
      </c>
      <c r="E36" s="325">
        <v>3140</v>
      </c>
      <c r="F36" s="325">
        <v>438381</v>
      </c>
      <c r="G36" s="325">
        <v>336.75</v>
      </c>
      <c r="H36" s="325">
        <v>1057395</v>
      </c>
      <c r="I36" s="325">
        <v>438381</v>
      </c>
      <c r="J36" s="325">
        <v>336.75</v>
      </c>
      <c r="K36" s="325">
        <v>1057395</v>
      </c>
      <c r="L36" s="325" t="s">
        <v>289</v>
      </c>
      <c r="M36" s="327">
        <v>43799</v>
      </c>
    </row>
    <row r="37" spans="1:13" ht="15">
      <c r="A37" s="325" t="s">
        <v>283</v>
      </c>
      <c r="B37" s="325" t="s">
        <v>360</v>
      </c>
      <c r="C37" s="325">
        <v>2615565</v>
      </c>
      <c r="D37" s="325" t="s">
        <v>361</v>
      </c>
      <c r="E37" s="325">
        <v>23900</v>
      </c>
      <c r="F37" s="325">
        <v>805315.16</v>
      </c>
      <c r="G37" s="325">
        <v>44.78</v>
      </c>
      <c r="H37" s="325">
        <v>1070242</v>
      </c>
      <c r="I37" s="325">
        <v>805315.16</v>
      </c>
      <c r="J37" s="325">
        <v>44.78</v>
      </c>
      <c r="K37" s="325">
        <v>1070242</v>
      </c>
      <c r="L37" s="325" t="s">
        <v>289</v>
      </c>
      <c r="M37" s="327">
        <v>43799</v>
      </c>
    </row>
    <row r="38" spans="1:13" ht="15">
      <c r="A38" s="325" t="s">
        <v>283</v>
      </c>
      <c r="B38" s="325">
        <v>878742204</v>
      </c>
      <c r="C38" s="325">
        <v>2124533</v>
      </c>
      <c r="D38" s="325" t="s">
        <v>362</v>
      </c>
      <c r="E38" s="325">
        <v>15900</v>
      </c>
      <c r="F38" s="325">
        <v>359813.37</v>
      </c>
      <c r="G38" s="325">
        <v>15.7</v>
      </c>
      <c r="H38" s="325">
        <v>249630</v>
      </c>
      <c r="I38" s="325">
        <v>359813.37</v>
      </c>
      <c r="J38" s="325">
        <v>15.7</v>
      </c>
      <c r="K38" s="325">
        <v>249630</v>
      </c>
      <c r="L38" s="325" t="s">
        <v>289</v>
      </c>
      <c r="M38" s="327">
        <v>43799</v>
      </c>
    </row>
    <row r="39" spans="1:13" ht="15">
      <c r="A39" s="325" t="s">
        <v>283</v>
      </c>
      <c r="B39" s="325" t="s">
        <v>363</v>
      </c>
      <c r="C39" s="325">
        <v>2803597</v>
      </c>
      <c r="D39" s="325" t="s">
        <v>364</v>
      </c>
      <c r="E39" s="325">
        <v>3000</v>
      </c>
      <c r="F39" s="325">
        <v>66891.09</v>
      </c>
      <c r="G39" s="325">
        <v>25.62</v>
      </c>
      <c r="H39" s="325">
        <v>76872</v>
      </c>
      <c r="I39" s="325">
        <v>66891.09</v>
      </c>
      <c r="J39" s="325">
        <v>25.62</v>
      </c>
      <c r="K39" s="325">
        <v>76872</v>
      </c>
      <c r="L39" s="325" t="s">
        <v>289</v>
      </c>
      <c r="M39" s="327">
        <v>43799</v>
      </c>
    </row>
    <row r="40" spans="1:13" ht="15">
      <c r="A40" s="325" t="s">
        <v>283</v>
      </c>
      <c r="B40" s="325" t="s">
        <v>365</v>
      </c>
      <c r="C40" s="325" t="s">
        <v>366</v>
      </c>
      <c r="D40" s="325" t="s">
        <v>367</v>
      </c>
      <c r="E40" s="325">
        <v>7300</v>
      </c>
      <c r="F40" s="325">
        <v>501461.85</v>
      </c>
      <c r="G40" s="325">
        <v>55.66</v>
      </c>
      <c r="H40" s="325">
        <v>406318</v>
      </c>
      <c r="I40" s="325">
        <v>501461.85</v>
      </c>
      <c r="J40" s="325">
        <v>55.66</v>
      </c>
      <c r="K40" s="325">
        <v>406318</v>
      </c>
      <c r="L40" s="325" t="s">
        <v>289</v>
      </c>
      <c r="M40" s="327">
        <v>43799</v>
      </c>
    </row>
    <row r="41" spans="1:13" ht="15">
      <c r="A41" s="325" t="s">
        <v>283</v>
      </c>
      <c r="B41" s="325">
        <v>4031976</v>
      </c>
      <c r="C41" s="325">
        <v>4031976</v>
      </c>
      <c r="D41" s="325" t="s">
        <v>368</v>
      </c>
      <c r="E41" s="325">
        <v>2175</v>
      </c>
      <c r="F41" s="325">
        <v>442936.32000000001</v>
      </c>
      <c r="G41" s="325">
        <v>311.45</v>
      </c>
      <c r="H41" s="325">
        <v>677401.85</v>
      </c>
      <c r="I41" s="325">
        <v>399696.88</v>
      </c>
      <c r="J41" s="325">
        <v>282.75</v>
      </c>
      <c r="K41" s="325">
        <v>614981.25</v>
      </c>
      <c r="L41" s="325" t="s">
        <v>369</v>
      </c>
      <c r="M41" s="327">
        <v>43799</v>
      </c>
    </row>
    <row r="42" spans="1:13" ht="15">
      <c r="A42" s="325" t="s">
        <v>283</v>
      </c>
      <c r="B42" s="325" t="s">
        <v>370</v>
      </c>
      <c r="C42" s="325" t="s">
        <v>370</v>
      </c>
      <c r="D42" s="325" t="s">
        <v>371</v>
      </c>
      <c r="E42" s="325">
        <v>3630</v>
      </c>
      <c r="F42" s="325">
        <v>344371.12</v>
      </c>
      <c r="G42" s="325">
        <v>95.74</v>
      </c>
      <c r="H42" s="325">
        <v>347544.84</v>
      </c>
      <c r="I42" s="325">
        <v>320329.48</v>
      </c>
      <c r="J42" s="325">
        <v>86.92</v>
      </c>
      <c r="K42" s="325">
        <v>315519.59999999998</v>
      </c>
      <c r="L42" s="325" t="s">
        <v>369</v>
      </c>
      <c r="M42" s="327">
        <v>43799</v>
      </c>
    </row>
    <row r="43" spans="1:13" ht="15">
      <c r="A43" s="325" t="s">
        <v>283</v>
      </c>
      <c r="B43" s="325">
        <v>5330047</v>
      </c>
      <c r="C43" s="325">
        <v>5330047</v>
      </c>
      <c r="D43" s="325" t="s">
        <v>372</v>
      </c>
      <c r="E43" s="325">
        <v>6569</v>
      </c>
      <c r="F43" s="325">
        <v>707076.58</v>
      </c>
      <c r="G43" s="325">
        <v>157.51</v>
      </c>
      <c r="H43" s="325">
        <v>1034712.75</v>
      </c>
      <c r="I43" s="325">
        <v>634632.89</v>
      </c>
      <c r="J43" s="325">
        <v>143</v>
      </c>
      <c r="K43" s="325">
        <v>939367</v>
      </c>
      <c r="L43" s="325" t="s">
        <v>369</v>
      </c>
      <c r="M43" s="327">
        <v>43799</v>
      </c>
    </row>
    <row r="44" spans="1:13" ht="15">
      <c r="A44" s="325" t="s">
        <v>283</v>
      </c>
      <c r="B44" s="325">
        <v>5889505</v>
      </c>
      <c r="C44" s="325">
        <v>5889505</v>
      </c>
      <c r="D44" s="325" t="s">
        <v>373</v>
      </c>
      <c r="E44" s="325">
        <v>24398</v>
      </c>
      <c r="F44" s="325">
        <v>488975.04</v>
      </c>
      <c r="G44" s="325">
        <v>21.36</v>
      </c>
      <c r="H44" s="325">
        <v>521040.81</v>
      </c>
      <c r="I44" s="325">
        <v>444139.74</v>
      </c>
      <c r="J44" s="325">
        <v>19.39</v>
      </c>
      <c r="K44" s="325">
        <v>473028.42</v>
      </c>
      <c r="L44" s="325" t="s">
        <v>369</v>
      </c>
      <c r="M44" s="327">
        <v>43799</v>
      </c>
    </row>
    <row r="45" spans="1:13" ht="15">
      <c r="A45" s="325" t="s">
        <v>283</v>
      </c>
      <c r="B45" s="325">
        <v>4741844</v>
      </c>
      <c r="C45" s="325">
        <v>4741844</v>
      </c>
      <c r="D45" s="325" t="s">
        <v>374</v>
      </c>
      <c r="E45" s="325">
        <v>4638</v>
      </c>
      <c r="F45" s="325">
        <v>497928.6</v>
      </c>
      <c r="G45" s="325">
        <v>116.76</v>
      </c>
      <c r="H45" s="325">
        <v>541528.24</v>
      </c>
      <c r="I45" s="325">
        <v>452311.28</v>
      </c>
      <c r="J45" s="325">
        <v>106</v>
      </c>
      <c r="K45" s="325">
        <v>491628</v>
      </c>
      <c r="L45" s="325" t="s">
        <v>369</v>
      </c>
      <c r="M45" s="327">
        <v>43799</v>
      </c>
    </row>
    <row r="46" spans="1:13" ht="15">
      <c r="A46" s="325" t="s">
        <v>283</v>
      </c>
      <c r="B46" s="325" t="s">
        <v>375</v>
      </c>
      <c r="C46" s="325" t="s">
        <v>375</v>
      </c>
      <c r="D46" s="325" t="s">
        <v>376</v>
      </c>
      <c r="E46" s="325">
        <v>8509</v>
      </c>
      <c r="F46" s="325">
        <v>683825.18</v>
      </c>
      <c r="G46" s="325">
        <v>96.98</v>
      </c>
      <c r="H46" s="325">
        <v>825169.29</v>
      </c>
      <c r="I46" s="325">
        <v>611503.18999999994</v>
      </c>
      <c r="J46" s="325">
        <v>88.04</v>
      </c>
      <c r="K46" s="325">
        <v>749132.36</v>
      </c>
      <c r="L46" s="325" t="s">
        <v>369</v>
      </c>
      <c r="M46" s="327">
        <v>43799</v>
      </c>
    </row>
    <row r="47" spans="1:13" ht="15">
      <c r="A47" s="325" t="s">
        <v>283</v>
      </c>
      <c r="B47" s="325">
        <v>5732524</v>
      </c>
      <c r="C47" s="325">
        <v>5732524</v>
      </c>
      <c r="D47" s="325" t="s">
        <v>377</v>
      </c>
      <c r="E47" s="325">
        <v>28892</v>
      </c>
      <c r="F47" s="325">
        <v>316373.61</v>
      </c>
      <c r="G47" s="325">
        <v>7.66</v>
      </c>
      <c r="H47" s="325">
        <v>221244.19</v>
      </c>
      <c r="I47" s="325">
        <v>295276.24</v>
      </c>
      <c r="J47" s="325">
        <v>6.95</v>
      </c>
      <c r="K47" s="325">
        <v>200857.18</v>
      </c>
      <c r="L47" s="325" t="s">
        <v>369</v>
      </c>
      <c r="M47" s="327">
        <v>43799</v>
      </c>
    </row>
    <row r="48" spans="1:13" ht="15">
      <c r="A48" s="325" t="s">
        <v>283</v>
      </c>
      <c r="B48" s="325">
        <v>5999330</v>
      </c>
      <c r="C48" s="325">
        <v>5999330</v>
      </c>
      <c r="D48" s="325" t="s">
        <v>378</v>
      </c>
      <c r="E48" s="325">
        <v>3800</v>
      </c>
      <c r="F48" s="325">
        <v>672025.92</v>
      </c>
      <c r="G48" s="325">
        <v>236.82</v>
      </c>
      <c r="H48" s="325">
        <v>899925.5</v>
      </c>
      <c r="I48" s="325">
        <v>585399.44999999995</v>
      </c>
      <c r="J48" s="325">
        <v>215</v>
      </c>
      <c r="K48" s="325">
        <v>817000</v>
      </c>
      <c r="L48" s="325" t="s">
        <v>369</v>
      </c>
      <c r="M48" s="327">
        <v>43799</v>
      </c>
    </row>
    <row r="49" spans="1:13" ht="15">
      <c r="A49" s="325" t="s">
        <v>283</v>
      </c>
      <c r="B49" s="325">
        <v>4031879</v>
      </c>
      <c r="C49" s="325">
        <v>4031879</v>
      </c>
      <c r="D49" s="325" t="s">
        <v>364</v>
      </c>
      <c r="E49" s="325">
        <v>22938</v>
      </c>
      <c r="F49" s="325">
        <v>437104.83</v>
      </c>
      <c r="G49" s="325">
        <v>25.6</v>
      </c>
      <c r="H49" s="325">
        <v>587186.65</v>
      </c>
      <c r="I49" s="325">
        <v>394671.39</v>
      </c>
      <c r="J49" s="325">
        <v>23.24</v>
      </c>
      <c r="K49" s="325">
        <v>533079.12</v>
      </c>
      <c r="L49" s="325" t="s">
        <v>369</v>
      </c>
      <c r="M49" s="327">
        <v>43799</v>
      </c>
    </row>
    <row r="50" spans="1:13" ht="15">
      <c r="A50" s="325" t="s">
        <v>283</v>
      </c>
      <c r="B50" s="325">
        <v>6054603</v>
      </c>
      <c r="C50" s="325">
        <v>6054603</v>
      </c>
      <c r="D50" s="325" t="s">
        <v>379</v>
      </c>
      <c r="E50" s="325">
        <v>30100</v>
      </c>
      <c r="F50" s="325">
        <v>356666.66</v>
      </c>
      <c r="G50" s="325">
        <v>11.23</v>
      </c>
      <c r="H50" s="325">
        <v>337941.28</v>
      </c>
      <c r="I50" s="325">
        <v>39693534</v>
      </c>
      <c r="J50" s="325">
        <v>1229.5</v>
      </c>
      <c r="K50" s="325">
        <v>37007950</v>
      </c>
      <c r="L50" s="325" t="s">
        <v>380</v>
      </c>
      <c r="M50" s="327">
        <v>43799</v>
      </c>
    </row>
    <row r="51" spans="1:13" ht="15">
      <c r="A51" s="325" t="s">
        <v>283</v>
      </c>
      <c r="B51" s="325">
        <v>6499260</v>
      </c>
      <c r="C51" s="325">
        <v>6499260</v>
      </c>
      <c r="D51" s="325" t="s">
        <v>381</v>
      </c>
      <c r="E51" s="325">
        <v>4900</v>
      </c>
      <c r="F51" s="325">
        <v>273131.55</v>
      </c>
      <c r="G51" s="325">
        <v>68</v>
      </c>
      <c r="H51" s="325">
        <v>333214.32</v>
      </c>
      <c r="I51" s="325">
        <v>30249672</v>
      </c>
      <c r="J51" s="325">
        <v>7447</v>
      </c>
      <c r="K51" s="325">
        <v>36490300</v>
      </c>
      <c r="L51" s="325" t="s">
        <v>380</v>
      </c>
      <c r="M51" s="327">
        <v>43799</v>
      </c>
    </row>
    <row r="52" spans="1:13" ht="15">
      <c r="A52" s="325" t="s">
        <v>283</v>
      </c>
      <c r="B52" s="325">
        <v>6555805</v>
      </c>
      <c r="C52" s="325">
        <v>6555805</v>
      </c>
      <c r="D52" s="325" t="s">
        <v>382</v>
      </c>
      <c r="E52" s="325">
        <v>7600</v>
      </c>
      <c r="F52" s="325">
        <v>302299.82</v>
      </c>
      <c r="G52" s="325">
        <v>33.06</v>
      </c>
      <c r="H52" s="325">
        <v>251228.2</v>
      </c>
      <c r="I52" s="325">
        <v>33528932</v>
      </c>
      <c r="J52" s="325">
        <v>3620</v>
      </c>
      <c r="K52" s="325">
        <v>27512000</v>
      </c>
      <c r="L52" s="325" t="s">
        <v>380</v>
      </c>
      <c r="M52" s="327">
        <v>43799</v>
      </c>
    </row>
    <row r="53" spans="1:13" ht="15">
      <c r="A53" s="325" t="s">
        <v>283</v>
      </c>
      <c r="B53" s="325">
        <v>6640682</v>
      </c>
      <c r="C53" s="325">
        <v>6640682</v>
      </c>
      <c r="D53" s="325" t="s">
        <v>383</v>
      </c>
      <c r="E53" s="325">
        <v>4844</v>
      </c>
      <c r="F53" s="325">
        <v>554007.82999999996</v>
      </c>
      <c r="G53" s="325">
        <v>147.84</v>
      </c>
      <c r="H53" s="325">
        <v>716138.8</v>
      </c>
      <c r="I53" s="325">
        <v>61791790</v>
      </c>
      <c r="J53" s="325">
        <v>16190</v>
      </c>
      <c r="K53" s="325">
        <v>78424360</v>
      </c>
      <c r="L53" s="325" t="s">
        <v>380</v>
      </c>
      <c r="M53" s="327">
        <v>43799</v>
      </c>
    </row>
    <row r="54" spans="1:13" ht="15">
      <c r="A54" s="325" t="s">
        <v>283</v>
      </c>
      <c r="B54" s="325">
        <v>6659428</v>
      </c>
      <c r="C54" s="325">
        <v>6659428</v>
      </c>
      <c r="D54" s="325" t="s">
        <v>384</v>
      </c>
      <c r="E54" s="325">
        <v>11369</v>
      </c>
      <c r="F54" s="325">
        <v>512177.05</v>
      </c>
      <c r="G54" s="325">
        <v>58.72</v>
      </c>
      <c r="H54" s="325">
        <v>667543.32999999996</v>
      </c>
      <c r="I54" s="325">
        <v>57428222</v>
      </c>
      <c r="J54" s="325">
        <v>6430</v>
      </c>
      <c r="K54" s="325">
        <v>73102670</v>
      </c>
      <c r="L54" s="325" t="s">
        <v>380</v>
      </c>
      <c r="M54" s="327">
        <v>43799</v>
      </c>
    </row>
    <row r="55" spans="1:13" ht="15">
      <c r="A55" s="325" t="s">
        <v>283</v>
      </c>
      <c r="B55" s="325">
        <v>6661144</v>
      </c>
      <c r="C55" s="325">
        <v>6661144</v>
      </c>
      <c r="D55" s="325" t="s">
        <v>385</v>
      </c>
      <c r="E55" s="325">
        <v>23000</v>
      </c>
      <c r="F55" s="325">
        <v>365871.12</v>
      </c>
      <c r="G55" s="325">
        <v>16.37</v>
      </c>
      <c r="H55" s="325">
        <v>376472.47</v>
      </c>
      <c r="I55" s="325">
        <v>40687512</v>
      </c>
      <c r="J55" s="325">
        <v>1792.5</v>
      </c>
      <c r="K55" s="325">
        <v>41227500</v>
      </c>
      <c r="L55" s="325" t="s">
        <v>380</v>
      </c>
      <c r="M55" s="327">
        <v>43799</v>
      </c>
    </row>
    <row r="56" spans="1:13" ht="15">
      <c r="A56" s="325" t="s">
        <v>283</v>
      </c>
      <c r="B56" s="325">
        <v>6269861</v>
      </c>
      <c r="C56" s="325">
        <v>6269861</v>
      </c>
      <c r="D56" s="325" t="s">
        <v>386</v>
      </c>
      <c r="E56" s="325">
        <v>14800</v>
      </c>
      <c r="F56" s="325">
        <v>236106</v>
      </c>
      <c r="G56" s="325">
        <v>16.2</v>
      </c>
      <c r="H56" s="325">
        <v>239751.62</v>
      </c>
      <c r="I56" s="325">
        <v>26679978</v>
      </c>
      <c r="J56" s="325">
        <v>1774</v>
      </c>
      <c r="K56" s="325">
        <v>26255200</v>
      </c>
      <c r="L56" s="325" t="s">
        <v>380</v>
      </c>
      <c r="M56" s="327">
        <v>43799</v>
      </c>
    </row>
    <row r="57" spans="1:13" ht="15">
      <c r="A57" s="325" t="s">
        <v>283</v>
      </c>
      <c r="B57" s="325">
        <v>6229597</v>
      </c>
      <c r="C57" s="325">
        <v>6229597</v>
      </c>
      <c r="D57" s="325" t="s">
        <v>387</v>
      </c>
      <c r="E57" s="325">
        <v>65312</v>
      </c>
      <c r="F57" s="325">
        <v>520489.58</v>
      </c>
      <c r="G57" s="325">
        <v>8.67</v>
      </c>
      <c r="H57" s="325">
        <v>565985.65</v>
      </c>
      <c r="I57" s="325">
        <v>58335633</v>
      </c>
      <c r="J57" s="325">
        <v>949</v>
      </c>
      <c r="K57" s="325">
        <v>61981088</v>
      </c>
      <c r="L57" s="325" t="s">
        <v>380</v>
      </c>
      <c r="M57" s="327">
        <v>43799</v>
      </c>
    </row>
    <row r="58" spans="1:13" ht="15">
      <c r="A58" s="325" t="s">
        <v>283</v>
      </c>
      <c r="B58" s="325">
        <v>6356406</v>
      </c>
      <c r="C58" s="325">
        <v>6356406</v>
      </c>
      <c r="D58" s="325" t="s">
        <v>388</v>
      </c>
      <c r="E58" s="325">
        <v>7521</v>
      </c>
      <c r="F58" s="325">
        <v>230255.65</v>
      </c>
      <c r="G58" s="325">
        <v>26.18</v>
      </c>
      <c r="H58" s="325">
        <v>196867.38</v>
      </c>
      <c r="I58" s="325">
        <v>25932473</v>
      </c>
      <c r="J58" s="325">
        <v>2866.5</v>
      </c>
      <c r="K58" s="325">
        <v>21558946.5</v>
      </c>
      <c r="L58" s="325" t="s">
        <v>380</v>
      </c>
      <c r="M58" s="327">
        <v>43799</v>
      </c>
    </row>
    <row r="59" spans="1:13" ht="15">
      <c r="A59" s="325" t="s">
        <v>283</v>
      </c>
      <c r="B59" s="325">
        <v>6616508</v>
      </c>
      <c r="C59" s="325">
        <v>6616508</v>
      </c>
      <c r="D59" s="325" t="s">
        <v>389</v>
      </c>
      <c r="E59" s="325">
        <v>10546</v>
      </c>
      <c r="F59" s="325">
        <v>177721.16</v>
      </c>
      <c r="G59" s="325">
        <v>15.21</v>
      </c>
      <c r="H59" s="325">
        <v>160438.64000000001</v>
      </c>
      <c r="I59" s="325">
        <v>20110926.18</v>
      </c>
      <c r="J59" s="325">
        <v>1666</v>
      </c>
      <c r="K59" s="325">
        <v>17569636</v>
      </c>
      <c r="L59" s="325" t="s">
        <v>380</v>
      </c>
      <c r="M59" s="327">
        <v>43799</v>
      </c>
    </row>
    <row r="60" spans="1:13" ht="15">
      <c r="A60" s="325" t="s">
        <v>283</v>
      </c>
      <c r="B60" s="325">
        <v>6869302</v>
      </c>
      <c r="C60" s="325">
        <v>6869302</v>
      </c>
      <c r="D60" s="325" t="s">
        <v>390</v>
      </c>
      <c r="E60" s="325">
        <v>3000</v>
      </c>
      <c r="F60" s="325">
        <v>297065.8</v>
      </c>
      <c r="G60" s="325">
        <v>105.1</v>
      </c>
      <c r="H60" s="325">
        <v>315313.67</v>
      </c>
      <c r="I60" s="325">
        <v>33615966.490000002</v>
      </c>
      <c r="J60" s="325">
        <v>11510</v>
      </c>
      <c r="K60" s="325">
        <v>34530000</v>
      </c>
      <c r="L60" s="325" t="s">
        <v>380</v>
      </c>
      <c r="M60" s="327">
        <v>43799</v>
      </c>
    </row>
    <row r="61" spans="1:13" ht="15">
      <c r="A61" s="325" t="s">
        <v>283</v>
      </c>
      <c r="B61" s="325">
        <v>6986041</v>
      </c>
      <c r="C61" s="325">
        <v>6986041</v>
      </c>
      <c r="D61" s="325" t="s">
        <v>391</v>
      </c>
      <c r="E61" s="325">
        <v>8300</v>
      </c>
      <c r="F61" s="325">
        <v>221817.63</v>
      </c>
      <c r="G61" s="325">
        <v>36.71</v>
      </c>
      <c r="H61" s="325">
        <v>304684.5</v>
      </c>
      <c r="I61" s="325">
        <v>25065392</v>
      </c>
      <c r="J61" s="325">
        <v>4020</v>
      </c>
      <c r="K61" s="325">
        <v>33366000</v>
      </c>
      <c r="L61" s="325" t="s">
        <v>380</v>
      </c>
      <c r="M61" s="327">
        <v>43799</v>
      </c>
    </row>
    <row r="62" spans="1:13" ht="15">
      <c r="A62" s="325" t="s">
        <v>283</v>
      </c>
      <c r="B62" s="325" t="s">
        <v>392</v>
      </c>
      <c r="C62" s="325" t="s">
        <v>392</v>
      </c>
      <c r="D62" s="325" t="s">
        <v>393</v>
      </c>
      <c r="E62" s="325">
        <v>12237</v>
      </c>
      <c r="F62" s="325">
        <v>237984.83</v>
      </c>
      <c r="G62" s="325">
        <v>19.11</v>
      </c>
      <c r="H62" s="325">
        <v>233829.65</v>
      </c>
      <c r="I62" s="325">
        <v>2136580.2000000002</v>
      </c>
      <c r="J62" s="325">
        <v>182.9</v>
      </c>
      <c r="K62" s="325">
        <v>2238147.2999999998</v>
      </c>
      <c r="L62" s="325" t="s">
        <v>394</v>
      </c>
      <c r="M62" s="327">
        <v>43799</v>
      </c>
    </row>
    <row r="63" spans="1:13" ht="15">
      <c r="A63" s="325" t="s">
        <v>283</v>
      </c>
      <c r="B63" s="325">
        <v>7124594</v>
      </c>
      <c r="C63" s="325">
        <v>7124594</v>
      </c>
      <c r="D63" s="325" t="s">
        <v>395</v>
      </c>
      <c r="E63" s="325">
        <v>3146</v>
      </c>
      <c r="F63" s="325">
        <v>470293.67</v>
      </c>
      <c r="G63" s="325">
        <v>173.83</v>
      </c>
      <c r="H63" s="325">
        <v>546884.18000000005</v>
      </c>
      <c r="I63" s="325">
        <v>472170.82</v>
      </c>
      <c r="J63" s="325">
        <v>173.8</v>
      </c>
      <c r="K63" s="325">
        <v>546774.80000000005</v>
      </c>
      <c r="L63" s="325" t="s">
        <v>396</v>
      </c>
      <c r="M63" s="327">
        <v>43799</v>
      </c>
    </row>
    <row r="64" spans="1:13" ht="15">
      <c r="A64" s="325" t="s">
        <v>283</v>
      </c>
      <c r="B64" s="325">
        <v>7171589</v>
      </c>
      <c r="C64" s="325">
        <v>7171589</v>
      </c>
      <c r="D64" s="325" t="s">
        <v>397</v>
      </c>
      <c r="E64" s="325">
        <v>16931</v>
      </c>
      <c r="F64" s="325">
        <v>234842.51</v>
      </c>
      <c r="G64" s="325">
        <v>13.11</v>
      </c>
      <c r="H64" s="325">
        <v>221925.14</v>
      </c>
      <c r="I64" s="325">
        <v>233135.48</v>
      </c>
      <c r="J64" s="325">
        <v>13.1</v>
      </c>
      <c r="K64" s="325">
        <v>221880.75</v>
      </c>
      <c r="L64" s="325" t="s">
        <v>396</v>
      </c>
      <c r="M64" s="327">
        <v>43799</v>
      </c>
    </row>
    <row r="65" spans="1:13" ht="15">
      <c r="A65" s="325" t="s">
        <v>283</v>
      </c>
      <c r="B65" s="325" t="s">
        <v>398</v>
      </c>
      <c r="C65" s="325" t="s">
        <v>398</v>
      </c>
      <c r="D65" s="325" t="s">
        <v>399</v>
      </c>
      <c r="E65" s="325">
        <v>4054</v>
      </c>
      <c r="F65" s="325">
        <v>197003.16</v>
      </c>
      <c r="G65" s="325">
        <v>47.09</v>
      </c>
      <c r="H65" s="325">
        <v>190900.5</v>
      </c>
      <c r="I65" s="325">
        <v>196619</v>
      </c>
      <c r="J65" s="325">
        <v>47.08</v>
      </c>
      <c r="K65" s="325">
        <v>190862.32</v>
      </c>
      <c r="L65" s="325" t="s">
        <v>396</v>
      </c>
      <c r="M65" s="327">
        <v>43799</v>
      </c>
    </row>
    <row r="66" spans="1:13" ht="15">
      <c r="A66" s="325" t="s">
        <v>283</v>
      </c>
      <c r="B66" s="325">
        <v>7333378</v>
      </c>
      <c r="C66" s="325">
        <v>7333378</v>
      </c>
      <c r="D66" s="325" t="s">
        <v>400</v>
      </c>
      <c r="E66" s="325">
        <v>2200</v>
      </c>
      <c r="F66" s="325">
        <v>395018.39</v>
      </c>
      <c r="G66" s="325">
        <v>339.67</v>
      </c>
      <c r="H66" s="325">
        <v>747269.45</v>
      </c>
      <c r="I66" s="325">
        <v>394729.6</v>
      </c>
      <c r="J66" s="325">
        <v>339.6</v>
      </c>
      <c r="K66" s="325">
        <v>747120</v>
      </c>
      <c r="L66" s="325" t="s">
        <v>396</v>
      </c>
      <c r="M66" s="327">
        <v>43799</v>
      </c>
    </row>
    <row r="67" spans="1:13" ht="15">
      <c r="A67" s="325" t="s">
        <v>283</v>
      </c>
      <c r="B67" s="325">
        <v>6185495</v>
      </c>
      <c r="C67" s="325">
        <v>6185495</v>
      </c>
      <c r="D67" s="325" t="s">
        <v>401</v>
      </c>
      <c r="E67" s="325">
        <v>1694</v>
      </c>
      <c r="F67" s="325">
        <v>162339.54999999999</v>
      </c>
      <c r="G67" s="325">
        <v>191.75</v>
      </c>
      <c r="H67" s="325">
        <v>324817.51</v>
      </c>
      <c r="I67" s="325">
        <v>216222.16</v>
      </c>
      <c r="J67" s="325">
        <v>283.48</v>
      </c>
      <c r="K67" s="325">
        <v>480215.12</v>
      </c>
      <c r="L67" s="325" t="s">
        <v>402</v>
      </c>
      <c r="M67" s="327">
        <v>43799</v>
      </c>
    </row>
    <row r="68" spans="1:13" ht="15">
      <c r="A68" s="325" t="s">
        <v>283</v>
      </c>
      <c r="B68" s="325" t="s">
        <v>403</v>
      </c>
      <c r="C68" s="325" t="s">
        <v>403</v>
      </c>
      <c r="D68" s="325" t="s">
        <v>404</v>
      </c>
      <c r="E68" s="325">
        <v>2670</v>
      </c>
      <c r="F68" s="325">
        <v>178027.46</v>
      </c>
      <c r="G68" s="325">
        <v>93.38</v>
      </c>
      <c r="H68" s="325">
        <v>249316.64</v>
      </c>
      <c r="I68" s="325">
        <v>238183.86</v>
      </c>
      <c r="J68" s="325">
        <v>138.05000000000001</v>
      </c>
      <c r="K68" s="325">
        <v>368593.5</v>
      </c>
      <c r="L68" s="325" t="s">
        <v>402</v>
      </c>
      <c r="M68" s="327">
        <v>43799</v>
      </c>
    </row>
    <row r="69" spans="1:13" ht="15">
      <c r="A69" s="325" t="s">
        <v>283</v>
      </c>
      <c r="B69" s="325" t="s">
        <v>405</v>
      </c>
      <c r="C69" s="325" t="s">
        <v>405</v>
      </c>
      <c r="D69" s="325" t="s">
        <v>406</v>
      </c>
      <c r="E69" s="325">
        <v>76943</v>
      </c>
      <c r="F69" s="325">
        <v>158286.45000000001</v>
      </c>
      <c r="G69" s="325">
        <v>1.83</v>
      </c>
      <c r="H69" s="325">
        <v>140519.46</v>
      </c>
      <c r="I69" s="325">
        <v>210823.82</v>
      </c>
      <c r="J69" s="325">
        <v>2.7</v>
      </c>
      <c r="K69" s="325">
        <v>207746.1</v>
      </c>
      <c r="L69" s="325" t="s">
        <v>402</v>
      </c>
      <c r="M69" s="327">
        <v>43799</v>
      </c>
    </row>
    <row r="70" spans="1:13" ht="15">
      <c r="A70" s="325" t="s">
        <v>283</v>
      </c>
      <c r="B70" s="325" t="s">
        <v>407</v>
      </c>
      <c r="C70" s="325" t="s">
        <v>407</v>
      </c>
      <c r="D70" s="325" t="s">
        <v>408</v>
      </c>
      <c r="E70" s="325">
        <v>17551</v>
      </c>
      <c r="F70" s="325">
        <v>157872.29</v>
      </c>
      <c r="G70" s="325">
        <v>12.65</v>
      </c>
      <c r="H70" s="325">
        <v>221996.98</v>
      </c>
      <c r="I70" s="325">
        <v>210625.32</v>
      </c>
      <c r="J70" s="325">
        <v>18.7</v>
      </c>
      <c r="K70" s="325">
        <v>328203.7</v>
      </c>
      <c r="L70" s="325" t="s">
        <v>402</v>
      </c>
      <c r="M70" s="327">
        <v>43799</v>
      </c>
    </row>
    <row r="71" spans="1:13" ht="15">
      <c r="A71" s="325" t="s">
        <v>283</v>
      </c>
      <c r="B71" s="326" t="s">
        <v>409</v>
      </c>
      <c r="C71" s="326" t="s">
        <v>409</v>
      </c>
      <c r="D71" s="325" t="s">
        <v>410</v>
      </c>
      <c r="E71" s="325">
        <v>84092</v>
      </c>
      <c r="F71" s="325">
        <v>666936.06999999995</v>
      </c>
      <c r="G71" s="325">
        <v>7.42</v>
      </c>
      <c r="H71" s="325">
        <v>623607.96</v>
      </c>
      <c r="I71" s="325">
        <v>514388.42</v>
      </c>
      <c r="J71" s="325">
        <v>5.73</v>
      </c>
      <c r="K71" s="325">
        <v>482183.53</v>
      </c>
      <c r="L71" s="325" t="s">
        <v>411</v>
      </c>
      <c r="M71" s="327">
        <v>43799</v>
      </c>
    </row>
    <row r="72" spans="1:13" ht="15">
      <c r="A72" s="325" t="s">
        <v>283</v>
      </c>
      <c r="B72" s="325" t="s">
        <v>412</v>
      </c>
      <c r="C72" s="325" t="s">
        <v>412</v>
      </c>
      <c r="D72" s="325" t="s">
        <v>413</v>
      </c>
      <c r="E72" s="325">
        <v>19986</v>
      </c>
      <c r="F72" s="325">
        <v>594460.42000000004</v>
      </c>
      <c r="G72" s="325">
        <v>27.46</v>
      </c>
      <c r="H72" s="325">
        <v>548750.79</v>
      </c>
      <c r="I72" s="325">
        <v>460262.06</v>
      </c>
      <c r="J72" s="325">
        <v>21.23</v>
      </c>
      <c r="K72" s="325">
        <v>424302.78</v>
      </c>
      <c r="L72" s="325" t="s">
        <v>411</v>
      </c>
      <c r="M72" s="327">
        <v>43799</v>
      </c>
    </row>
    <row r="73" spans="1:13" ht="15">
      <c r="A73" s="325" t="s">
        <v>283</v>
      </c>
      <c r="B73" s="325" t="s">
        <v>414</v>
      </c>
      <c r="C73" s="325" t="s">
        <v>414</v>
      </c>
      <c r="D73" s="325" t="s">
        <v>415</v>
      </c>
      <c r="E73" s="325">
        <v>9500</v>
      </c>
      <c r="F73" s="325">
        <v>559219.54</v>
      </c>
      <c r="G73" s="325">
        <v>88.88</v>
      </c>
      <c r="H73" s="325">
        <v>844317.97</v>
      </c>
      <c r="I73" s="325">
        <v>424160.04</v>
      </c>
      <c r="J73" s="325">
        <v>68.72</v>
      </c>
      <c r="K73" s="325">
        <v>652840</v>
      </c>
      <c r="L73" s="325" t="s">
        <v>411</v>
      </c>
      <c r="M73" s="327">
        <v>43799</v>
      </c>
    </row>
    <row r="74" spans="1:13" ht="15">
      <c r="A74" s="325" t="s">
        <v>283</v>
      </c>
      <c r="B74" s="325" t="s">
        <v>416</v>
      </c>
      <c r="C74" s="325" t="s">
        <v>416</v>
      </c>
      <c r="D74" s="325" t="s">
        <v>417</v>
      </c>
      <c r="E74" s="325">
        <v>26004</v>
      </c>
      <c r="F74" s="325">
        <v>516628.64</v>
      </c>
      <c r="G74" s="325">
        <v>21.48</v>
      </c>
      <c r="H74" s="325">
        <v>558610.46</v>
      </c>
      <c r="I74" s="325">
        <v>400306.32</v>
      </c>
      <c r="J74" s="325">
        <v>16.61</v>
      </c>
      <c r="K74" s="325">
        <v>431926.44</v>
      </c>
      <c r="L74" s="325" t="s">
        <v>411</v>
      </c>
      <c r="M74" s="327">
        <v>43799</v>
      </c>
    </row>
    <row r="75" spans="1:13" ht="15">
      <c r="A75" s="325" t="s">
        <v>283</v>
      </c>
      <c r="B75" s="325" t="s">
        <v>418</v>
      </c>
      <c r="C75" s="325" t="s">
        <v>418</v>
      </c>
      <c r="D75" s="325" t="s">
        <v>419</v>
      </c>
      <c r="E75" s="325"/>
      <c r="F75" s="325">
        <v>318260.12</v>
      </c>
      <c r="G75" s="325"/>
      <c r="H75" s="325">
        <v>318260.12</v>
      </c>
      <c r="I75" s="325">
        <v>318260.12</v>
      </c>
      <c r="J75" s="325"/>
      <c r="K75" s="325">
        <v>318260.12</v>
      </c>
      <c r="L75" s="325" t="s">
        <v>289</v>
      </c>
      <c r="M75" s="327">
        <v>43799</v>
      </c>
    </row>
    <row r="76" spans="1:13" ht="15">
      <c r="A76" s="325" t="s">
        <v>283</v>
      </c>
      <c r="B76" s="325" t="s">
        <v>418</v>
      </c>
      <c r="C76" s="325" t="s">
        <v>418</v>
      </c>
      <c r="D76" s="325" t="s">
        <v>420</v>
      </c>
      <c r="E76" s="325">
        <v>23714.240000000002</v>
      </c>
      <c r="F76" s="325">
        <v>30273.4</v>
      </c>
      <c r="G76" s="325">
        <v>1.29</v>
      </c>
      <c r="H76" s="325">
        <v>30669.63</v>
      </c>
      <c r="I76" s="325">
        <v>23714.240000000002</v>
      </c>
      <c r="J76" s="325">
        <v>1</v>
      </c>
      <c r="K76" s="325">
        <v>23714.240000000002</v>
      </c>
      <c r="L76" s="325" t="s">
        <v>411</v>
      </c>
      <c r="M76" s="327">
        <v>43799</v>
      </c>
    </row>
    <row r="77" spans="1:13" ht="15">
      <c r="A77" s="325" t="s">
        <v>283</v>
      </c>
      <c r="B77" s="325" t="s">
        <v>418</v>
      </c>
      <c r="C77" s="325" t="s">
        <v>418</v>
      </c>
      <c r="D77" s="325" t="s">
        <v>421</v>
      </c>
      <c r="E77" s="325">
        <v>179365.13</v>
      </c>
      <c r="F77" s="325">
        <v>19384.61</v>
      </c>
      <c r="G77" s="325">
        <v>0.1</v>
      </c>
      <c r="H77" s="325">
        <v>18739.11</v>
      </c>
      <c r="I77" s="325">
        <v>179365.13</v>
      </c>
      <c r="J77" s="325">
        <v>1</v>
      </c>
      <c r="K77" s="325">
        <v>179365.13</v>
      </c>
      <c r="L77" s="325" t="s">
        <v>394</v>
      </c>
      <c r="M77" s="327">
        <v>43799</v>
      </c>
    </row>
    <row r="78" spans="1:13" ht="15">
      <c r="A78" s="325" t="s">
        <v>283</v>
      </c>
      <c r="B78" s="325" t="s">
        <v>418</v>
      </c>
      <c r="C78" s="325" t="s">
        <v>418</v>
      </c>
      <c r="D78" s="325" t="s">
        <v>422</v>
      </c>
      <c r="E78" s="325">
        <v>22194.5</v>
      </c>
      <c r="F78" s="325">
        <v>21923.89</v>
      </c>
      <c r="G78" s="325">
        <v>1</v>
      </c>
      <c r="H78" s="325">
        <v>22198.94</v>
      </c>
      <c r="I78" s="325">
        <v>22194.5</v>
      </c>
      <c r="J78" s="325">
        <v>1</v>
      </c>
      <c r="K78" s="325">
        <v>22194.5</v>
      </c>
      <c r="L78" s="325" t="s">
        <v>396</v>
      </c>
      <c r="M78" s="327">
        <v>43799</v>
      </c>
    </row>
    <row r="79" spans="1:13" ht="15">
      <c r="A79" s="325" t="s">
        <v>283</v>
      </c>
      <c r="B79" s="325" t="s">
        <v>418</v>
      </c>
      <c r="C79" s="325" t="s">
        <v>418</v>
      </c>
      <c r="D79" s="325" t="s">
        <v>423</v>
      </c>
      <c r="E79" s="325">
        <v>9736378</v>
      </c>
      <c r="F79" s="325">
        <v>89642.08</v>
      </c>
      <c r="G79" s="325">
        <v>0.01</v>
      </c>
      <c r="H79" s="325">
        <v>88908.57</v>
      </c>
      <c r="I79" s="325">
        <v>9736378</v>
      </c>
      <c r="J79" s="325">
        <v>1</v>
      </c>
      <c r="K79" s="325">
        <v>9736378</v>
      </c>
      <c r="L79" s="325" t="s">
        <v>380</v>
      </c>
      <c r="M79" s="327">
        <v>43799</v>
      </c>
    </row>
    <row r="80" spans="1:13" ht="15">
      <c r="A80" s="325" t="s">
        <v>283</v>
      </c>
      <c r="B80" s="325" t="s">
        <v>418</v>
      </c>
      <c r="C80" s="325" t="s">
        <v>418</v>
      </c>
      <c r="D80" s="325" t="s">
        <v>424</v>
      </c>
      <c r="E80" s="325">
        <v>13495.99</v>
      </c>
      <c r="F80" s="325">
        <v>9313.69</v>
      </c>
      <c r="G80" s="325">
        <v>0.68</v>
      </c>
      <c r="H80" s="325">
        <v>9128.69</v>
      </c>
      <c r="I80" s="325">
        <v>13495.99</v>
      </c>
      <c r="J80" s="325">
        <v>1</v>
      </c>
      <c r="K80" s="325">
        <v>13495.99</v>
      </c>
      <c r="L80" s="325" t="s">
        <v>402</v>
      </c>
      <c r="M80" s="327">
        <v>43799</v>
      </c>
    </row>
    <row r="81" spans="1:13" ht="15">
      <c r="A81" s="325" t="s">
        <v>283</v>
      </c>
      <c r="B81" s="325" t="s">
        <v>418</v>
      </c>
      <c r="C81" s="325" t="s">
        <v>418</v>
      </c>
      <c r="D81" s="325" t="s">
        <v>425</v>
      </c>
      <c r="E81" s="325">
        <v>78652.789999999994</v>
      </c>
      <c r="F81" s="325">
        <v>88585.69</v>
      </c>
      <c r="G81" s="325">
        <v>1.1000000000000001</v>
      </c>
      <c r="H81" s="325">
        <v>86636.05</v>
      </c>
      <c r="I81" s="325">
        <v>78652.789999999994</v>
      </c>
      <c r="J81" s="325">
        <v>1</v>
      </c>
      <c r="K81" s="325">
        <v>78652.789999999994</v>
      </c>
      <c r="L81" s="325" t="s">
        <v>369</v>
      </c>
      <c r="M81" s="327">
        <v>43799</v>
      </c>
    </row>
    <row r="82" spans="1:13" ht="15">
      <c r="A82" s="325" t="s">
        <v>283</v>
      </c>
      <c r="B82" s="325" t="s">
        <v>418</v>
      </c>
      <c r="C82" s="325" t="s">
        <v>418</v>
      </c>
      <c r="D82" s="325" t="s">
        <v>426</v>
      </c>
      <c r="E82" s="325">
        <v>5432.65</v>
      </c>
      <c r="F82" s="325">
        <v>3941.16</v>
      </c>
      <c r="G82" s="325">
        <v>0.73</v>
      </c>
      <c r="H82" s="325">
        <v>3973.56</v>
      </c>
      <c r="I82" s="325">
        <v>5432.65</v>
      </c>
      <c r="J82" s="325">
        <v>1</v>
      </c>
      <c r="K82" s="325">
        <v>5432.65</v>
      </c>
      <c r="L82" s="325" t="s">
        <v>285</v>
      </c>
      <c r="M82" s="327">
        <v>43799</v>
      </c>
    </row>
    <row r="83" spans="1:13" ht="15">
      <c r="A83" s="325" t="s">
        <v>283</v>
      </c>
      <c r="B83" s="325" t="s">
        <v>418</v>
      </c>
      <c r="C83" s="325" t="s">
        <v>418</v>
      </c>
      <c r="D83" s="325" t="s">
        <v>427</v>
      </c>
      <c r="E83" s="325">
        <v>94182.75</v>
      </c>
      <c r="F83" s="325">
        <v>10905.77</v>
      </c>
      <c r="G83" s="325">
        <v>0.11</v>
      </c>
      <c r="H83" s="325">
        <v>10216.49</v>
      </c>
      <c r="I83" s="325">
        <v>94182.75</v>
      </c>
      <c r="J83" s="325">
        <v>1</v>
      </c>
      <c r="K83" s="325">
        <v>94182.75</v>
      </c>
      <c r="L83" s="325" t="s">
        <v>428</v>
      </c>
      <c r="M83" s="327">
        <v>43799</v>
      </c>
    </row>
    <row r="84" spans="1:13" ht="15">
      <c r="A84" s="322"/>
      <c r="B84" s="322"/>
      <c r="C84" s="322"/>
      <c r="D84" s="322"/>
      <c r="E84" s="322"/>
      <c r="F84" s="322"/>
      <c r="G84" s="322"/>
      <c r="H84" s="322"/>
      <c r="I84" s="322"/>
      <c r="J84" s="322"/>
      <c r="K84" s="322"/>
      <c r="L84" s="322"/>
      <c r="M84" s="3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aidan oleary</cp:lastModifiedBy>
  <cp:lastPrinted>2019-07-23T14:29:16Z</cp:lastPrinted>
  <dcterms:created xsi:type="dcterms:W3CDTF">2007-04-09T18:06:04Z</dcterms:created>
  <dcterms:modified xsi:type="dcterms:W3CDTF">2019-12-02T20:27:14Z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