
<file path=[Content_Types].xml><?xml version="1.0" encoding="utf-8"?>
<Types xmlns="http://schemas.openxmlformats.org/package/2006/content-types">
  <Default Extension="bin" ContentType="application/vnd.openxmlformats-officedocument.spreadsheetml.printerSettings"/>
  <Default Extension="tmp" ContentType="image/png"/>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7" rupBuild="9303"/>
  <workbookPr codeName="ThisWorkbook" defaultThemeVersion="124226"/>
  <bookViews>
    <workbookView xWindow="-120" yWindow="-120" windowWidth="29040" windowHeight="15840" tabRatio="758" activeTab="2"/>
  </bookViews>
  <sheets>
    <sheet name="Instructions" sheetId="14" r:id="rId1"/>
    <sheet name="Procedure" sheetId="16" r:id="rId2"/>
    <sheet name="Schedule_A" sheetId="1" r:id="rId3"/>
    <sheet name="Share_Cost_Mkt" sheetId="2" r:id="rId4"/>
    <sheet name="Cash" sheetId="3" r:id="rId5"/>
    <sheet name="Dividends" sheetId="12" r:id="rId6"/>
    <sheet name="Interest" sheetId="8" r:id="rId7"/>
    <sheet name="Tax_Reclaims" sheetId="7" r:id="rId8"/>
    <sheet name="Open_Trades" sheetId="9" r:id="rId9"/>
    <sheet name="Pending_FX " sheetId="11" r:id="rId10"/>
    <sheet name="Sheet1" sheetId="17" r:id="rId11"/>
  </sheets>
  <externalReferences>
    <externalReference r:id="rId12"/>
  </externalReferences>
  <definedNames>
    <definedName name="_xlnm._FilterDatabase" localSheetId="3" hidden="1">Share_Cost_Mkt!$A$2:$S$79</definedName>
    <definedName name="Cash_BMV_IM">Cash!#REF!</definedName>
    <definedName name="Cash_BMV_SSC">Cash!#REF!</definedName>
    <definedName name="DIST_BO_COL">Share_Cost_Mkt!#REF!</definedName>
    <definedName name="DIST_BR_COL">Share_Cost_Mkt!#REF!</definedName>
    <definedName name="DIST_CG_COL">Share_Cost_Mkt!#REF!</definedName>
    <definedName name="DIST_CO_COL">Share_Cost_Mkt!#REF!</definedName>
    <definedName name="DIST_DETAIL_ROW">Share_Cost_Mkt!#REF!</definedName>
    <definedName name="DIST_INSERTED_ROWS">Share_Cost_Mkt!$79:$79</definedName>
    <definedName name="DIST_MV_COL">Share_Cost_Mkt!#REF!</definedName>
    <definedName name="DIST_REQ_ACCOUNT">#REF!</definedName>
    <definedName name="DIST_REQ_DATE">#REF!</definedName>
    <definedName name="DIST_REQ_FILTER_CODE_1">#REF!</definedName>
    <definedName name="DIST_REQ_FILTER_OPERAND_1">#REF!</definedName>
    <definedName name="DIST_REQ_FILTER_VALUE_1">#REF!</definedName>
    <definedName name="DIST_REQ_SCTY_ONLY">#REF!</definedName>
    <definedName name="DIST_SD_COL">Share_Cost_Mkt!#REF!</definedName>
    <definedName name="DIST_SN_COL">Share_Cost_Mkt!#REF!</definedName>
    <definedName name="DIST2_BR_COL">Cash!#REF!</definedName>
    <definedName name="DIST2_DETAIL_ROW">Cash!#REF!</definedName>
    <definedName name="DIST2_INSERTED_ROWS">Cash!$16:$22</definedName>
    <definedName name="DIST2_MV_COL">Cash!#REF!</definedName>
    <definedName name="DIST2_REQ_ACCOUNT">#REF!</definedName>
    <definedName name="DIST2_REQ_DATE">#REF!</definedName>
    <definedName name="DIST2_REQ_FILTER_CODE_1">#REF!</definedName>
    <definedName name="DIST2_REQ_FILTER_OPERAND_1">#REF!</definedName>
    <definedName name="DIST2_REQ_FILTER_VALUE_1">#REF!</definedName>
    <definedName name="DIST2_REQ_SCTY_ONLY">#REF!</definedName>
    <definedName name="DIST2_SD_COL">Cash!#REF!</definedName>
    <definedName name="DIST2_SN_COL">Cash!#REF!</definedName>
    <definedName name="DIST3_AN_COL" localSheetId="5">Dividends!#REF!</definedName>
    <definedName name="DIST3_AN_COL">#REF!</definedName>
    <definedName name="DIST3_BN_COL" localSheetId="5">Dividends!#REF!</definedName>
    <definedName name="DIST3_BN_COL">#REF!</definedName>
    <definedName name="DIST3_DETAIL_ROW" localSheetId="5">Dividends!#REF!</definedName>
    <definedName name="DIST3_DETAIL_ROW">#REF!</definedName>
    <definedName name="DIST3_INSERTED_ROWS" localSheetId="5">Dividends!#REF!</definedName>
    <definedName name="DIST3_INSERTED_ROWS">#REF!</definedName>
    <definedName name="DIST3_REQ_ACCOUNT">#REF!</definedName>
    <definedName name="DIST3_REQ_DATE">#REF!</definedName>
    <definedName name="DIST3_REQ_FILTER_CODE_1">#REF!</definedName>
    <definedName name="DIST3_REQ_FILTER_CODE_2">#REF!</definedName>
    <definedName name="DIST3_REQ_FILTER_CODE_3">#REF!</definedName>
    <definedName name="DIST3_REQ_FILTER_OPERAND_1">#REF!</definedName>
    <definedName name="DIST3_REQ_FILTER_OPERAND_2">#REF!</definedName>
    <definedName name="DIST3_REQ_FILTER_OPERAND_3">#REF!</definedName>
    <definedName name="DIST3_REQ_FILTER_VALUE_1">#REF!</definedName>
    <definedName name="DIST3_REQ_FILTER_VALUE_2">#REF!</definedName>
    <definedName name="DIST3_REQ_FILTER_VALUE_3">#REF!</definedName>
    <definedName name="DIST3_REQ_SCTY_ONLY">#REF!</definedName>
    <definedName name="DIST3_SD_COL" localSheetId="5">Dividends!#REF!</definedName>
    <definedName name="DIST3_SD_COL">#REF!</definedName>
    <definedName name="DIST3_SN_COL" localSheetId="5">Dividends!#REF!</definedName>
    <definedName name="DIST3_SN_COL">#REF!</definedName>
    <definedName name="DIST4_AN_COL">Interest!$A$6</definedName>
    <definedName name="DIST4_DETAIL_ROW">Interest!$6:$6</definedName>
    <definedName name="DIST4_GB_COL">Interest!$E$6</definedName>
    <definedName name="DIST4_INSERTED_ROWS" localSheetId="5">[1]Interest!#REF!</definedName>
    <definedName name="DIST4_INSERTED_ROWS">Interest!#REF!</definedName>
    <definedName name="DIST4_REQ_ACCOUNT">#REF!</definedName>
    <definedName name="DIST4_REQ_DATE">#REF!</definedName>
    <definedName name="DIST4_REQ_FILTER_CODE_1">#REF!</definedName>
    <definedName name="DIST4_REQ_FILTER_CODE_2">#REF!</definedName>
    <definedName name="DIST4_REQ_FILTER_CODE_3">#REF!</definedName>
    <definedName name="DIST4_REQ_FILTER_OPERAND_1">#REF!</definedName>
    <definedName name="DIST4_REQ_FILTER_OPERAND_2">#REF!</definedName>
    <definedName name="DIST4_REQ_FILTER_OPERAND_3">#REF!</definedName>
    <definedName name="DIST4_REQ_FILTER_VALUE_1">#REF!</definedName>
    <definedName name="DIST4_REQ_FILTER_VALUE_2">#REF!</definedName>
    <definedName name="DIST4_REQ_FILTER_VALUE_3">#REF!</definedName>
    <definedName name="DIST4_REQ_SCTY_ONLY">#REF!</definedName>
    <definedName name="DIST4_SD_COL">Interest!$C$6</definedName>
    <definedName name="DIST4_SN_COL">Interest!$B$6</definedName>
    <definedName name="DIST5_CV_COL">Tax_Reclaims!#REF!</definedName>
    <definedName name="DIST5_DETAIL_ROW">Tax_Reclaims!#REF!</definedName>
    <definedName name="DIST5_RB_COL">Tax_Reclaims!#REF!</definedName>
    <definedName name="DIST5_REQ_ACCOUNT">#REF!</definedName>
    <definedName name="DIST5_REQ_DATE">#REF!</definedName>
    <definedName name="DIST5_REQ_FILTER_CODE_1">#REF!</definedName>
    <definedName name="DIST5_REQ_FILTER_OPERAND_1">#REF!</definedName>
    <definedName name="DIST5_REQ_FILTER_VALUE_1">#REF!</definedName>
    <definedName name="DIST5_REQ_SCTY_ONLY">#REF!</definedName>
    <definedName name="DIST5_SD_COL">Tax_Reclaims!#REF!</definedName>
    <definedName name="DIST5_SN_COL">Tax_Reclaims!#REF!</definedName>
    <definedName name="DIST5_WC_COL">Tax_Reclaims!#REF!</definedName>
    <definedName name="DIV_BNI_IM" localSheetId="5">Dividends!#REF!</definedName>
    <definedName name="DIV_BNI_IM">#REF!</definedName>
    <definedName name="DIV_BNI_SSC" localSheetId="5">Dividends!#REF!</definedName>
    <definedName name="DIV_BNI_SSC">#REF!</definedName>
    <definedName name="INT_BNI_IM">Interest!$E$8</definedName>
    <definedName name="INT_BNI_SSC">Interest!$D$8</definedName>
    <definedName name="IO_CUR_COL">1</definedName>
    <definedName name="IO_CUR_ROW">7</definedName>
    <definedName name="IO_DATA">#REF!</definedName>
    <definedName name="IO_DATA10">#REF!</definedName>
    <definedName name="IO_DATA2">#REF!</definedName>
    <definedName name="IO_DATA3">#REF!</definedName>
    <definedName name="IO_DATA4">#REF!</definedName>
    <definedName name="IO_DATA5">#REF!</definedName>
    <definedName name="IO_DATA6">#REF!</definedName>
    <definedName name="IO_DATA7">#REF!</definedName>
    <definedName name="IO_DATA8">#REF!</definedName>
    <definedName name="IO_DATA9">#REF!</definedName>
    <definedName name="IO_REPORT_TYPE">#REF!</definedName>
    <definedName name="IO_REPORT_TYPE10">#REF!</definedName>
    <definedName name="IO_REPORT_TYPE2">#REF!</definedName>
    <definedName name="IO_REPORT_TYPE3">#REF!</definedName>
    <definedName name="IO_REPORT_TYPE4">#REF!</definedName>
    <definedName name="IO_REPORT_TYPE5">#REF!</definedName>
    <definedName name="IO_REPORT_TYPE6">#REF!</definedName>
    <definedName name="IO_REPORT_TYPE7">#REF!</definedName>
    <definedName name="IO_REPORT_TYPE8">#REF!</definedName>
    <definedName name="IO_REPORT_TYPE9">#REF!</definedName>
    <definedName name="OBI_BNP_IM">Open_Trades!#REF!</definedName>
    <definedName name="OSI_BNP_IM">Open_Trades!$M$47</definedName>
    <definedName name="OTB_BNP_IM">Open_Trades!#REF!</definedName>
    <definedName name="OTB_BNP_SSC">Open_Trades!#REF!</definedName>
    <definedName name="OTS_BNP_IM">Open_Trades!$E$47</definedName>
    <definedName name="OTS_BNP_SSC">Open_Trades!$D$47</definedName>
    <definedName name="PARM_Account">#REF!</definedName>
    <definedName name="PARM_From_Date">#REF!</definedName>
    <definedName name="PARM_To_Date">#REF!</definedName>
    <definedName name="PFX_AB_IM" localSheetId="9">'Pending_FX '!#REF!</definedName>
    <definedName name="PFX_AB_IM">#REF!</definedName>
    <definedName name="PFX_AB_SSC" localSheetId="9">'Pending_FX '!#REF!</definedName>
    <definedName name="PFX_AB_SSC">#REF!</definedName>
    <definedName name="PFX_AS_IM" localSheetId="9">'Pending_FX '!#REF!</definedName>
    <definedName name="PFX_AS_IM">#REF!</definedName>
    <definedName name="PFX_AS_SSC" localSheetId="9">'Pending_FX '!#REF!</definedName>
    <definedName name="PFX_AS_SSC">#REF!</definedName>
    <definedName name="_xlnm.Print_Area" localSheetId="4">Cash!$A$3:$G$22</definedName>
    <definedName name="_xlnm.Print_Area" localSheetId="5">Dividends!$B$1:$U$68</definedName>
    <definedName name="_xlnm.Print_Area" localSheetId="8">Open_Trades!$A$1:$P$23</definedName>
    <definedName name="_xlnm.Print_Area" localSheetId="9">'Pending_FX '!$A$1:$L$27</definedName>
    <definedName name="_xlnm.Print_Area" localSheetId="1">Procedure!$A$1:$N$793</definedName>
    <definedName name="_xlnm.Print_Area" localSheetId="3">Share_Cost_Mkt!$A$2:$S$81</definedName>
    <definedName name="_xlnm.Print_Area" localSheetId="7">Tax_Reclaims!$A$1:$V$66</definedName>
    <definedName name="_xlnm.Print_Titles" localSheetId="4">Cash!$3:$3</definedName>
    <definedName name="_xlnm.Print_Titles" localSheetId="5">Dividends!$1:$1</definedName>
    <definedName name="_xlnm.Print_Titles" localSheetId="6">Interest!$1:$1</definedName>
    <definedName name="_xlnm.Print_Titles" localSheetId="8">Open_Trades!$3:$3</definedName>
    <definedName name="_xlnm.Print_Titles" localSheetId="3">Share_Cost_Mkt!$2:$2</definedName>
    <definedName name="_xlnm.Print_Titles" localSheetId="7">Tax_Reclaims!$1:$1</definedName>
    <definedName name="SCM_BC_IM" localSheetId="5">[1]Share_Cost_Mkt!#REF!</definedName>
    <definedName name="SCM_BC_IM">Share_Cost_Mkt!#REF!</definedName>
    <definedName name="SCM_BC_SSC" localSheetId="5">[1]Share_Cost_Mkt!#REF!</definedName>
    <definedName name="SCM_BC_SSC">Share_Cost_Mkt!#REF!</definedName>
    <definedName name="SCM_BMV_IM" localSheetId="5">[1]Share_Cost_Mkt!#REF!</definedName>
    <definedName name="SCM_BMV_IM">Share_Cost_Mkt!#REF!</definedName>
    <definedName name="SCM_BMV_SSC" localSheetId="5">[1]Share_Cost_Mkt!#REF!</definedName>
    <definedName name="SCM_BMV_SSC">Share_Cost_Mkt!#REF!</definedName>
    <definedName name="SCM_SPV_IM" localSheetId="5">[1]Share_Cost_Mkt!#REF!</definedName>
    <definedName name="SCM_SPV_IM">Share_Cost_Mkt!#REF!</definedName>
    <definedName name="SCM_SPV_SSC" localSheetId="5">[1]Share_Cost_Mkt!#REF!</definedName>
    <definedName name="SCM_SPV_SSC">Share_Cost_Mkt!#REF!</definedName>
    <definedName name="TR_BTRO_IM">Tax_Reclaims!#REF!</definedName>
    <definedName name="TR_BTRO_SSC">Tax_Reclaims!#REF!</definedName>
    <definedName name="TRAN_AS_COL">Tax_Reclaims!#REF!</definedName>
    <definedName name="TRAN_CV_COL">Tax_Reclaims!#REF!</definedName>
    <definedName name="TRAN_DETAIL_ROW">Tax_Reclaims!#REF!</definedName>
    <definedName name="TRAN_G5_COL">Tax_Reclaims!#REF!</definedName>
    <definedName name="TRAN_IE_COL">Tax_Reclaims!#REF!</definedName>
    <definedName name="TRAN_INSERTED_ROWS">Tax_Reclaims!#REF!</definedName>
    <definedName name="TRAN_REQ_ACCOUNT">#REF!</definedName>
    <definedName name="TRAN_REQ_DATE_TYPE">#REF!</definedName>
    <definedName name="TRAN_REQ_FILTER_CODE_1">#REF!</definedName>
    <definedName name="TRAN_REQ_FILTER_CODE_2">#REF!</definedName>
    <definedName name="TRAN_REQ_FILTER_CODE_3">#REF!</definedName>
    <definedName name="TRAN_REQ_FILTER_OPERAND_1">#REF!</definedName>
    <definedName name="TRAN_REQ_FILTER_OPERAND_2">#REF!</definedName>
    <definedName name="TRAN_REQ_FILTER_OPERAND_3">#REF!</definedName>
    <definedName name="TRAN_REQ_FILTER_VALUE_1">#REF!</definedName>
    <definedName name="TRAN_REQ_FILTER_VALUE_2">#REF!</definedName>
    <definedName name="TRAN_REQ_FILTER_VALUE_3">#REF!</definedName>
    <definedName name="TRAN_REQ_FROM_DATE">#REF!</definedName>
    <definedName name="TRAN_REQ_To_DATE">#REF!</definedName>
    <definedName name="TRAN_RR_COL">Tax_Reclaims!#REF!</definedName>
    <definedName name="TRAN_SD_COL">Tax_Reclaims!#REF!</definedName>
    <definedName name="TRAN_SN_COL">Tax_Reclaims!#REF!</definedName>
    <definedName name="TRAN_XV_COL" localSheetId="5">[1]Tax_Reclaims!#REF!</definedName>
    <definedName name="TRAN_XV_COL">Tax_Reclaims!#REF!</definedName>
    <definedName name="TRAN2_CD_COL">Open_Trades!#REF!</definedName>
    <definedName name="TRAN2_CS_COL">Open_Trades!#REF!</definedName>
    <definedName name="TRAN2_CV_COL">Open_Trades!#REF!</definedName>
    <definedName name="TRAN2_DETAIL_ROW">Open_Trades!#REF!</definedName>
    <definedName name="TRAN2_G8_COL">Open_Trades!#REF!</definedName>
    <definedName name="TRAN2_INSERTED_ROWS">Open_Trades!#REF!</definedName>
    <definedName name="TRAN2_REQ_ACCOUNT">#REF!</definedName>
    <definedName name="TRAN2_REQ_DATE_TYPE">#REF!</definedName>
    <definedName name="TRAN2_REQ_FILTER_CODE_1">#REF!</definedName>
    <definedName name="TRAN2_REQ_FILTER_CODE_2">#REF!</definedName>
    <definedName name="TRAN2_REQ_FILTER_CODE_3">#REF!</definedName>
    <definedName name="TRAN2_REQ_FILTER_OPERAND_1">#REF!</definedName>
    <definedName name="TRAN2_REQ_FILTER_OPERAND_2">#REF!</definedName>
    <definedName name="TRAN2_REQ_FILTER_OPERAND_3">#REF!</definedName>
    <definedName name="TRAN2_REQ_FILTER_VALUE_1">#REF!</definedName>
    <definedName name="TRAN2_REQ_FILTER_VALUE_2">#REF!</definedName>
    <definedName name="TRAN2_REQ_FILTER_VALUE_3">#REF!</definedName>
    <definedName name="TRAN2_REQ_FROM_DATE">#REF!</definedName>
    <definedName name="TRAN2_REQ_To_DATE">#REF!</definedName>
    <definedName name="TRAN2_SD_COL">Open_Trades!#REF!</definedName>
    <definedName name="TRAN2_SN_COL">Open_Trades!#REF!</definedName>
    <definedName name="TRAN2_TD_COL">Open_Trades!#REF!</definedName>
    <definedName name="TRAN2_XX_COL">Open_Trades!#REF!</definedName>
    <definedName name="TRAN3_CD_COL">Open_Trades!#REF!</definedName>
    <definedName name="TRAN3_CS_COL">Open_Trades!#REF!</definedName>
    <definedName name="TRAN3_CV_COL">Open_Trades!#REF!</definedName>
    <definedName name="TRAN3_DETAIL_ROW">Open_Trades!#REF!</definedName>
    <definedName name="TRAN3_G8_COL">Open_Trades!#REF!</definedName>
    <definedName name="TRAN3_INSERTED_ROWS">Open_Trades!$17:$23</definedName>
    <definedName name="TRAN3_REQ_ACCOUNT">#REF!</definedName>
    <definedName name="TRAN3_REQ_DATE_TYPE">#REF!</definedName>
    <definedName name="TRAN3_REQ_FILTER_CODE_1">#REF!</definedName>
    <definedName name="TRAN3_REQ_FILTER_CODE_2">#REF!</definedName>
    <definedName name="TRAN3_REQ_FILTER_CODE_3">#REF!</definedName>
    <definedName name="TRAN3_REQ_FILTER_OPERAND_1">#REF!</definedName>
    <definedName name="TRAN3_REQ_FILTER_OPERAND_2">#REF!</definedName>
    <definedName name="TRAN3_REQ_FILTER_OPERAND_3">#REF!</definedName>
    <definedName name="TRAN3_REQ_FILTER_VALUE_1">#REF!</definedName>
    <definedName name="TRAN3_REQ_FILTER_VALUE_2">#REF!</definedName>
    <definedName name="TRAN3_REQ_FILTER_VALUE_3">#REF!</definedName>
    <definedName name="TRAN3_REQ_FROM_DATE">#REF!</definedName>
    <definedName name="TRAN3_REQ_To_DATE">#REF!</definedName>
    <definedName name="TRAN3_SD_COL">Open_Trades!#REF!</definedName>
    <definedName name="TRAN3_SN_COL">Open_Trades!#REF!</definedName>
    <definedName name="TRAN3_TD_COL">Open_Trades!#REF!</definedName>
    <definedName name="TRAN3_XX_COL">Open_Trades!#REF!</definedName>
    <definedName name="TRAN4_CS_COL" localSheetId="9">'Pending_FX '!#REF!</definedName>
    <definedName name="TRAN4_CS_COL">#REF!</definedName>
    <definedName name="TRAN4_CV_COL" localSheetId="9">'Pending_FX '!#REF!</definedName>
    <definedName name="TRAN4_CV_COL">#REF!</definedName>
    <definedName name="TRAN4_DETAIL_ROW" localSheetId="9">'Pending_FX '!#REF!</definedName>
    <definedName name="TRAN4_DETAIL_ROW">#REF!</definedName>
    <definedName name="TRAN4_G5_COL" localSheetId="9">'Pending_FX '!#REF!</definedName>
    <definedName name="TRAN4_G5_COL">#REF!</definedName>
    <definedName name="TRAN4_G8_COL" localSheetId="9">'Pending_FX '!#REF!</definedName>
    <definedName name="TRAN4_G8_COL">#REF!</definedName>
    <definedName name="TRAN4_INSERTED_ROWS" localSheetId="9">'Pending_FX '!#REF!</definedName>
    <definedName name="TRAN4_INSERTED_ROWS">#REF!</definedName>
    <definedName name="TRAN4_REQ_ACCOUNT">#REF!</definedName>
    <definedName name="TRAN4_REQ_DATE_TYPE">#REF!</definedName>
    <definedName name="TRAN4_REQ_FILTER_CODE_1">#REF!</definedName>
    <definedName name="TRAN4_REQ_FILTER_CODE_2">#REF!</definedName>
    <definedName name="TRAN4_REQ_FILTER_CODE_3">#REF!</definedName>
    <definedName name="TRAN4_REQ_FILTER_CODE_4">#REF!</definedName>
    <definedName name="TRAN4_REQ_FILTER_OPERAND_1">#REF!</definedName>
    <definedName name="TRAN4_REQ_FILTER_OPERAND_2">#REF!</definedName>
    <definedName name="TRAN4_REQ_FILTER_OPERAND_3">#REF!</definedName>
    <definedName name="TRAN4_REQ_FILTER_OPERAND_4">#REF!</definedName>
    <definedName name="TRAN4_REQ_FILTER_VALUE_1">#REF!</definedName>
    <definedName name="TRAN4_REQ_FILTER_VALUE_2">#REF!</definedName>
    <definedName name="TRAN4_REQ_FILTER_VALUE_3">#REF!</definedName>
    <definedName name="TRAN4_REQ_FILTER_VALUE_4">#REF!</definedName>
    <definedName name="TRAN4_REQ_FROM_DATE">#REF!</definedName>
    <definedName name="TRAN4_REQ_To_DATE">#REF!</definedName>
    <definedName name="TRAN4_SN_COL" localSheetId="9">'Pending_FX '!#REF!</definedName>
    <definedName name="TRAN4_SN_COL">#REF!</definedName>
    <definedName name="TRAN4_TD_COL" localSheetId="9">'Pending_FX '!#REF!</definedName>
    <definedName name="TRAN4_TD_COL">#REF!</definedName>
    <definedName name="TRAN5_CS_COL" localSheetId="9">'Pending_FX '!#REF!</definedName>
    <definedName name="TRAN5_CS_COL">#REF!</definedName>
    <definedName name="TRAN5_CV_COL" localSheetId="9">'Pending_FX '!#REF!</definedName>
    <definedName name="TRAN5_CV_COL">#REF!</definedName>
    <definedName name="TRAN5_DETAIL_ROW" localSheetId="9">'Pending_FX '!#REF!</definedName>
    <definedName name="TRAN5_DETAIL_ROW">#REF!</definedName>
    <definedName name="TRAN5_G5_COL" localSheetId="9">'Pending_FX '!#REF!</definedName>
    <definedName name="TRAN5_G5_COL">#REF!</definedName>
    <definedName name="TRAN5_G8_COL" localSheetId="9">'Pending_FX '!#REF!</definedName>
    <definedName name="TRAN5_G8_COL">#REF!</definedName>
    <definedName name="TRAN5_INSERTED_ROWS" localSheetId="9">'Pending_FX '!$12:$21</definedName>
    <definedName name="TRAN5_INSERTED_ROWS">#REF!</definedName>
    <definedName name="TRAN5_REQ_ACCOUNT">#REF!</definedName>
    <definedName name="TRAN5_REQ_DATE_TYPE">#REF!</definedName>
    <definedName name="TRAN5_REQ_FILTER_CODE_1">#REF!</definedName>
    <definedName name="TRAN5_REQ_FILTER_CODE_2">#REF!</definedName>
    <definedName name="TRAN5_REQ_FILTER_CODE_3">#REF!</definedName>
    <definedName name="TRAN5_REQ_FILTER_CODE_4">#REF!</definedName>
    <definedName name="TRAN5_REQ_FILTER_OPERAND_1">#REF!</definedName>
    <definedName name="TRAN5_REQ_FILTER_OPERAND_2">#REF!</definedName>
    <definedName name="TRAN5_REQ_FILTER_OPERAND_3">#REF!</definedName>
    <definedName name="TRAN5_REQ_FILTER_OPERAND_4">#REF!</definedName>
    <definedName name="TRAN5_REQ_FILTER_VALUE_1">#REF!</definedName>
    <definedName name="TRAN5_REQ_FILTER_VALUE_2">#REF!</definedName>
    <definedName name="TRAN5_REQ_FILTER_VALUE_3">#REF!</definedName>
    <definedName name="TRAN5_REQ_FILTER_VALUE_4">#REF!</definedName>
    <definedName name="TRAN5_REQ_FROM_DATE">#REF!</definedName>
    <definedName name="TRAN5_REQ_To_DATE">#REF!</definedName>
    <definedName name="TRAN5_SN_COL" localSheetId="9">'Pending_FX '!#REF!</definedName>
    <definedName name="TRAN5_SN_COL">#REF!</definedName>
    <definedName name="TRAN5_TD_COL" localSheetId="9">'Pending_FX '!#REF!</definedName>
    <definedName name="TRAN5_TD_COL">#REF!</definedName>
    <definedName name="TU_BTRO_IM">Tax_Reclaims!#REF!</definedName>
  </definedName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T15" i="7" l="1"/>
  <c r="U15" i="7" s="1"/>
  <c r="R15" i="7"/>
  <c r="S15" i="7" s="1"/>
  <c r="P15" i="7"/>
  <c r="Q15" i="7" s="1"/>
  <c r="H15" i="7"/>
  <c r="I15" i="7" s="1"/>
  <c r="T14" i="7"/>
  <c r="U14" i="7" s="1"/>
  <c r="R14" i="7"/>
  <c r="S14" i="7" s="1"/>
  <c r="P14" i="7"/>
  <c r="Q14" i="7" s="1"/>
  <c r="H14" i="7"/>
  <c r="I14" i="7" s="1"/>
  <c r="T13" i="7"/>
  <c r="U13" i="7" s="1"/>
  <c r="S13" i="7"/>
  <c r="R13" i="7"/>
  <c r="P13" i="7"/>
  <c r="Q13" i="7" s="1"/>
  <c r="H13" i="7"/>
  <c r="I13" i="7" s="1"/>
  <c r="T12" i="7"/>
  <c r="U12" i="7" s="1"/>
  <c r="R12" i="7"/>
  <c r="S12" i="7" s="1"/>
  <c r="P12" i="7"/>
  <c r="Q12" i="7" s="1"/>
  <c r="H12" i="7"/>
  <c r="I12" i="7" s="1"/>
  <c r="T11" i="7"/>
  <c r="U11" i="7" s="1"/>
  <c r="R11" i="7"/>
  <c r="S11" i="7" s="1"/>
  <c r="P11" i="7"/>
  <c r="Q11" i="7" s="1"/>
  <c r="H11" i="7"/>
  <c r="I11" i="7" s="1"/>
  <c r="T10" i="7"/>
  <c r="U10" i="7" s="1"/>
  <c r="R10" i="7"/>
  <c r="S10" i="7" s="1"/>
  <c r="P10" i="7"/>
  <c r="Q10" i="7" s="1"/>
  <c r="H10" i="7"/>
  <c r="I10" i="7" s="1"/>
  <c r="H16" i="7"/>
  <c r="I16" i="7" s="1"/>
  <c r="P16" i="7"/>
  <c r="Q16" i="7" s="1"/>
  <c r="R16" i="7"/>
  <c r="S16" i="7" s="1"/>
  <c r="T16" i="7"/>
  <c r="U16" i="7" s="1"/>
  <c r="H17" i="7"/>
  <c r="I17" i="7" s="1"/>
  <c r="P17" i="7"/>
  <c r="Q17" i="7" s="1"/>
  <c r="R17" i="7"/>
  <c r="S17" i="7" s="1"/>
  <c r="T17" i="7"/>
  <c r="U17" i="7" s="1"/>
  <c r="H18" i="7"/>
  <c r="I18" i="7" s="1"/>
  <c r="P18" i="7"/>
  <c r="Q18" i="7" s="1"/>
  <c r="R18" i="7"/>
  <c r="S18" i="7" s="1"/>
  <c r="T18" i="7"/>
  <c r="U18" i="7" s="1"/>
  <c r="H19" i="7"/>
  <c r="I19" i="7" s="1"/>
  <c r="P19" i="7"/>
  <c r="Q19" i="7" s="1"/>
  <c r="R19" i="7"/>
  <c r="S19" i="7" s="1"/>
  <c r="T19" i="7"/>
  <c r="U19" i="7" s="1"/>
  <c r="H20" i="7"/>
  <c r="I20" i="7" s="1"/>
  <c r="P20" i="7"/>
  <c r="Q20" i="7" s="1"/>
  <c r="R20" i="7"/>
  <c r="S20" i="7" s="1"/>
  <c r="T20" i="7"/>
  <c r="U20" i="7" s="1"/>
  <c r="H21" i="7"/>
  <c r="I21" i="7" s="1"/>
  <c r="P21" i="7"/>
  <c r="Q21" i="7" s="1"/>
  <c r="R21" i="7"/>
  <c r="S21" i="7" s="1"/>
  <c r="T21" i="7"/>
  <c r="U21" i="7" s="1"/>
  <c r="F66" i="7"/>
  <c r="S62" i="12"/>
  <c r="T62" i="12" s="1"/>
  <c r="O62" i="12"/>
  <c r="P62" i="12" s="1"/>
  <c r="K62" i="12"/>
  <c r="L62" i="12" s="1"/>
  <c r="G62" i="12"/>
  <c r="H62" i="12" s="1"/>
  <c r="S61" i="12"/>
  <c r="T61" i="12" s="1"/>
  <c r="P61" i="12"/>
  <c r="O61" i="12"/>
  <c r="K61" i="12"/>
  <c r="L61" i="12" s="1"/>
  <c r="G61" i="12"/>
  <c r="H61" i="12" s="1"/>
  <c r="S60" i="12"/>
  <c r="T60" i="12" s="1"/>
  <c r="O60" i="12"/>
  <c r="P60" i="12" s="1"/>
  <c r="K60" i="12"/>
  <c r="L60" i="12" s="1"/>
  <c r="G60" i="12"/>
  <c r="H60" i="12" s="1"/>
  <c r="S59" i="12"/>
  <c r="T59" i="12" s="1"/>
  <c r="O59" i="12"/>
  <c r="P59" i="12" s="1"/>
  <c r="K59" i="12"/>
  <c r="L59" i="12" s="1"/>
  <c r="H59" i="12"/>
  <c r="G59" i="12"/>
  <c r="S58" i="12"/>
  <c r="T58" i="12" s="1"/>
  <c r="O58" i="12"/>
  <c r="P58" i="12" s="1"/>
  <c r="K58" i="12"/>
  <c r="L58" i="12" s="1"/>
  <c r="G58" i="12"/>
  <c r="H58" i="12" s="1"/>
  <c r="S57" i="12"/>
  <c r="T57" i="12" s="1"/>
  <c r="O57" i="12"/>
  <c r="P57" i="12" s="1"/>
  <c r="K57" i="12"/>
  <c r="L57" i="12" s="1"/>
  <c r="G57" i="12"/>
  <c r="H57" i="12" s="1"/>
  <c r="S56" i="12"/>
  <c r="T56" i="12" s="1"/>
  <c r="O56" i="12"/>
  <c r="P56" i="12" s="1"/>
  <c r="K56" i="12"/>
  <c r="L56" i="12" s="1"/>
  <c r="G56" i="12"/>
  <c r="H56" i="12" s="1"/>
  <c r="S55" i="12"/>
  <c r="T55" i="12" s="1"/>
  <c r="O55" i="12"/>
  <c r="P55" i="12" s="1"/>
  <c r="K55" i="12"/>
  <c r="L55" i="12" s="1"/>
  <c r="H55" i="12"/>
  <c r="G55" i="12"/>
  <c r="S54" i="12"/>
  <c r="T54" i="12" s="1"/>
  <c r="O54" i="12"/>
  <c r="P54" i="12" s="1"/>
  <c r="K54" i="12"/>
  <c r="L54" i="12" s="1"/>
  <c r="G54" i="12"/>
  <c r="H54" i="12" s="1"/>
  <c r="S53" i="12"/>
  <c r="T53" i="12" s="1"/>
  <c r="O53" i="12"/>
  <c r="P53" i="12" s="1"/>
  <c r="K53" i="12"/>
  <c r="L53" i="12" s="1"/>
  <c r="G53" i="12"/>
  <c r="H53" i="12" s="1"/>
  <c r="S52" i="12"/>
  <c r="T52" i="12" s="1"/>
  <c r="O52" i="12"/>
  <c r="P52" i="12" s="1"/>
  <c r="K52" i="12"/>
  <c r="L52" i="12" s="1"/>
  <c r="G52" i="12"/>
  <c r="H52" i="12" s="1"/>
  <c r="S51" i="12"/>
  <c r="T51" i="12" s="1"/>
  <c r="O51" i="12"/>
  <c r="P51" i="12" s="1"/>
  <c r="K51" i="12"/>
  <c r="L51" i="12" s="1"/>
  <c r="G51" i="12"/>
  <c r="H51" i="12" s="1"/>
  <c r="S50" i="12"/>
  <c r="T50" i="12" s="1"/>
  <c r="O50" i="12"/>
  <c r="P50" i="12" s="1"/>
  <c r="K50" i="12"/>
  <c r="L50" i="12" s="1"/>
  <c r="G50" i="12"/>
  <c r="H50" i="12" s="1"/>
  <c r="S49" i="12"/>
  <c r="T49" i="12" s="1"/>
  <c r="O49" i="12"/>
  <c r="P49" i="12" s="1"/>
  <c r="K49" i="12"/>
  <c r="L49" i="12" s="1"/>
  <c r="G49" i="12"/>
  <c r="H49" i="12" s="1"/>
  <c r="S48" i="12"/>
  <c r="T48" i="12" s="1"/>
  <c r="O48" i="12"/>
  <c r="P48" i="12" s="1"/>
  <c r="K48" i="12"/>
  <c r="L48" i="12" s="1"/>
  <c r="G48" i="12"/>
  <c r="H48" i="12" s="1"/>
  <c r="S47" i="12"/>
  <c r="T47" i="12" s="1"/>
  <c r="P47" i="12"/>
  <c r="O47" i="12"/>
  <c r="K47" i="12"/>
  <c r="L47" i="12" s="1"/>
  <c r="G47" i="12"/>
  <c r="H47" i="12" s="1"/>
  <c r="S46" i="12"/>
  <c r="T46" i="12" s="1"/>
  <c r="O46" i="12"/>
  <c r="P46" i="12" s="1"/>
  <c r="K46" i="12"/>
  <c r="L46" i="12" s="1"/>
  <c r="G46" i="12"/>
  <c r="H46" i="12" s="1"/>
  <c r="S45" i="12"/>
  <c r="T45" i="12" s="1"/>
  <c r="O45" i="12"/>
  <c r="P45" i="12" s="1"/>
  <c r="K45" i="12"/>
  <c r="L45" i="12" s="1"/>
  <c r="G45" i="12"/>
  <c r="H45" i="12" s="1"/>
  <c r="S44" i="12"/>
  <c r="T44" i="12" s="1"/>
  <c r="O44" i="12"/>
  <c r="P44" i="12" s="1"/>
  <c r="K44" i="12"/>
  <c r="L44" i="12" s="1"/>
  <c r="G44" i="12"/>
  <c r="H44" i="12" s="1"/>
  <c r="S43" i="12"/>
  <c r="T43" i="12" s="1"/>
  <c r="O43" i="12"/>
  <c r="P43" i="12" s="1"/>
  <c r="K43" i="12"/>
  <c r="L43" i="12" s="1"/>
  <c r="G43" i="12"/>
  <c r="H43" i="12" s="1"/>
  <c r="S42" i="12"/>
  <c r="T42" i="12" s="1"/>
  <c r="O42" i="12"/>
  <c r="P42" i="12" s="1"/>
  <c r="K42" i="12"/>
  <c r="L42" i="12" s="1"/>
  <c r="G42" i="12"/>
  <c r="H42" i="12" s="1"/>
  <c r="S41" i="12"/>
  <c r="T41" i="12" s="1"/>
  <c r="O41" i="12"/>
  <c r="P41" i="12" s="1"/>
  <c r="K41" i="12"/>
  <c r="L41" i="12" s="1"/>
  <c r="G41" i="12"/>
  <c r="H41" i="12" s="1"/>
  <c r="S40" i="12"/>
  <c r="T40" i="12" s="1"/>
  <c r="O40" i="12"/>
  <c r="P40" i="12" s="1"/>
  <c r="K40" i="12"/>
  <c r="L40" i="12" s="1"/>
  <c r="G40" i="12"/>
  <c r="H40" i="12" s="1"/>
  <c r="S39" i="12"/>
  <c r="T39" i="12" s="1"/>
  <c r="O39" i="12"/>
  <c r="P39" i="12" s="1"/>
  <c r="K39" i="12"/>
  <c r="L39" i="12" s="1"/>
  <c r="G39" i="12"/>
  <c r="H39" i="12" s="1"/>
  <c r="S38" i="12"/>
  <c r="T38" i="12" s="1"/>
  <c r="O38" i="12"/>
  <c r="P38" i="12" s="1"/>
  <c r="K38" i="12"/>
  <c r="L38" i="12" s="1"/>
  <c r="G38" i="12"/>
  <c r="H38" i="12" s="1"/>
  <c r="S37" i="12"/>
  <c r="T37" i="12" s="1"/>
  <c r="O37" i="12"/>
  <c r="P37" i="12" s="1"/>
  <c r="K37" i="12"/>
  <c r="L37" i="12" s="1"/>
  <c r="G37" i="12"/>
  <c r="H37" i="12" s="1"/>
  <c r="S36" i="12"/>
  <c r="T36" i="12" s="1"/>
  <c r="P36" i="12"/>
  <c r="O36" i="12"/>
  <c r="K36" i="12"/>
  <c r="L36" i="12" s="1"/>
  <c r="G36" i="12"/>
  <c r="H36" i="12" s="1"/>
  <c r="S35" i="12"/>
  <c r="T35" i="12" s="1"/>
  <c r="O35" i="12"/>
  <c r="P35" i="12" s="1"/>
  <c r="K35" i="12"/>
  <c r="L35" i="12" s="1"/>
  <c r="G35" i="12"/>
  <c r="H35" i="12" s="1"/>
  <c r="S34" i="12"/>
  <c r="T34" i="12" s="1"/>
  <c r="O34" i="12"/>
  <c r="P34" i="12" s="1"/>
  <c r="K34" i="12"/>
  <c r="L34" i="12" s="1"/>
  <c r="G34" i="12"/>
  <c r="H34" i="12" s="1"/>
  <c r="S33" i="12"/>
  <c r="T33" i="12" s="1"/>
  <c r="O33" i="12"/>
  <c r="P33" i="12" s="1"/>
  <c r="K33" i="12"/>
  <c r="L33" i="12" s="1"/>
  <c r="G33" i="12"/>
  <c r="H33" i="12" s="1"/>
  <c r="S32" i="12"/>
  <c r="T32" i="12" s="1"/>
  <c r="O32" i="12"/>
  <c r="P32" i="12" s="1"/>
  <c r="K32" i="12"/>
  <c r="L32" i="12" s="1"/>
  <c r="G32" i="12"/>
  <c r="H32" i="12" s="1"/>
  <c r="S12" i="12"/>
  <c r="T12" i="12" s="1"/>
  <c r="O12" i="12"/>
  <c r="P12" i="12" s="1"/>
  <c r="K12" i="12"/>
  <c r="L12" i="12" s="1"/>
  <c r="H12" i="12"/>
  <c r="G12" i="12"/>
  <c r="S11" i="12"/>
  <c r="T11" i="12" s="1"/>
  <c r="O11" i="12"/>
  <c r="P11" i="12" s="1"/>
  <c r="K11" i="12"/>
  <c r="L11" i="12" s="1"/>
  <c r="G11" i="12"/>
  <c r="H11" i="12" s="1"/>
  <c r="S10" i="12"/>
  <c r="T10" i="12" s="1"/>
  <c r="P10" i="12"/>
  <c r="O10" i="12"/>
  <c r="K10" i="12"/>
  <c r="L10" i="12" s="1"/>
  <c r="G10" i="12"/>
  <c r="H10" i="12" s="1"/>
  <c r="S9" i="12"/>
  <c r="T9" i="12" s="1"/>
  <c r="O9" i="12"/>
  <c r="P9" i="12" s="1"/>
  <c r="K9" i="12"/>
  <c r="L9" i="12" s="1"/>
  <c r="G9" i="12"/>
  <c r="H9" i="12" s="1"/>
  <c r="S8" i="12"/>
  <c r="T8" i="12" s="1"/>
  <c r="O8" i="12"/>
  <c r="P8" i="12" s="1"/>
  <c r="K8" i="12"/>
  <c r="L8" i="12" s="1"/>
  <c r="G8" i="12"/>
  <c r="H8" i="12" s="1"/>
  <c r="S7" i="12"/>
  <c r="T7" i="12" s="1"/>
  <c r="O7" i="12"/>
  <c r="P7" i="12" s="1"/>
  <c r="K7" i="12"/>
  <c r="L7" i="12" s="1"/>
  <c r="G7" i="12"/>
  <c r="H7" i="12" s="1"/>
  <c r="E66" i="12"/>
  <c r="A13" i="2"/>
  <c r="I13" i="2" s="1"/>
  <c r="J13" i="2" s="1"/>
  <c r="K13" i="2" s="1"/>
  <c r="A12" i="2"/>
  <c r="M12" i="2" s="1"/>
  <c r="N12" i="2" s="1"/>
  <c r="O12" i="2" s="1"/>
  <c r="I12" i="2" l="1"/>
  <c r="J12" i="2" s="1"/>
  <c r="K12" i="2" s="1"/>
  <c r="M13" i="2"/>
  <c r="N13" i="2" s="1"/>
  <c r="O13" i="2" s="1"/>
  <c r="E12" i="2"/>
  <c r="F12" i="2" s="1"/>
  <c r="G12" i="2" s="1"/>
  <c r="Q12" i="2"/>
  <c r="R12" i="2" s="1"/>
  <c r="S12" i="2" s="1"/>
  <c r="E13" i="2"/>
  <c r="F13" i="2" s="1"/>
  <c r="G13" i="2" s="1"/>
  <c r="Q13" i="2"/>
  <c r="R13" i="2" s="1"/>
  <c r="S13" i="2" s="1"/>
  <c r="A77" i="2"/>
  <c r="E77" i="2" s="1"/>
  <c r="A76" i="2"/>
  <c r="I76" i="2" s="1"/>
  <c r="A75" i="2"/>
  <c r="Q75" i="2" s="1"/>
  <c r="A74" i="2"/>
  <c r="A73" i="2"/>
  <c r="A72" i="2"/>
  <c r="A71" i="2"/>
  <c r="Q71" i="2" s="1"/>
  <c r="A70" i="2"/>
  <c r="A69" i="2"/>
  <c r="A68" i="2"/>
  <c r="I68" i="2" s="1"/>
  <c r="A67" i="2"/>
  <c r="Q67" i="2" s="1"/>
  <c r="A66" i="2"/>
  <c r="A65" i="2"/>
  <c r="A64" i="2"/>
  <c r="E64" i="2" s="1"/>
  <c r="A63" i="2"/>
  <c r="Q63" i="2" s="1"/>
  <c r="A62" i="2"/>
  <c r="A61" i="2"/>
  <c r="A60" i="2"/>
  <c r="I60" i="2" s="1"/>
  <c r="A59" i="2"/>
  <c r="Q59" i="2" s="1"/>
  <c r="A58" i="2"/>
  <c r="A57" i="2"/>
  <c r="A56" i="2"/>
  <c r="A55" i="2"/>
  <c r="Q55" i="2" s="1"/>
  <c r="A54" i="2"/>
  <c r="A53" i="2"/>
  <c r="A52" i="2"/>
  <c r="E52" i="2" s="1"/>
  <c r="A51" i="2"/>
  <c r="Q51" i="2" s="1"/>
  <c r="A50" i="2"/>
  <c r="A49" i="2"/>
  <c r="A48" i="2"/>
  <c r="E48" i="2" s="1"/>
  <c r="A47" i="2"/>
  <c r="Q47" i="2" s="1"/>
  <c r="A46" i="2"/>
  <c r="A45" i="2"/>
  <c r="A44" i="2"/>
  <c r="E44" i="2" s="1"/>
  <c r="A43" i="2"/>
  <c r="Q43" i="2" s="1"/>
  <c r="A42" i="2"/>
  <c r="A41" i="2"/>
  <c r="A40" i="2"/>
  <c r="A39" i="2"/>
  <c r="Q39" i="2" s="1"/>
  <c r="A38" i="2"/>
  <c r="A37" i="2"/>
  <c r="A36" i="2"/>
  <c r="I36" i="2" s="1"/>
  <c r="A35" i="2"/>
  <c r="Q35" i="2" s="1"/>
  <c r="A34" i="2"/>
  <c r="A33" i="2"/>
  <c r="A32" i="2"/>
  <c r="E32" i="2" s="1"/>
  <c r="A31" i="2"/>
  <c r="Q31" i="2" s="1"/>
  <c r="A30" i="2"/>
  <c r="A29" i="2"/>
  <c r="A28" i="2"/>
  <c r="I28" i="2" s="1"/>
  <c r="A27" i="2"/>
  <c r="Q27" i="2" s="1"/>
  <c r="A26" i="2"/>
  <c r="A25" i="2"/>
  <c r="A24" i="2"/>
  <c r="A23" i="2"/>
  <c r="Q23" i="2" s="1"/>
  <c r="A22" i="2"/>
  <c r="A21" i="2"/>
  <c r="A20" i="2"/>
  <c r="E20" i="2" s="1"/>
  <c r="A19" i="2"/>
  <c r="Q19" i="2" s="1"/>
  <c r="A18" i="2"/>
  <c r="A17" i="2"/>
  <c r="A16" i="2"/>
  <c r="E16" i="2" s="1"/>
  <c r="A15" i="2"/>
  <c r="Q15" i="2" s="1"/>
  <c r="A14" i="2"/>
  <c r="A11" i="2"/>
  <c r="A10" i="2"/>
  <c r="I10" i="2" s="1"/>
  <c r="A9" i="2"/>
  <c r="Q9" i="2" s="1"/>
  <c r="A8" i="2"/>
  <c r="A7" i="2"/>
  <c r="A6" i="2"/>
  <c r="I6" i="2" s="1"/>
  <c r="A5" i="2"/>
  <c r="Q5" i="2" s="1"/>
  <c r="A4" i="2"/>
  <c r="A3" i="2"/>
  <c r="I52" i="2" l="1"/>
  <c r="E28" i="2"/>
  <c r="I20" i="2"/>
  <c r="E36" i="2"/>
  <c r="E47" i="2"/>
  <c r="I31" i="2"/>
  <c r="I75" i="2"/>
  <c r="M15" i="2"/>
  <c r="M63" i="2"/>
  <c r="E10" i="2"/>
  <c r="E31" i="2"/>
  <c r="E39" i="2"/>
  <c r="E59" i="2"/>
  <c r="E67" i="2"/>
  <c r="E76" i="2"/>
  <c r="I23" i="2"/>
  <c r="I35" i="2"/>
  <c r="I44" i="2"/>
  <c r="I55" i="2"/>
  <c r="I67" i="2"/>
  <c r="M19" i="2"/>
  <c r="M35" i="2"/>
  <c r="M51" i="2"/>
  <c r="M67" i="2"/>
  <c r="E9" i="2"/>
  <c r="E55" i="2"/>
  <c r="E75" i="2"/>
  <c r="I9" i="2"/>
  <c r="I43" i="2"/>
  <c r="I63" i="2"/>
  <c r="M31" i="2"/>
  <c r="E15" i="2"/>
  <c r="E23" i="2"/>
  <c r="E43" i="2"/>
  <c r="E51" i="2"/>
  <c r="E60" i="2"/>
  <c r="E68" i="2"/>
  <c r="I5" i="2"/>
  <c r="I15" i="2"/>
  <c r="I27" i="2"/>
  <c r="I47" i="2"/>
  <c r="I59" i="2"/>
  <c r="M5" i="2"/>
  <c r="M23" i="2"/>
  <c r="M39" i="2"/>
  <c r="M55" i="2"/>
  <c r="M71" i="2"/>
  <c r="E19" i="2"/>
  <c r="M47" i="2"/>
  <c r="E5" i="2"/>
  <c r="E27" i="2"/>
  <c r="E35" i="2"/>
  <c r="E63" i="2"/>
  <c r="E71" i="2"/>
  <c r="I19" i="2"/>
  <c r="I39" i="2"/>
  <c r="I51" i="2"/>
  <c r="I71" i="2"/>
  <c r="M9" i="2"/>
  <c r="M27" i="2"/>
  <c r="M43" i="2"/>
  <c r="M59" i="2"/>
  <c r="M75" i="2"/>
  <c r="Q3" i="2"/>
  <c r="M3" i="2"/>
  <c r="I3" i="2"/>
  <c r="Q7" i="2"/>
  <c r="M7" i="2"/>
  <c r="I7" i="2"/>
  <c r="Q11" i="2"/>
  <c r="M11" i="2"/>
  <c r="I11" i="2"/>
  <c r="Q17" i="2"/>
  <c r="M17" i="2"/>
  <c r="I17" i="2"/>
  <c r="Q21" i="2"/>
  <c r="M21" i="2"/>
  <c r="I21" i="2"/>
  <c r="Q25" i="2"/>
  <c r="M25" i="2"/>
  <c r="I25" i="2"/>
  <c r="Q29" i="2"/>
  <c r="M29" i="2"/>
  <c r="I29" i="2"/>
  <c r="Q33" i="2"/>
  <c r="M33" i="2"/>
  <c r="I33" i="2"/>
  <c r="Q37" i="2"/>
  <c r="M37" i="2"/>
  <c r="I37" i="2"/>
  <c r="Q41" i="2"/>
  <c r="M41" i="2"/>
  <c r="I41" i="2"/>
  <c r="Q45" i="2"/>
  <c r="M45" i="2"/>
  <c r="I45" i="2"/>
  <c r="Q49" i="2"/>
  <c r="M49" i="2"/>
  <c r="I49" i="2"/>
  <c r="Q53" i="2"/>
  <c r="M53" i="2"/>
  <c r="I53" i="2"/>
  <c r="Q57" i="2"/>
  <c r="M57" i="2"/>
  <c r="I57" i="2"/>
  <c r="Q61" i="2"/>
  <c r="M61" i="2"/>
  <c r="I61" i="2"/>
  <c r="Q65" i="2"/>
  <c r="M65" i="2"/>
  <c r="I65" i="2"/>
  <c r="Q69" i="2"/>
  <c r="M69" i="2"/>
  <c r="I69" i="2"/>
  <c r="Q73" i="2"/>
  <c r="M73" i="2"/>
  <c r="I73" i="2"/>
  <c r="M4" i="2"/>
  <c r="E4" i="2"/>
  <c r="M8" i="2"/>
  <c r="E8" i="2"/>
  <c r="M14" i="2"/>
  <c r="I14" i="2"/>
  <c r="E14" i="2"/>
  <c r="M18" i="2"/>
  <c r="I18" i="2"/>
  <c r="E18" i="2"/>
  <c r="M22" i="2"/>
  <c r="I22" i="2"/>
  <c r="E22" i="2"/>
  <c r="M26" i="2"/>
  <c r="I26" i="2"/>
  <c r="E26" i="2"/>
  <c r="M30" i="2"/>
  <c r="I30" i="2"/>
  <c r="E30" i="2"/>
  <c r="Q30" i="2"/>
  <c r="M34" i="2"/>
  <c r="I34" i="2"/>
  <c r="E34" i="2"/>
  <c r="Q34" i="2"/>
  <c r="M38" i="2"/>
  <c r="I38" i="2"/>
  <c r="E38" i="2"/>
  <c r="Q38" i="2"/>
  <c r="M42" i="2"/>
  <c r="I42" i="2"/>
  <c r="E42" i="2"/>
  <c r="Q42" i="2"/>
  <c r="M46" i="2"/>
  <c r="I46" i="2"/>
  <c r="E46" i="2"/>
  <c r="Q46" i="2"/>
  <c r="M50" i="2"/>
  <c r="I50" i="2"/>
  <c r="E50" i="2"/>
  <c r="Q50" i="2"/>
  <c r="M54" i="2"/>
  <c r="I54" i="2"/>
  <c r="E54" i="2"/>
  <c r="Q54" i="2"/>
  <c r="M58" i="2"/>
  <c r="I58" i="2"/>
  <c r="E58" i="2"/>
  <c r="Q58" i="2"/>
  <c r="M62" i="2"/>
  <c r="I62" i="2"/>
  <c r="E62" i="2"/>
  <c r="Q62" i="2"/>
  <c r="M66" i="2"/>
  <c r="I66" i="2"/>
  <c r="E66" i="2"/>
  <c r="Q66" i="2"/>
  <c r="M70" i="2"/>
  <c r="I70" i="2"/>
  <c r="E70" i="2"/>
  <c r="Q70" i="2"/>
  <c r="M74" i="2"/>
  <c r="I74" i="2"/>
  <c r="E74" i="2"/>
  <c r="Q74" i="2"/>
  <c r="E3" i="2"/>
  <c r="E21" i="2"/>
  <c r="E37" i="2"/>
  <c r="E53" i="2"/>
  <c r="E69" i="2"/>
  <c r="Q8" i="2"/>
  <c r="Q26" i="2"/>
  <c r="E17" i="2"/>
  <c r="E33" i="2"/>
  <c r="E49" i="2"/>
  <c r="E65" i="2"/>
  <c r="Q14" i="2"/>
  <c r="Q6" i="2"/>
  <c r="M6" i="2"/>
  <c r="Q10" i="2"/>
  <c r="M10" i="2"/>
  <c r="Q16" i="2"/>
  <c r="M16" i="2"/>
  <c r="Q20" i="2"/>
  <c r="M20" i="2"/>
  <c r="Q24" i="2"/>
  <c r="M24" i="2"/>
  <c r="Q28" i="2"/>
  <c r="M28" i="2"/>
  <c r="Q32" i="2"/>
  <c r="M32" i="2"/>
  <c r="Q36" i="2"/>
  <c r="M36" i="2"/>
  <c r="Q40" i="2"/>
  <c r="M40" i="2"/>
  <c r="Q44" i="2"/>
  <c r="M44" i="2"/>
  <c r="Q48" i="2"/>
  <c r="M48" i="2"/>
  <c r="Q52" i="2"/>
  <c r="M52" i="2"/>
  <c r="Q56" i="2"/>
  <c r="M56" i="2"/>
  <c r="Q60" i="2"/>
  <c r="M60" i="2"/>
  <c r="Q64" i="2"/>
  <c r="M64" i="2"/>
  <c r="Q68" i="2"/>
  <c r="M68" i="2"/>
  <c r="Q72" i="2"/>
  <c r="M72" i="2"/>
  <c r="Q76" i="2"/>
  <c r="M76" i="2"/>
  <c r="E6" i="2"/>
  <c r="E11" i="2"/>
  <c r="E24" i="2"/>
  <c r="E29" i="2"/>
  <c r="E40" i="2"/>
  <c r="E45" i="2"/>
  <c r="E56" i="2"/>
  <c r="E61" i="2"/>
  <c r="E72" i="2"/>
  <c r="I8" i="2"/>
  <c r="I16" i="2"/>
  <c r="I24" i="2"/>
  <c r="I32" i="2"/>
  <c r="I40" i="2"/>
  <c r="I48" i="2"/>
  <c r="I56" i="2"/>
  <c r="I64" i="2"/>
  <c r="I72" i="2"/>
  <c r="Q18" i="2"/>
  <c r="Q77" i="2"/>
  <c r="M77" i="2"/>
  <c r="I77" i="2"/>
  <c r="E7" i="2"/>
  <c r="E25" i="2"/>
  <c r="E41" i="2"/>
  <c r="E57" i="2"/>
  <c r="E73" i="2"/>
  <c r="I4" i="2"/>
  <c r="Q4" i="2"/>
  <c r="Q22" i="2"/>
  <c r="H64" i="7"/>
  <c r="I64" i="7" s="1"/>
  <c r="H63" i="7"/>
  <c r="I63" i="7" s="1"/>
  <c r="H62" i="7"/>
  <c r="I62" i="7" s="1"/>
  <c r="H61" i="7"/>
  <c r="I61" i="7" s="1"/>
  <c r="H60" i="7"/>
  <c r="I60" i="7" s="1"/>
  <c r="H59" i="7"/>
  <c r="I59" i="7" s="1"/>
  <c r="H58" i="7"/>
  <c r="I58" i="7" s="1"/>
  <c r="H57" i="7"/>
  <c r="I57" i="7" s="1"/>
  <c r="H56" i="7"/>
  <c r="I56" i="7" s="1"/>
  <c r="H55" i="7"/>
  <c r="I55" i="7" s="1"/>
  <c r="H54" i="7"/>
  <c r="I54" i="7" s="1"/>
  <c r="H53" i="7"/>
  <c r="I53" i="7" s="1"/>
  <c r="H52" i="7"/>
  <c r="I52" i="7" s="1"/>
  <c r="H51" i="7"/>
  <c r="I51" i="7" s="1"/>
  <c r="H50" i="7"/>
  <c r="I50" i="7" s="1"/>
  <c r="H49" i="7"/>
  <c r="I49" i="7" s="1"/>
  <c r="H48" i="7"/>
  <c r="I48" i="7" s="1"/>
  <c r="H47" i="7"/>
  <c r="I47" i="7" s="1"/>
  <c r="H46" i="7"/>
  <c r="I46" i="7" s="1"/>
  <c r="H45" i="7"/>
  <c r="I45" i="7" s="1"/>
  <c r="H44" i="7"/>
  <c r="I44" i="7" s="1"/>
  <c r="H43" i="7"/>
  <c r="I43" i="7" s="1"/>
  <c r="H42" i="7"/>
  <c r="I42" i="7" s="1"/>
  <c r="H41" i="7"/>
  <c r="I41" i="7" s="1"/>
  <c r="H40" i="7"/>
  <c r="I40" i="7" s="1"/>
  <c r="H39" i="7"/>
  <c r="I39" i="7" s="1"/>
  <c r="H38" i="7"/>
  <c r="I38" i="7" s="1"/>
  <c r="H37" i="7"/>
  <c r="I37" i="7" s="1"/>
  <c r="H36" i="7"/>
  <c r="I36" i="7" s="1"/>
  <c r="H35" i="7"/>
  <c r="I35" i="7" s="1"/>
  <c r="H34" i="7"/>
  <c r="I34" i="7" s="1"/>
  <c r="H33" i="7"/>
  <c r="I33" i="7" s="1"/>
  <c r="H32" i="7"/>
  <c r="I32" i="7" s="1"/>
  <c r="H31" i="7"/>
  <c r="I31" i="7" s="1"/>
  <c r="H30" i="7"/>
  <c r="I30" i="7" s="1"/>
  <c r="H29" i="7"/>
  <c r="I29" i="7" s="1"/>
  <c r="H28" i="7"/>
  <c r="I28" i="7" s="1"/>
  <c r="H27" i="7"/>
  <c r="I27" i="7" s="1"/>
  <c r="H26" i="7"/>
  <c r="I26" i="7" s="1"/>
  <c r="H25" i="7"/>
  <c r="I25" i="7" s="1"/>
  <c r="H24" i="7"/>
  <c r="I24" i="7" s="1"/>
  <c r="H23" i="7"/>
  <c r="I23" i="7" s="1"/>
  <c r="H22" i="7"/>
  <c r="I22" i="7" s="1"/>
  <c r="H81" i="2" l="1"/>
  <c r="P45" i="7" l="1"/>
  <c r="Q45" i="7" s="1"/>
  <c r="R45" i="7"/>
  <c r="S45" i="7" s="1"/>
  <c r="T45" i="7"/>
  <c r="U45" i="7" s="1"/>
  <c r="P46" i="7"/>
  <c r="Q46" i="7" s="1"/>
  <c r="R46" i="7"/>
  <c r="S46" i="7" s="1"/>
  <c r="T46" i="7"/>
  <c r="U46" i="7" s="1"/>
  <c r="P47" i="7"/>
  <c r="Q47" i="7" s="1"/>
  <c r="R47" i="7"/>
  <c r="S47" i="7" s="1"/>
  <c r="T47" i="7"/>
  <c r="U47" i="7" s="1"/>
  <c r="P48" i="7"/>
  <c r="Q48" i="7" s="1"/>
  <c r="R48" i="7"/>
  <c r="S48" i="7" s="1"/>
  <c r="T48" i="7"/>
  <c r="U48" i="7" s="1"/>
  <c r="P49" i="7"/>
  <c r="Q49" i="7" s="1"/>
  <c r="R49" i="7"/>
  <c r="S49" i="7" s="1"/>
  <c r="T49" i="7"/>
  <c r="U49" i="7" s="1"/>
  <c r="P50" i="7"/>
  <c r="Q50" i="7" s="1"/>
  <c r="R50" i="7"/>
  <c r="S50" i="7" s="1"/>
  <c r="T50" i="7"/>
  <c r="U50" i="7" s="1"/>
  <c r="P51" i="7"/>
  <c r="Q51" i="7" s="1"/>
  <c r="R51" i="7"/>
  <c r="S51" i="7" s="1"/>
  <c r="T51" i="7"/>
  <c r="U51" i="7" s="1"/>
  <c r="P52" i="7"/>
  <c r="Q52" i="7" s="1"/>
  <c r="R52" i="7"/>
  <c r="S52" i="7" s="1"/>
  <c r="T52" i="7"/>
  <c r="U52" i="7" s="1"/>
  <c r="P53" i="7"/>
  <c r="Q53" i="7" s="1"/>
  <c r="R53" i="7"/>
  <c r="S53" i="7" s="1"/>
  <c r="T53" i="7"/>
  <c r="U53" i="7" s="1"/>
  <c r="P54" i="7"/>
  <c r="Q54" i="7" s="1"/>
  <c r="R54" i="7"/>
  <c r="S54" i="7" s="1"/>
  <c r="T54" i="7"/>
  <c r="U54" i="7" s="1"/>
  <c r="R74" i="2"/>
  <c r="S74" i="2" s="1"/>
  <c r="N75" i="2"/>
  <c r="O75" i="2" s="1"/>
  <c r="F74" i="2" l="1"/>
  <c r="G74" i="2" s="1"/>
  <c r="N74" i="2"/>
  <c r="O74" i="2" s="1"/>
  <c r="J75" i="2"/>
  <c r="K75" i="2" s="1"/>
  <c r="R75" i="2"/>
  <c r="S75" i="2" s="1"/>
  <c r="F75" i="2"/>
  <c r="G75" i="2" s="1"/>
  <c r="J74" i="2"/>
  <c r="K74" i="2" s="1"/>
  <c r="E13" i="3" l="1"/>
  <c r="H2" i="7" l="1"/>
  <c r="H3" i="7"/>
  <c r="H4" i="7"/>
  <c r="H5" i="7"/>
  <c r="H6" i="7"/>
  <c r="H7" i="7"/>
  <c r="H8" i="7"/>
  <c r="H9" i="7"/>
  <c r="F4" i="9"/>
  <c r="G4" i="9" s="1"/>
  <c r="T3" i="7" l="1"/>
  <c r="T4" i="7"/>
  <c r="T5" i="7"/>
  <c r="T6" i="7"/>
  <c r="T7" i="7"/>
  <c r="T8" i="7"/>
  <c r="T9" i="7"/>
  <c r="T22" i="7"/>
  <c r="T23" i="7"/>
  <c r="T24" i="7"/>
  <c r="U24" i="7" s="1"/>
  <c r="T25" i="7"/>
  <c r="U25" i="7" s="1"/>
  <c r="T26" i="7"/>
  <c r="U26" i="7" s="1"/>
  <c r="T27" i="7"/>
  <c r="U27" i="7" s="1"/>
  <c r="T28" i="7"/>
  <c r="U28" i="7" s="1"/>
  <c r="T29" i="7"/>
  <c r="U29" i="7" s="1"/>
  <c r="T30" i="7"/>
  <c r="U30" i="7" s="1"/>
  <c r="T31" i="7"/>
  <c r="T32" i="7"/>
  <c r="U32" i="7" s="1"/>
  <c r="T33" i="7"/>
  <c r="U33" i="7" s="1"/>
  <c r="T34" i="7"/>
  <c r="U34" i="7" s="1"/>
  <c r="T35" i="7"/>
  <c r="U35" i="7" s="1"/>
  <c r="T36" i="7"/>
  <c r="U36" i="7" s="1"/>
  <c r="T37" i="7"/>
  <c r="U37" i="7" s="1"/>
  <c r="T38" i="7"/>
  <c r="U38" i="7" s="1"/>
  <c r="T39" i="7"/>
  <c r="U39" i="7" s="1"/>
  <c r="T40" i="7"/>
  <c r="U40" i="7" s="1"/>
  <c r="T41" i="7"/>
  <c r="U41" i="7" s="1"/>
  <c r="T42" i="7"/>
  <c r="T43" i="7"/>
  <c r="T44" i="7"/>
  <c r="T55" i="7"/>
  <c r="T56" i="7"/>
  <c r="T57" i="7"/>
  <c r="T58" i="7"/>
  <c r="T59" i="7"/>
  <c r="T60" i="7"/>
  <c r="T61" i="7"/>
  <c r="T62" i="7"/>
  <c r="T63" i="7"/>
  <c r="T64" i="7"/>
  <c r="T65" i="7"/>
  <c r="R3" i="7"/>
  <c r="R4" i="7"/>
  <c r="R5" i="7"/>
  <c r="R6" i="7"/>
  <c r="R7" i="7"/>
  <c r="R8" i="7"/>
  <c r="R9" i="7"/>
  <c r="R22" i="7"/>
  <c r="R23" i="7"/>
  <c r="R24" i="7"/>
  <c r="S24" i="7" s="1"/>
  <c r="R25" i="7"/>
  <c r="S25" i="7" s="1"/>
  <c r="R26" i="7"/>
  <c r="S26" i="7" s="1"/>
  <c r="R27" i="7"/>
  <c r="S27" i="7" s="1"/>
  <c r="R28" i="7"/>
  <c r="S28" i="7" s="1"/>
  <c r="R29" i="7"/>
  <c r="S29" i="7" s="1"/>
  <c r="R30" i="7"/>
  <c r="S30" i="7" s="1"/>
  <c r="R31" i="7"/>
  <c r="S31" i="7" s="1"/>
  <c r="R32" i="7"/>
  <c r="S32" i="7" s="1"/>
  <c r="R33" i="7"/>
  <c r="S33" i="7" s="1"/>
  <c r="R34" i="7"/>
  <c r="S34" i="7" s="1"/>
  <c r="R35" i="7"/>
  <c r="S35" i="7" s="1"/>
  <c r="R36" i="7"/>
  <c r="S36" i="7" s="1"/>
  <c r="R37" i="7"/>
  <c r="S37" i="7" s="1"/>
  <c r="R38" i="7"/>
  <c r="S38" i="7" s="1"/>
  <c r="R39" i="7"/>
  <c r="S39" i="7" s="1"/>
  <c r="R40" i="7"/>
  <c r="S40" i="7" s="1"/>
  <c r="R41" i="7"/>
  <c r="S41" i="7" s="1"/>
  <c r="R42" i="7"/>
  <c r="R43" i="7"/>
  <c r="R44" i="7"/>
  <c r="R55" i="7"/>
  <c r="R56" i="7"/>
  <c r="R57" i="7"/>
  <c r="R58" i="7"/>
  <c r="R59" i="7"/>
  <c r="R60" i="7"/>
  <c r="R61" i="7"/>
  <c r="R62" i="7"/>
  <c r="R63" i="7"/>
  <c r="R64" i="7"/>
  <c r="R65" i="7"/>
  <c r="P3" i="7"/>
  <c r="P4" i="7"/>
  <c r="P5" i="7"/>
  <c r="P6" i="7"/>
  <c r="P7" i="7"/>
  <c r="P8" i="7"/>
  <c r="P9" i="7"/>
  <c r="P22" i="7"/>
  <c r="P23" i="7"/>
  <c r="P24" i="7"/>
  <c r="Q24" i="7" s="1"/>
  <c r="P25" i="7"/>
  <c r="P26" i="7"/>
  <c r="Q26" i="7" s="1"/>
  <c r="P27" i="7"/>
  <c r="Q27" i="7" s="1"/>
  <c r="P28" i="7"/>
  <c r="Q28" i="7" s="1"/>
  <c r="P29" i="7"/>
  <c r="Q29" i="7" s="1"/>
  <c r="P30" i="7"/>
  <c r="Q30" i="7" s="1"/>
  <c r="P31" i="7"/>
  <c r="Q31" i="7" s="1"/>
  <c r="P32" i="7"/>
  <c r="Q32" i="7" s="1"/>
  <c r="P33" i="7"/>
  <c r="P34" i="7"/>
  <c r="Q34" i="7" s="1"/>
  <c r="P35" i="7"/>
  <c r="Q35" i="7" s="1"/>
  <c r="P36" i="7"/>
  <c r="Q36" i="7" s="1"/>
  <c r="P37" i="7"/>
  <c r="Q37" i="7" s="1"/>
  <c r="P38" i="7"/>
  <c r="Q38" i="7" s="1"/>
  <c r="P39" i="7"/>
  <c r="Q39" i="7" s="1"/>
  <c r="P40" i="7"/>
  <c r="Q40" i="7" s="1"/>
  <c r="P41" i="7"/>
  <c r="P42" i="7"/>
  <c r="P43" i="7"/>
  <c r="P44" i="7"/>
  <c r="P55" i="7"/>
  <c r="P56" i="7"/>
  <c r="P57" i="7"/>
  <c r="P58" i="7"/>
  <c r="P59" i="7"/>
  <c r="P60" i="7"/>
  <c r="P61" i="7"/>
  <c r="P62" i="7"/>
  <c r="P63" i="7"/>
  <c r="P64" i="7"/>
  <c r="P65" i="7"/>
  <c r="G66" i="7"/>
  <c r="U31" i="7"/>
  <c r="Q25" i="7"/>
  <c r="Q33" i="7"/>
  <c r="Q41" i="7"/>
  <c r="H65" i="7"/>
  <c r="I65" i="7" s="1"/>
  <c r="I2" i="7"/>
  <c r="I3" i="7"/>
  <c r="I4" i="7"/>
  <c r="I5" i="7"/>
  <c r="I6" i="7"/>
  <c r="I7" i="7"/>
  <c r="I8" i="7"/>
  <c r="I9" i="7"/>
  <c r="S3" i="12"/>
  <c r="T3" i="12" s="1"/>
  <c r="S4" i="12"/>
  <c r="T4" i="12" s="1"/>
  <c r="S5" i="12"/>
  <c r="T5" i="12" s="1"/>
  <c r="S6" i="12"/>
  <c r="T6" i="12" s="1"/>
  <c r="S13" i="12"/>
  <c r="T13" i="12" s="1"/>
  <c r="S14" i="12"/>
  <c r="T14" i="12" s="1"/>
  <c r="S15" i="12"/>
  <c r="T15" i="12" s="1"/>
  <c r="S16" i="12"/>
  <c r="T16" i="12" s="1"/>
  <c r="S17" i="12"/>
  <c r="T17" i="12" s="1"/>
  <c r="S18" i="12"/>
  <c r="T18" i="12" s="1"/>
  <c r="S19" i="12"/>
  <c r="T19" i="12" s="1"/>
  <c r="S20" i="12"/>
  <c r="T20" i="12" s="1"/>
  <c r="S21" i="12"/>
  <c r="T21" i="12" s="1"/>
  <c r="S22" i="12"/>
  <c r="T22" i="12" s="1"/>
  <c r="S23" i="12"/>
  <c r="T23" i="12" s="1"/>
  <c r="S24" i="12"/>
  <c r="T24" i="12" s="1"/>
  <c r="S25" i="12"/>
  <c r="T25" i="12" s="1"/>
  <c r="S26" i="12"/>
  <c r="T26" i="12" s="1"/>
  <c r="S27" i="12"/>
  <c r="T27" i="12" s="1"/>
  <c r="S28" i="12"/>
  <c r="T28" i="12" s="1"/>
  <c r="S29" i="12"/>
  <c r="T29" i="12" s="1"/>
  <c r="S30" i="12"/>
  <c r="T30" i="12" s="1"/>
  <c r="S31" i="12"/>
  <c r="T31" i="12" s="1"/>
  <c r="O3" i="12"/>
  <c r="P3" i="12" s="1"/>
  <c r="O4" i="12"/>
  <c r="P4" i="12" s="1"/>
  <c r="O5" i="12"/>
  <c r="P5" i="12" s="1"/>
  <c r="O6" i="12"/>
  <c r="P6" i="12" s="1"/>
  <c r="O13" i="12"/>
  <c r="P13" i="12" s="1"/>
  <c r="O14" i="12"/>
  <c r="P14" i="12" s="1"/>
  <c r="O15" i="12"/>
  <c r="P15" i="12" s="1"/>
  <c r="O16" i="12"/>
  <c r="P16" i="12" s="1"/>
  <c r="O17" i="12"/>
  <c r="P17" i="12" s="1"/>
  <c r="O18" i="12"/>
  <c r="P18" i="12" s="1"/>
  <c r="O19" i="12"/>
  <c r="P19" i="12" s="1"/>
  <c r="O20" i="12"/>
  <c r="P20" i="12" s="1"/>
  <c r="O21" i="12"/>
  <c r="P21" i="12" s="1"/>
  <c r="O22" i="12"/>
  <c r="P22" i="12" s="1"/>
  <c r="O23" i="12"/>
  <c r="P23" i="12" s="1"/>
  <c r="O24" i="12"/>
  <c r="P24" i="12" s="1"/>
  <c r="O25" i="12"/>
  <c r="P25" i="12" s="1"/>
  <c r="O26" i="12"/>
  <c r="P26" i="12" s="1"/>
  <c r="O27" i="12"/>
  <c r="P27" i="12" s="1"/>
  <c r="O28" i="12"/>
  <c r="P28" i="12" s="1"/>
  <c r="O29" i="12"/>
  <c r="P29" i="12" s="1"/>
  <c r="O30" i="12"/>
  <c r="P30" i="12" s="1"/>
  <c r="O31" i="12"/>
  <c r="P31" i="12" s="1"/>
  <c r="K27" i="12"/>
  <c r="L27" i="12" s="1"/>
  <c r="K28" i="12"/>
  <c r="L28" i="12" s="1"/>
  <c r="K29" i="12"/>
  <c r="L29" i="12" s="1"/>
  <c r="K30" i="12"/>
  <c r="L30" i="12" s="1"/>
  <c r="K31" i="12"/>
  <c r="L31" i="12" s="1"/>
  <c r="G27" i="12"/>
  <c r="H27" i="12" s="1"/>
  <c r="G28" i="12"/>
  <c r="H28" i="12" s="1"/>
  <c r="G29" i="12"/>
  <c r="H29" i="12" s="1"/>
  <c r="G30" i="12"/>
  <c r="H30" i="12" s="1"/>
  <c r="G31" i="12"/>
  <c r="H31" i="12" s="1"/>
  <c r="F33" i="2"/>
  <c r="G33" i="2" s="1"/>
  <c r="N34" i="2"/>
  <c r="O34" i="2" s="1"/>
  <c r="F35" i="2"/>
  <c r="G35" i="2" s="1"/>
  <c r="F37" i="2"/>
  <c r="G37" i="2" s="1"/>
  <c r="J38" i="2"/>
  <c r="K38" i="2" s="1"/>
  <c r="F39" i="2"/>
  <c r="G39" i="2" s="1"/>
  <c r="F41" i="2"/>
  <c r="G41" i="2" s="1"/>
  <c r="N42" i="2"/>
  <c r="O42" i="2" s="1"/>
  <c r="F43" i="2"/>
  <c r="G43" i="2" s="1"/>
  <c r="F45" i="2"/>
  <c r="G45" i="2" s="1"/>
  <c r="J46" i="2"/>
  <c r="K46" i="2" s="1"/>
  <c r="F47" i="2"/>
  <c r="G47" i="2" s="1"/>
  <c r="F49" i="2"/>
  <c r="G49" i="2" s="1"/>
  <c r="N50" i="2"/>
  <c r="O50" i="2" s="1"/>
  <c r="F51" i="2"/>
  <c r="G51" i="2" s="1"/>
  <c r="F53" i="2"/>
  <c r="G53" i="2" s="1"/>
  <c r="F59" i="2"/>
  <c r="F76" i="2"/>
  <c r="G76" i="2" s="1"/>
  <c r="J76" i="2" l="1"/>
  <c r="K76" i="2" s="1"/>
  <c r="J50" i="2"/>
  <c r="K50" i="2" s="1"/>
  <c r="J42" i="2"/>
  <c r="K42" i="2" s="1"/>
  <c r="J34" i="2"/>
  <c r="K34" i="2" s="1"/>
  <c r="N76" i="2"/>
  <c r="O76" i="2" s="1"/>
  <c r="R76" i="2"/>
  <c r="S76" i="2" s="1"/>
  <c r="R3" i="2"/>
  <c r="F60" i="2"/>
  <c r="R52" i="2"/>
  <c r="S52" i="2" s="1"/>
  <c r="N52" i="2"/>
  <c r="O52" i="2" s="1"/>
  <c r="F52" i="2"/>
  <c r="G52" i="2" s="1"/>
  <c r="F50" i="2"/>
  <c r="G50" i="2" s="1"/>
  <c r="R50" i="2"/>
  <c r="S50" i="2" s="1"/>
  <c r="R48" i="2"/>
  <c r="S48" i="2" s="1"/>
  <c r="N48" i="2"/>
  <c r="O48" i="2" s="1"/>
  <c r="F48" i="2"/>
  <c r="G48" i="2" s="1"/>
  <c r="F46" i="2"/>
  <c r="G46" i="2" s="1"/>
  <c r="R46" i="2"/>
  <c r="S46" i="2" s="1"/>
  <c r="R44" i="2"/>
  <c r="S44" i="2" s="1"/>
  <c r="N44" i="2"/>
  <c r="O44" i="2" s="1"/>
  <c r="F44" i="2"/>
  <c r="G44" i="2" s="1"/>
  <c r="F42" i="2"/>
  <c r="G42" i="2" s="1"/>
  <c r="R42" i="2"/>
  <c r="S42" i="2" s="1"/>
  <c r="R40" i="2"/>
  <c r="S40" i="2" s="1"/>
  <c r="N40" i="2"/>
  <c r="O40" i="2" s="1"/>
  <c r="F40" i="2"/>
  <c r="G40" i="2" s="1"/>
  <c r="F38" i="2"/>
  <c r="G38" i="2" s="1"/>
  <c r="R38" i="2"/>
  <c r="S38" i="2" s="1"/>
  <c r="R36" i="2"/>
  <c r="S36" i="2" s="1"/>
  <c r="N36" i="2"/>
  <c r="O36" i="2" s="1"/>
  <c r="F36" i="2"/>
  <c r="G36" i="2" s="1"/>
  <c r="F34" i="2"/>
  <c r="G34" i="2" s="1"/>
  <c r="R34" i="2"/>
  <c r="S34" i="2" s="1"/>
  <c r="J52" i="2"/>
  <c r="K52" i="2" s="1"/>
  <c r="J48" i="2"/>
  <c r="K48" i="2" s="1"/>
  <c r="J44" i="2"/>
  <c r="K44" i="2" s="1"/>
  <c r="J40" i="2"/>
  <c r="K40" i="2" s="1"/>
  <c r="J36" i="2"/>
  <c r="K36" i="2" s="1"/>
  <c r="N46" i="2"/>
  <c r="O46" i="2" s="1"/>
  <c r="N38" i="2"/>
  <c r="O38" i="2" s="1"/>
  <c r="R53" i="2"/>
  <c r="S53" i="2" s="1"/>
  <c r="N53" i="2"/>
  <c r="O53" i="2" s="1"/>
  <c r="R51" i="2"/>
  <c r="S51" i="2" s="1"/>
  <c r="N51" i="2"/>
  <c r="O51" i="2" s="1"/>
  <c r="R49" i="2"/>
  <c r="S49" i="2" s="1"/>
  <c r="N49" i="2"/>
  <c r="O49" i="2" s="1"/>
  <c r="R47" i="2"/>
  <c r="S47" i="2" s="1"/>
  <c r="N47" i="2"/>
  <c r="O47" i="2" s="1"/>
  <c r="R45" i="2"/>
  <c r="S45" i="2" s="1"/>
  <c r="N45" i="2"/>
  <c r="O45" i="2" s="1"/>
  <c r="R43" i="2"/>
  <c r="S43" i="2" s="1"/>
  <c r="N43" i="2"/>
  <c r="O43" i="2" s="1"/>
  <c r="R41" i="2"/>
  <c r="S41" i="2" s="1"/>
  <c r="N41" i="2"/>
  <c r="O41" i="2" s="1"/>
  <c r="R39" i="2"/>
  <c r="S39" i="2" s="1"/>
  <c r="N39" i="2"/>
  <c r="O39" i="2" s="1"/>
  <c r="R37" i="2"/>
  <c r="S37" i="2" s="1"/>
  <c r="N37" i="2"/>
  <c r="O37" i="2" s="1"/>
  <c r="R35" i="2"/>
  <c r="S35" i="2" s="1"/>
  <c r="N35" i="2"/>
  <c r="O35" i="2" s="1"/>
  <c r="R33" i="2"/>
  <c r="S33" i="2" s="1"/>
  <c r="N33" i="2"/>
  <c r="O33" i="2" s="1"/>
  <c r="J53" i="2"/>
  <c r="K53" i="2" s="1"/>
  <c r="J51" i="2"/>
  <c r="K51" i="2" s="1"/>
  <c r="J49" i="2"/>
  <c r="K49" i="2" s="1"/>
  <c r="J47" i="2"/>
  <c r="K47" i="2" s="1"/>
  <c r="J45" i="2"/>
  <c r="K45" i="2" s="1"/>
  <c r="J43" i="2"/>
  <c r="K43" i="2" s="1"/>
  <c r="J41" i="2"/>
  <c r="K41" i="2" s="1"/>
  <c r="J39" i="2"/>
  <c r="K39" i="2" s="1"/>
  <c r="J37" i="2"/>
  <c r="K37" i="2" s="1"/>
  <c r="J35" i="2"/>
  <c r="K35" i="2" s="1"/>
  <c r="J33" i="2"/>
  <c r="K33" i="2" s="1"/>
  <c r="I81" i="2" l="1"/>
  <c r="E35" i="1"/>
  <c r="E28" i="1" l="1"/>
  <c r="E46" i="1"/>
  <c r="F46" i="1" s="1"/>
  <c r="E34" i="1"/>
  <c r="E33" i="1"/>
  <c r="K26" i="12" l="1"/>
  <c r="L26" i="12" s="1"/>
  <c r="G26" i="12"/>
  <c r="H26" i="12" s="1"/>
  <c r="K24" i="12"/>
  <c r="L24" i="12" s="1"/>
  <c r="K20" i="12"/>
  <c r="L20" i="12" s="1"/>
  <c r="G24" i="12"/>
  <c r="H24" i="12" s="1"/>
  <c r="G20" i="12"/>
  <c r="H20" i="12" s="1"/>
  <c r="F24" i="9"/>
  <c r="F25" i="9"/>
  <c r="F26" i="9"/>
  <c r="F27" i="9"/>
  <c r="G60" i="2" l="1"/>
  <c r="F28" i="9"/>
  <c r="G28" i="9" s="1"/>
  <c r="F5" i="9" l="1"/>
  <c r="G5" i="9" s="1"/>
  <c r="F61" i="2" l="1"/>
  <c r="G61" i="2" s="1"/>
  <c r="G59" i="2"/>
  <c r="F58" i="2"/>
  <c r="G58" i="2" s="1"/>
  <c r="G2" i="12"/>
  <c r="H2" i="12" s="1"/>
  <c r="G3" i="12"/>
  <c r="H3" i="12" s="1"/>
  <c r="G4" i="12"/>
  <c r="H4" i="12" s="1"/>
  <c r="G5" i="12"/>
  <c r="H5" i="12" s="1"/>
  <c r="G6" i="12"/>
  <c r="H6" i="12" s="1"/>
  <c r="G13" i="12"/>
  <c r="H13" i="12" s="1"/>
  <c r="G14" i="12"/>
  <c r="H14" i="12" s="1"/>
  <c r="G15" i="12"/>
  <c r="H15" i="12" s="1"/>
  <c r="G16" i="12"/>
  <c r="H16" i="12" s="1"/>
  <c r="G17" i="12"/>
  <c r="H17" i="12" s="1"/>
  <c r="G18" i="12"/>
  <c r="H18" i="12" s="1"/>
  <c r="G19" i="12"/>
  <c r="H19" i="12" s="1"/>
  <c r="U8" i="7" l="1"/>
  <c r="S8" i="7"/>
  <c r="Q8" i="7"/>
  <c r="K25" i="12"/>
  <c r="L25" i="12" s="1"/>
  <c r="K23" i="12"/>
  <c r="L23" i="12" s="1"/>
  <c r="K22" i="12"/>
  <c r="L22" i="12" s="1"/>
  <c r="K21" i="12"/>
  <c r="L21" i="12" s="1"/>
  <c r="K19" i="12"/>
  <c r="L19" i="12" s="1"/>
  <c r="K18" i="12"/>
  <c r="L18" i="12" s="1"/>
  <c r="K17" i="12"/>
  <c r="L17" i="12" s="1"/>
  <c r="K16" i="12"/>
  <c r="L16" i="12" s="1"/>
  <c r="K15" i="12"/>
  <c r="L15" i="12" s="1"/>
  <c r="K14" i="12"/>
  <c r="L14" i="12" s="1"/>
  <c r="K13" i="12"/>
  <c r="L13" i="12" s="1"/>
  <c r="K6" i="12"/>
  <c r="L6" i="12" s="1"/>
  <c r="K5" i="12"/>
  <c r="L5" i="12" s="1"/>
  <c r="K4" i="12"/>
  <c r="L4" i="12" s="1"/>
  <c r="G25" i="12"/>
  <c r="H25" i="12" s="1"/>
  <c r="G23" i="12"/>
  <c r="H23" i="12" s="1"/>
  <c r="G22" i="12"/>
  <c r="H22" i="12" s="1"/>
  <c r="G21" i="12"/>
  <c r="H21" i="12" s="1"/>
  <c r="F35" i="9" l="1"/>
  <c r="G35" i="9" s="1"/>
  <c r="F34" i="9"/>
  <c r="G34" i="9" s="1"/>
  <c r="F33" i="9"/>
  <c r="G33" i="9" s="1"/>
  <c r="F32" i="9"/>
  <c r="G32" i="9" s="1"/>
  <c r="F31" i="9"/>
  <c r="G31" i="9" s="1"/>
  <c r="F30" i="9"/>
  <c r="G30" i="9" s="1"/>
  <c r="F29" i="9"/>
  <c r="G29" i="9" s="1"/>
  <c r="G27" i="9"/>
  <c r="G26" i="9"/>
  <c r="G25" i="9"/>
  <c r="G24" i="9"/>
  <c r="F13" i="9"/>
  <c r="G13" i="9" s="1"/>
  <c r="F12" i="9"/>
  <c r="G12" i="9" s="1"/>
  <c r="F11" i="9"/>
  <c r="G11" i="9" s="1"/>
  <c r="F10" i="9"/>
  <c r="G10" i="9" s="1"/>
  <c r="F9" i="9"/>
  <c r="G9" i="9" s="1"/>
  <c r="F8" i="9"/>
  <c r="G8" i="9" s="1"/>
  <c r="F7" i="9"/>
  <c r="G7" i="9" s="1"/>
  <c r="F6" i="9"/>
  <c r="G6" i="9" s="1"/>
  <c r="R57" i="2" l="1"/>
  <c r="S57" i="2" s="1"/>
  <c r="N57" i="2"/>
  <c r="O57" i="2" s="1"/>
  <c r="J57" i="2"/>
  <c r="K57" i="2" s="1"/>
  <c r="F57" i="2"/>
  <c r="G57" i="2" s="1"/>
  <c r="J60" i="2" l="1"/>
  <c r="K60" i="2" s="1"/>
  <c r="J59" i="2"/>
  <c r="K59" i="2" s="1"/>
  <c r="J58" i="2"/>
  <c r="K58" i="2" s="1"/>
  <c r="R58" i="2"/>
  <c r="S58" i="2" s="1"/>
  <c r="N58" i="2"/>
  <c r="O58" i="2" s="1"/>
  <c r="K3" i="12"/>
  <c r="L3" i="12" s="1"/>
  <c r="N44" i="9" l="1"/>
  <c r="O44" i="9" s="1"/>
  <c r="N43" i="9"/>
  <c r="O43" i="9" s="1"/>
  <c r="N42" i="9"/>
  <c r="O42" i="9" s="1"/>
  <c r="N41" i="9"/>
  <c r="O41" i="9" s="1"/>
  <c r="N40" i="9"/>
  <c r="O40" i="9" s="1"/>
  <c r="N39" i="9"/>
  <c r="O39" i="9" s="1"/>
  <c r="N38" i="9"/>
  <c r="O38" i="9" s="1"/>
  <c r="N37" i="9"/>
  <c r="O37" i="9" s="1"/>
  <c r="N36" i="9"/>
  <c r="O36" i="9" s="1"/>
  <c r="N35" i="9"/>
  <c r="O35" i="9" s="1"/>
  <c r="N34" i="9"/>
  <c r="O34" i="9" s="1"/>
  <c r="N33" i="9"/>
  <c r="O33" i="9" s="1"/>
  <c r="N32" i="9"/>
  <c r="O32" i="9" s="1"/>
  <c r="N31" i="9"/>
  <c r="O31" i="9" s="1"/>
  <c r="N30" i="9"/>
  <c r="O30" i="9" s="1"/>
  <c r="N29" i="9"/>
  <c r="O29" i="9" s="1"/>
  <c r="N28" i="9"/>
  <c r="O28" i="9" s="1"/>
  <c r="N27" i="9"/>
  <c r="O27" i="9" s="1"/>
  <c r="N26" i="9"/>
  <c r="O26" i="9" s="1"/>
  <c r="N25" i="9"/>
  <c r="O25" i="9" s="1"/>
  <c r="N24" i="9"/>
  <c r="O24" i="9" s="1"/>
  <c r="F39" i="9"/>
  <c r="G39" i="9" s="1"/>
  <c r="F40" i="9"/>
  <c r="G40" i="9" s="1"/>
  <c r="F41" i="9"/>
  <c r="G41" i="9" s="1"/>
  <c r="F42" i="9"/>
  <c r="G42" i="9" s="1"/>
  <c r="F43" i="9"/>
  <c r="G43" i="9" s="1"/>
  <c r="F44" i="9"/>
  <c r="G44" i="9" s="1"/>
  <c r="F38" i="9"/>
  <c r="G38" i="9" s="1"/>
  <c r="F37" i="9"/>
  <c r="G37" i="9" s="1"/>
  <c r="F36" i="9"/>
  <c r="G36" i="9" s="1"/>
  <c r="N5" i="9"/>
  <c r="O5" i="9" s="1"/>
  <c r="N6" i="9"/>
  <c r="O6" i="9" s="1"/>
  <c r="N7" i="9"/>
  <c r="O7" i="9" s="1"/>
  <c r="N8" i="9"/>
  <c r="O8" i="9" s="1"/>
  <c r="N9" i="9"/>
  <c r="O9" i="9" s="1"/>
  <c r="N10" i="9"/>
  <c r="O10" i="9" s="1"/>
  <c r="N11" i="9"/>
  <c r="O11" i="9" s="1"/>
  <c r="N12" i="9"/>
  <c r="O12" i="9" s="1"/>
  <c r="N13" i="9"/>
  <c r="O13" i="9" s="1"/>
  <c r="N14" i="9"/>
  <c r="O14" i="9" s="1"/>
  <c r="N15" i="9"/>
  <c r="O15" i="9" s="1"/>
  <c r="N16" i="9"/>
  <c r="O16" i="9" s="1"/>
  <c r="N17" i="9"/>
  <c r="O17" i="9" s="1"/>
  <c r="N18" i="9"/>
  <c r="O18" i="9" s="1"/>
  <c r="N4" i="9"/>
  <c r="O4" i="9" s="1"/>
  <c r="F14" i="9"/>
  <c r="G14" i="9" s="1"/>
  <c r="F15" i="9"/>
  <c r="G15" i="9" s="1"/>
  <c r="F16" i="9"/>
  <c r="G16" i="9" s="1"/>
  <c r="F17" i="9"/>
  <c r="G17" i="9" s="1"/>
  <c r="F18" i="9"/>
  <c r="G18" i="9" s="1"/>
  <c r="N45" i="9" l="1"/>
  <c r="F19" i="9"/>
  <c r="N19" i="9"/>
  <c r="F45" i="9"/>
  <c r="N77" i="2"/>
  <c r="O77" i="2" s="1"/>
  <c r="N73" i="2"/>
  <c r="O73" i="2" s="1"/>
  <c r="N72" i="2"/>
  <c r="O72" i="2" s="1"/>
  <c r="N71" i="2"/>
  <c r="O71" i="2" s="1"/>
  <c r="N70" i="2"/>
  <c r="O70" i="2" s="1"/>
  <c r="N69" i="2"/>
  <c r="O69" i="2" s="1"/>
  <c r="N68" i="2"/>
  <c r="O68" i="2" s="1"/>
  <c r="N67" i="2"/>
  <c r="O67" i="2" s="1"/>
  <c r="N66" i="2"/>
  <c r="O66" i="2" s="1"/>
  <c r="N65" i="2"/>
  <c r="O65" i="2" s="1"/>
  <c r="N64" i="2"/>
  <c r="O64" i="2" s="1"/>
  <c r="N63" i="2"/>
  <c r="O63" i="2" s="1"/>
  <c r="N62" i="2"/>
  <c r="O62" i="2" s="1"/>
  <c r="N61" i="2"/>
  <c r="O61" i="2" s="1"/>
  <c r="N60" i="2"/>
  <c r="O60" i="2" s="1"/>
  <c r="N59" i="2"/>
  <c r="O59" i="2" s="1"/>
  <c r="N56" i="2"/>
  <c r="O56" i="2" s="1"/>
  <c r="N55" i="2"/>
  <c r="O55" i="2" s="1"/>
  <c r="N54" i="2"/>
  <c r="O54" i="2" s="1"/>
  <c r="N32" i="2"/>
  <c r="O32" i="2" s="1"/>
  <c r="N31" i="2"/>
  <c r="O31" i="2" s="1"/>
  <c r="N30" i="2"/>
  <c r="O30" i="2" s="1"/>
  <c r="N29" i="2"/>
  <c r="O29" i="2" s="1"/>
  <c r="N28" i="2"/>
  <c r="O28" i="2" s="1"/>
  <c r="N27" i="2"/>
  <c r="O27" i="2" s="1"/>
  <c r="N26" i="2"/>
  <c r="O26" i="2" s="1"/>
  <c r="N25" i="2"/>
  <c r="O25" i="2" s="1"/>
  <c r="N24" i="2"/>
  <c r="O24" i="2" s="1"/>
  <c r="N23" i="2"/>
  <c r="O23" i="2" s="1"/>
  <c r="N22" i="2"/>
  <c r="O22" i="2" s="1"/>
  <c r="N21" i="2"/>
  <c r="O21" i="2" s="1"/>
  <c r="N20" i="2"/>
  <c r="O20" i="2" s="1"/>
  <c r="N19" i="2"/>
  <c r="O19" i="2" s="1"/>
  <c r="N18" i="2"/>
  <c r="O18" i="2" s="1"/>
  <c r="N17" i="2"/>
  <c r="O17" i="2" s="1"/>
  <c r="N16" i="2"/>
  <c r="O16" i="2" s="1"/>
  <c r="N15" i="2"/>
  <c r="O15" i="2" s="1"/>
  <c r="N14" i="2"/>
  <c r="O14" i="2" s="1"/>
  <c r="N11" i="2"/>
  <c r="O11" i="2" s="1"/>
  <c r="N10" i="2"/>
  <c r="O10" i="2" s="1"/>
  <c r="N9" i="2"/>
  <c r="O9" i="2" s="1"/>
  <c r="N8" i="2"/>
  <c r="O8" i="2" s="1"/>
  <c r="N7" i="2"/>
  <c r="O7" i="2" s="1"/>
  <c r="N6" i="2"/>
  <c r="N5" i="2"/>
  <c r="O5" i="2" s="1"/>
  <c r="N4" i="2"/>
  <c r="O4" i="2" s="1"/>
  <c r="N3" i="2"/>
  <c r="O3" i="2" s="1"/>
  <c r="N81" i="2" l="1"/>
  <c r="O6" i="2"/>
  <c r="U65" i="7" l="1"/>
  <c r="U64" i="7"/>
  <c r="U63" i="7"/>
  <c r="U62" i="7"/>
  <c r="U61" i="7"/>
  <c r="U60" i="7"/>
  <c r="U59" i="7"/>
  <c r="U58" i="7"/>
  <c r="U57" i="7"/>
  <c r="U56" i="7"/>
  <c r="U55" i="7"/>
  <c r="U44" i="7"/>
  <c r="U43" i="7"/>
  <c r="U42" i="7"/>
  <c r="U23" i="7"/>
  <c r="U22" i="7"/>
  <c r="U9" i="7"/>
  <c r="U7" i="7"/>
  <c r="U6" i="7"/>
  <c r="U5" i="7"/>
  <c r="U4" i="7"/>
  <c r="U3" i="7"/>
  <c r="T2" i="7"/>
  <c r="U2" i="7" s="1"/>
  <c r="S65" i="7" l="1"/>
  <c r="S64" i="7"/>
  <c r="S63" i="7"/>
  <c r="S62" i="7"/>
  <c r="S61" i="7"/>
  <c r="S60" i="7"/>
  <c r="S59" i="7"/>
  <c r="S58" i="7"/>
  <c r="S57" i="7"/>
  <c r="S56" i="7"/>
  <c r="S55" i="7"/>
  <c r="S44" i="7"/>
  <c r="S43" i="7"/>
  <c r="S42" i="7"/>
  <c r="S23" i="7"/>
  <c r="S22" i="7"/>
  <c r="S9" i="7"/>
  <c r="S7" i="7"/>
  <c r="S6" i="7"/>
  <c r="S5" i="7"/>
  <c r="S4" i="7"/>
  <c r="S3" i="7"/>
  <c r="R2" i="7"/>
  <c r="R66" i="7" s="1"/>
  <c r="S2" i="12"/>
  <c r="S66" i="12" s="1"/>
  <c r="O2" i="12"/>
  <c r="O66" i="12" s="1"/>
  <c r="K2" i="12"/>
  <c r="K66" i="12" s="1"/>
  <c r="T2" i="12" l="1"/>
  <c r="P2" i="12"/>
  <c r="S2" i="7"/>
  <c r="L2" i="12"/>
  <c r="F2" i="8"/>
  <c r="G2" i="8" s="1"/>
  <c r="F77" i="2" l="1"/>
  <c r="G77" i="2" s="1"/>
  <c r="F73" i="2"/>
  <c r="G73" i="2" s="1"/>
  <c r="F72" i="2"/>
  <c r="G72" i="2" s="1"/>
  <c r="F71" i="2"/>
  <c r="G71" i="2" s="1"/>
  <c r="F70" i="2"/>
  <c r="G70" i="2" s="1"/>
  <c r="F69" i="2"/>
  <c r="G69" i="2" s="1"/>
  <c r="F68" i="2"/>
  <c r="G68" i="2" s="1"/>
  <c r="F67" i="2"/>
  <c r="G67" i="2" s="1"/>
  <c r="F66" i="2"/>
  <c r="G66" i="2" s="1"/>
  <c r="F65" i="2"/>
  <c r="G65" i="2" s="1"/>
  <c r="F64" i="2"/>
  <c r="G64" i="2" s="1"/>
  <c r="F63" i="2"/>
  <c r="G63" i="2" s="1"/>
  <c r="F62" i="2"/>
  <c r="G62" i="2" s="1"/>
  <c r="F56" i="2"/>
  <c r="G56" i="2" s="1"/>
  <c r="F55" i="2"/>
  <c r="G55" i="2" s="1"/>
  <c r="F54" i="2"/>
  <c r="G54" i="2" s="1"/>
  <c r="F32" i="2"/>
  <c r="G32" i="2" s="1"/>
  <c r="F31" i="2"/>
  <c r="G31" i="2" s="1"/>
  <c r="F30" i="2"/>
  <c r="G30" i="2" s="1"/>
  <c r="F29" i="2"/>
  <c r="G29" i="2" s="1"/>
  <c r="F28" i="2"/>
  <c r="G28" i="2" s="1"/>
  <c r="F27" i="2"/>
  <c r="G27" i="2" s="1"/>
  <c r="F26" i="2"/>
  <c r="G26" i="2" s="1"/>
  <c r="F25" i="2"/>
  <c r="G25" i="2" s="1"/>
  <c r="F24" i="2"/>
  <c r="G24" i="2" s="1"/>
  <c r="F23" i="2"/>
  <c r="G23" i="2" s="1"/>
  <c r="F22" i="2"/>
  <c r="G22" i="2" s="1"/>
  <c r="F21" i="2"/>
  <c r="G21" i="2" s="1"/>
  <c r="F20" i="2"/>
  <c r="G20" i="2" s="1"/>
  <c r="F19" i="2"/>
  <c r="G19" i="2" s="1"/>
  <c r="F18" i="2"/>
  <c r="G18" i="2" s="1"/>
  <c r="F17" i="2"/>
  <c r="G17" i="2" s="1"/>
  <c r="F16" i="2"/>
  <c r="G16" i="2" s="1"/>
  <c r="F15" i="2"/>
  <c r="G15" i="2" s="1"/>
  <c r="F14" i="2"/>
  <c r="G14" i="2" s="1"/>
  <c r="F11" i="2"/>
  <c r="G11" i="2" s="1"/>
  <c r="F10" i="2"/>
  <c r="G10" i="2" s="1"/>
  <c r="F9" i="2"/>
  <c r="G9" i="2" s="1"/>
  <c r="F8" i="2"/>
  <c r="G8" i="2" s="1"/>
  <c r="F7" i="2"/>
  <c r="G7" i="2" s="1"/>
  <c r="F6" i="2"/>
  <c r="G6" i="2" s="1"/>
  <c r="F5" i="2"/>
  <c r="G5" i="2" s="1"/>
  <c r="F4" i="2"/>
  <c r="G4" i="2" s="1"/>
  <c r="F3" i="2"/>
  <c r="G3" i="2" s="1"/>
  <c r="J77" i="2"/>
  <c r="K77" i="2" s="1"/>
  <c r="J73" i="2"/>
  <c r="K73" i="2" s="1"/>
  <c r="J72" i="2"/>
  <c r="K72" i="2" s="1"/>
  <c r="J71" i="2"/>
  <c r="K71" i="2" s="1"/>
  <c r="J70" i="2"/>
  <c r="K70" i="2" s="1"/>
  <c r="J69" i="2"/>
  <c r="K69" i="2" s="1"/>
  <c r="J68" i="2"/>
  <c r="K68" i="2" s="1"/>
  <c r="J67" i="2"/>
  <c r="K67" i="2" s="1"/>
  <c r="J66" i="2"/>
  <c r="K66" i="2" s="1"/>
  <c r="J65" i="2"/>
  <c r="K65" i="2" s="1"/>
  <c r="J64" i="2"/>
  <c r="K64" i="2" s="1"/>
  <c r="J63" i="2"/>
  <c r="K63" i="2" s="1"/>
  <c r="J62" i="2"/>
  <c r="K62" i="2" s="1"/>
  <c r="J61" i="2"/>
  <c r="K61" i="2" s="1"/>
  <c r="J56" i="2"/>
  <c r="K56" i="2" s="1"/>
  <c r="J55" i="2"/>
  <c r="K55" i="2" s="1"/>
  <c r="J54" i="2"/>
  <c r="K54" i="2" s="1"/>
  <c r="J32" i="2"/>
  <c r="K32" i="2" s="1"/>
  <c r="J31" i="2"/>
  <c r="K31" i="2" s="1"/>
  <c r="J30" i="2"/>
  <c r="K30" i="2" s="1"/>
  <c r="J29" i="2"/>
  <c r="K29" i="2" s="1"/>
  <c r="J28" i="2"/>
  <c r="K28" i="2" s="1"/>
  <c r="J27" i="2"/>
  <c r="K27" i="2" s="1"/>
  <c r="J26" i="2"/>
  <c r="K26" i="2" s="1"/>
  <c r="J25" i="2"/>
  <c r="K25" i="2" s="1"/>
  <c r="J24" i="2"/>
  <c r="K24" i="2" s="1"/>
  <c r="J23" i="2"/>
  <c r="K23" i="2" s="1"/>
  <c r="J22" i="2"/>
  <c r="K22" i="2" s="1"/>
  <c r="J21" i="2"/>
  <c r="K21" i="2" s="1"/>
  <c r="J20" i="2"/>
  <c r="K20" i="2" s="1"/>
  <c r="J19" i="2"/>
  <c r="K19" i="2" s="1"/>
  <c r="J18" i="2"/>
  <c r="K18" i="2" s="1"/>
  <c r="J17" i="2"/>
  <c r="K17" i="2" s="1"/>
  <c r="J16" i="2"/>
  <c r="K16" i="2" s="1"/>
  <c r="J15" i="2"/>
  <c r="K15" i="2" s="1"/>
  <c r="J14" i="2"/>
  <c r="K14" i="2" s="1"/>
  <c r="J11" i="2"/>
  <c r="K11" i="2" s="1"/>
  <c r="J10" i="2"/>
  <c r="K10" i="2" s="1"/>
  <c r="J9" i="2"/>
  <c r="K9" i="2" s="1"/>
  <c r="J8" i="2"/>
  <c r="K8" i="2" s="1"/>
  <c r="J7" i="2"/>
  <c r="K7" i="2" s="1"/>
  <c r="J6" i="2"/>
  <c r="K6" i="2" s="1"/>
  <c r="J5" i="2"/>
  <c r="K5" i="2" s="1"/>
  <c r="J4" i="2"/>
  <c r="K4" i="2" s="1"/>
  <c r="J3" i="2"/>
  <c r="K3" i="2" s="1"/>
  <c r="R77" i="2"/>
  <c r="S77" i="2" s="1"/>
  <c r="R73" i="2"/>
  <c r="S73" i="2" s="1"/>
  <c r="R72" i="2"/>
  <c r="S72" i="2" s="1"/>
  <c r="R71" i="2"/>
  <c r="S71" i="2" s="1"/>
  <c r="R70" i="2"/>
  <c r="S70" i="2" s="1"/>
  <c r="R69" i="2"/>
  <c r="S69" i="2" s="1"/>
  <c r="R68" i="2"/>
  <c r="S68" i="2" s="1"/>
  <c r="R67" i="2"/>
  <c r="S67" i="2" s="1"/>
  <c r="R66" i="2"/>
  <c r="S66" i="2" s="1"/>
  <c r="R65" i="2"/>
  <c r="S65" i="2" s="1"/>
  <c r="R64" i="2"/>
  <c r="S64" i="2" s="1"/>
  <c r="R63" i="2"/>
  <c r="S63" i="2" s="1"/>
  <c r="R62" i="2"/>
  <c r="S62" i="2" s="1"/>
  <c r="R61" i="2"/>
  <c r="S61" i="2" s="1"/>
  <c r="R60" i="2"/>
  <c r="S60" i="2" s="1"/>
  <c r="R59" i="2"/>
  <c r="S59" i="2" s="1"/>
  <c r="R56" i="2"/>
  <c r="S56" i="2" s="1"/>
  <c r="R55" i="2"/>
  <c r="S55" i="2" s="1"/>
  <c r="R54" i="2"/>
  <c r="S54" i="2" s="1"/>
  <c r="R32" i="2"/>
  <c r="S32" i="2" s="1"/>
  <c r="R31" i="2"/>
  <c r="S31" i="2" s="1"/>
  <c r="R30" i="2"/>
  <c r="S30" i="2" s="1"/>
  <c r="R29" i="2"/>
  <c r="S29" i="2" s="1"/>
  <c r="R28" i="2"/>
  <c r="S28" i="2" s="1"/>
  <c r="R27" i="2"/>
  <c r="S27" i="2" s="1"/>
  <c r="R26" i="2"/>
  <c r="S26" i="2" s="1"/>
  <c r="R25" i="2"/>
  <c r="S25" i="2" s="1"/>
  <c r="R24" i="2"/>
  <c r="S24" i="2" s="1"/>
  <c r="R23" i="2"/>
  <c r="S23" i="2" s="1"/>
  <c r="R22" i="2"/>
  <c r="S22" i="2" s="1"/>
  <c r="R21" i="2"/>
  <c r="S21" i="2" s="1"/>
  <c r="R20" i="2"/>
  <c r="S20" i="2" s="1"/>
  <c r="R19" i="2"/>
  <c r="S19" i="2" s="1"/>
  <c r="R18" i="2"/>
  <c r="S18" i="2" s="1"/>
  <c r="R17" i="2"/>
  <c r="S17" i="2" s="1"/>
  <c r="R16" i="2"/>
  <c r="S16" i="2" s="1"/>
  <c r="R15" i="2"/>
  <c r="S15" i="2" s="1"/>
  <c r="R14" i="2"/>
  <c r="S14" i="2" s="1"/>
  <c r="R11" i="2"/>
  <c r="S11" i="2" s="1"/>
  <c r="R10" i="2"/>
  <c r="S10" i="2" s="1"/>
  <c r="R9" i="2"/>
  <c r="S9" i="2" s="1"/>
  <c r="R7" i="2"/>
  <c r="S7" i="2" s="1"/>
  <c r="R6" i="2"/>
  <c r="S6" i="2" s="1"/>
  <c r="R5" i="2"/>
  <c r="S5" i="2" s="1"/>
  <c r="R4" i="2"/>
  <c r="S4" i="2" s="1"/>
  <c r="S3" i="2"/>
  <c r="D81" i="2" l="1"/>
  <c r="E81" i="2"/>
  <c r="P2" i="7" l="1"/>
  <c r="Q2" i="7" s="1"/>
  <c r="Q3" i="7"/>
  <c r="Q4" i="7"/>
  <c r="Q5" i="7"/>
  <c r="Q6" i="7"/>
  <c r="Q7" i="7"/>
  <c r="Q9" i="7"/>
  <c r="Q22" i="7"/>
  <c r="Q23" i="7"/>
  <c r="Q42" i="7"/>
  <c r="E5" i="3"/>
  <c r="F5" i="3" s="1"/>
  <c r="E6" i="3"/>
  <c r="F6" i="3" s="1"/>
  <c r="E7" i="3"/>
  <c r="F7" i="3" s="1"/>
  <c r="E8" i="3"/>
  <c r="F8" i="3" s="1"/>
  <c r="E9" i="3"/>
  <c r="F9" i="3" s="1"/>
  <c r="E10" i="3"/>
  <c r="F10" i="3" s="1"/>
  <c r="E11" i="3"/>
  <c r="F11" i="3" s="1"/>
  <c r="E12" i="3"/>
  <c r="F12" i="3" s="1"/>
  <c r="F13" i="3"/>
  <c r="E14" i="3"/>
  <c r="F14" i="3" s="1"/>
  <c r="E15" i="3"/>
  <c r="F15" i="3" s="1"/>
  <c r="Q66" i="12" l="1"/>
  <c r="T66" i="12" s="1"/>
  <c r="O66" i="7"/>
  <c r="N66" i="7"/>
  <c r="M66" i="7"/>
  <c r="D25" i="1" s="1"/>
  <c r="L66" i="7"/>
  <c r="U66" i="7" s="1"/>
  <c r="K66" i="7"/>
  <c r="S66" i="7" s="1"/>
  <c r="J66" i="7"/>
  <c r="C25" i="1" s="1"/>
  <c r="U66" i="12"/>
  <c r="R66" i="12"/>
  <c r="N66" i="12"/>
  <c r="M66" i="12"/>
  <c r="P66" i="12" s="1"/>
  <c r="J66" i="12"/>
  <c r="G66" i="12"/>
  <c r="F66" i="12"/>
  <c r="I66" i="12"/>
  <c r="L66" i="12" s="1"/>
  <c r="Q81" i="2"/>
  <c r="P81" i="2"/>
  <c r="M81" i="2"/>
  <c r="L81" i="2"/>
  <c r="O81" i="2" s="1"/>
  <c r="D19" i="9"/>
  <c r="H66" i="12" l="1"/>
  <c r="D37" i="1"/>
  <c r="C31" i="1"/>
  <c r="G19" i="9"/>
  <c r="C37" i="1"/>
  <c r="Q44" i="7"/>
  <c r="Q55" i="7"/>
  <c r="Q56" i="7"/>
  <c r="Q57" i="7"/>
  <c r="Q58" i="7"/>
  <c r="Q59" i="7"/>
  <c r="Q60" i="7"/>
  <c r="Q61" i="7"/>
  <c r="Q62" i="7"/>
  <c r="Q63" i="7"/>
  <c r="Q64" i="7"/>
  <c r="Q65" i="7"/>
  <c r="Q43" i="7"/>
  <c r="H66" i="7" l="1"/>
  <c r="I66" i="7" s="1"/>
  <c r="P66" i="7"/>
  <c r="Q66" i="7" s="1"/>
  <c r="R8" i="2"/>
  <c r="J81" i="2"/>
  <c r="K81" i="2" s="1"/>
  <c r="F81" i="2"/>
  <c r="G81" i="2" s="1"/>
  <c r="R81" i="2" l="1"/>
  <c r="S8" i="2"/>
  <c r="S81" i="2" s="1"/>
  <c r="D24" i="1"/>
  <c r="C24" i="1"/>
  <c r="H22" i="11" l="1"/>
  <c r="E26" i="11" s="1"/>
  <c r="D41" i="1" s="1"/>
  <c r="G22" i="11"/>
  <c r="F22" i="11"/>
  <c r="E22" i="11"/>
  <c r="C22" i="11"/>
  <c r="D26" i="1" s="1"/>
  <c r="B22" i="11"/>
  <c r="C26" i="1" s="1"/>
  <c r="H11" i="11"/>
  <c r="E25" i="11" s="1"/>
  <c r="D40" i="1" s="1"/>
  <c r="G11" i="11"/>
  <c r="F11" i="11"/>
  <c r="E11" i="11"/>
  <c r="D11" i="11"/>
  <c r="C11" i="11"/>
  <c r="D32" i="1" s="1"/>
  <c r="B11" i="11"/>
  <c r="C32" i="1" s="1"/>
  <c r="M45" i="9"/>
  <c r="D39" i="1" s="1"/>
  <c r="L45" i="9"/>
  <c r="E45" i="9"/>
  <c r="D22" i="1" s="1"/>
  <c r="D45" i="9"/>
  <c r="M19" i="9"/>
  <c r="D38" i="1" s="1"/>
  <c r="L19" i="9"/>
  <c r="E19" i="9"/>
  <c r="D31" i="1" s="1"/>
  <c r="E8" i="8"/>
  <c r="D23" i="1" s="1"/>
  <c r="D8" i="8"/>
  <c r="C23" i="1" s="1"/>
  <c r="F8" i="8"/>
  <c r="D18" i="3"/>
  <c r="D14" i="1" s="1"/>
  <c r="C18" i="3"/>
  <c r="C14" i="1" s="1"/>
  <c r="E16" i="3"/>
  <c r="F16" i="3" s="1"/>
  <c r="E4" i="3"/>
  <c r="F4" i="3" s="1"/>
  <c r="E37" i="1"/>
  <c r="E27" i="1"/>
  <c r="D19" i="1"/>
  <c r="C19" i="1"/>
  <c r="D18" i="1"/>
  <c r="C18" i="1"/>
  <c r="D17" i="1"/>
  <c r="C17" i="1"/>
  <c r="D43" i="1" l="1"/>
  <c r="D48" i="1" s="1"/>
  <c r="G8" i="8"/>
  <c r="C39" i="1"/>
  <c r="E39" i="1" s="1"/>
  <c r="O45" i="9"/>
  <c r="C38" i="1"/>
  <c r="E38" i="1" s="1"/>
  <c r="O19" i="9"/>
  <c r="E26" i="1"/>
  <c r="C22" i="1"/>
  <c r="G45" i="9"/>
  <c r="E23" i="1"/>
  <c r="E32" i="1"/>
  <c r="D26" i="11"/>
  <c r="C41" i="1" s="1"/>
  <c r="E41" i="1" s="1"/>
  <c r="D25" i="11"/>
  <c r="C40" i="1" s="1"/>
  <c r="E40" i="1" s="1"/>
  <c r="E31" i="1"/>
  <c r="E24" i="1"/>
  <c r="E18" i="1"/>
  <c r="E17" i="1"/>
  <c r="E19" i="1"/>
  <c r="E18" i="3"/>
  <c r="F18" i="3" s="1"/>
  <c r="E25" i="1"/>
  <c r="C43" i="1" l="1"/>
  <c r="E43" i="1" s="1"/>
  <c r="E22" i="1"/>
  <c r="F26" i="11"/>
  <c r="F25" i="11"/>
  <c r="E14" i="1"/>
  <c r="C48" i="1" l="1"/>
  <c r="F43" i="1" l="1"/>
  <c r="E44" i="1"/>
</calcChain>
</file>

<file path=xl/sharedStrings.xml><?xml version="1.0" encoding="utf-8"?>
<sst xmlns="http://schemas.openxmlformats.org/spreadsheetml/2006/main" count="1352" uniqueCount="531">
  <si>
    <t>Cash</t>
  </si>
  <si>
    <t>Dividends</t>
  </si>
  <si>
    <t>Tax Reclaims</t>
  </si>
  <si>
    <t>Interest</t>
  </si>
  <si>
    <t>CUSIP</t>
  </si>
  <si>
    <t>Security Name</t>
  </si>
  <si>
    <t>Shares/Par Value - SSC</t>
  </si>
  <si>
    <t>DIFFERENCE</t>
  </si>
  <si>
    <t>Base Cost - SSC</t>
  </si>
  <si>
    <t>Base Price Amount - SSC</t>
  </si>
  <si>
    <t>Base Market Value - SSC</t>
  </si>
  <si>
    <t>TOTALS</t>
  </si>
  <si>
    <t>Fund</t>
  </si>
  <si>
    <t>Base Net Income Amount - SSC</t>
  </si>
  <si>
    <t>Shares/Par Value</t>
  </si>
  <si>
    <t>Payable Date</t>
  </si>
  <si>
    <t>CUSIP Number</t>
  </si>
  <si>
    <t>Base Net Proceed Amount - SSC</t>
  </si>
  <si>
    <t>Trade Date</t>
  </si>
  <si>
    <t>Contractual Settle Date</t>
  </si>
  <si>
    <t>Days Past Due</t>
  </si>
  <si>
    <t>Transaction Type</t>
  </si>
  <si>
    <t>Currency Bought</t>
  </si>
  <si>
    <t>Amount Bought - SSC</t>
  </si>
  <si>
    <t>Currency Sold</t>
  </si>
  <si>
    <t>Amount Sold - SSC</t>
  </si>
  <si>
    <t>PREPARED  BY:</t>
  </si>
  <si>
    <t xml:space="preserve"> TITLE:</t>
  </si>
  <si>
    <t>PHONE #</t>
  </si>
  <si>
    <t xml:space="preserve"> </t>
  </si>
  <si>
    <t>PER</t>
  </si>
  <si>
    <t>EXPLANATION</t>
  </si>
  <si>
    <t>MANAGER</t>
  </si>
  <si>
    <t>CUSTODIAN</t>
  </si>
  <si>
    <t>PAGE</t>
  </si>
  <si>
    <t>ASSETS</t>
  </si>
  <si>
    <t>CASH &amp; CASH EQUIVALENTS</t>
  </si>
  <si>
    <t xml:space="preserve">LONG TERM INVESTMENTS </t>
  </si>
  <si>
    <t>Total Shares</t>
  </si>
  <si>
    <t>Cost</t>
  </si>
  <si>
    <t>Market</t>
  </si>
  <si>
    <t>RECEIVABLES</t>
  </si>
  <si>
    <t>Securities Sold - Open Trades</t>
  </si>
  <si>
    <t>Open Trades</t>
  </si>
  <si>
    <t>FX Contracts - BUY USD</t>
  </si>
  <si>
    <t>Pending FX</t>
  </si>
  <si>
    <t>LIABILITIES</t>
  </si>
  <si>
    <t>PAYABLES</t>
  </si>
  <si>
    <t>Securities Purchased - Open trades</t>
  </si>
  <si>
    <t>FX Contracts - SOLD USD</t>
  </si>
  <si>
    <t>% DIFFERENCE</t>
  </si>
  <si>
    <t>Share Cost Mkt</t>
  </si>
  <si>
    <t>CASH</t>
  </si>
  <si>
    <t>SSC UNREALIZED APRECIATION/DEPRECIATION ON INCOME RECEIVABLES</t>
  </si>
  <si>
    <t>Unrealized Gain/Loss SSC</t>
  </si>
  <si>
    <t>Currency</t>
  </si>
  <si>
    <t xml:space="preserve">  TOTAL USD BOUGHT</t>
  </si>
  <si>
    <t>Base Tax Reclaim Outstanding - FA</t>
  </si>
  <si>
    <t>Unrealized Gain/Loss FA</t>
  </si>
  <si>
    <t>Tax Reclaim Local Value - SS</t>
  </si>
  <si>
    <t>Tax Reclaim Local Value - FA</t>
  </si>
  <si>
    <t>Base Tax Reclaim Outstanding - SS</t>
  </si>
  <si>
    <t>Tax Recl Unrealized Gain/Loss SS</t>
  </si>
  <si>
    <t>Reclaim Tax Currency</t>
  </si>
  <si>
    <t>Local Reclaim DIFFERENCE</t>
  </si>
  <si>
    <t>Base Tax Reclaim Original Cost - SS</t>
  </si>
  <si>
    <t>Base Tax Reclaim Original Cost - FA</t>
  </si>
  <si>
    <t>Shares/Par Value - FA</t>
  </si>
  <si>
    <t>Base Cost - FA</t>
  </si>
  <si>
    <t>Base Market Value - FA</t>
  </si>
  <si>
    <t>FA CUSIP #</t>
  </si>
  <si>
    <t>Base Price Amount - FA</t>
  </si>
  <si>
    <t>Amount Bought - FA</t>
  </si>
  <si>
    <t>Amount Sold - FA</t>
  </si>
  <si>
    <t>Base Net Proceed Amount - FA</t>
  </si>
  <si>
    <t>Base Net Income Amount - FA</t>
  </si>
  <si>
    <t>BUY TOTALS</t>
  </si>
  <si>
    <t>FX ACTIVITY</t>
  </si>
  <si>
    <t>FA</t>
  </si>
  <si>
    <t>SS</t>
  </si>
  <si>
    <t>Cash &amp; Cash Equivalents</t>
  </si>
  <si>
    <t>Difference</t>
  </si>
  <si>
    <t>Base Accrued Withholding Amt - SSC</t>
  </si>
  <si>
    <t>**NOTE:</t>
  </si>
  <si>
    <t xml:space="preserve">  TOTAL USD SOLD</t>
  </si>
  <si>
    <t>Direction for Completion:</t>
  </si>
  <si>
    <t>Reconciliation Components:</t>
  </si>
  <si>
    <t>This Workbook contains the following worksheets:</t>
  </si>
  <si>
    <t>Schedule A</t>
  </si>
  <si>
    <t>Share-Cost-Mkt</t>
  </si>
  <si>
    <t>Pending Fx's</t>
  </si>
  <si>
    <t>The values expressed in the worksheets are in both BASE and LOCAL values.  The values expressed on Schedule A are in BASE</t>
  </si>
  <si>
    <t>Holdings of the State Street Short Term Investment Fund (STIF) and Government Short Term Investment Fund (GSTIF) are reflected in the section "Cash &amp; Cash Equivalents".</t>
  </si>
  <si>
    <t>Please be sure to reflect your known position under this same classification.</t>
  </si>
  <si>
    <t>IM Assumptions &amp; Methodologies:</t>
  </si>
  <si>
    <r>
      <t>[</t>
    </r>
    <r>
      <rPr>
        <u/>
        <sz val="10"/>
        <color indexed="10"/>
        <rFont val="Times New Roman Greek"/>
        <family val="1"/>
        <charset val="161"/>
      </rPr>
      <t>Please Populate]</t>
    </r>
  </si>
  <si>
    <t>Miscellaneous:</t>
  </si>
  <si>
    <t xml:space="preserve">The worksheets incorporate many referenced cells to other worksheets within this workbook.  </t>
  </si>
  <si>
    <t>Before entering data it is advisable to acquaint yourself with the mechanics of the worksheets.</t>
  </si>
  <si>
    <t xml:space="preserve">Please be careful to not enter data over referenced cells. Before entering data make sure that the field is an input field and not a </t>
  </si>
  <si>
    <t>calculated or linked value.  Please do not change the format of these worksheets.  That is to remain standard among all managers.</t>
  </si>
  <si>
    <t>Completion &amp; Approval:</t>
  </si>
  <si>
    <t xml:space="preserve">Once you have completed the reconciliation identifying all differences, the cause and the proposed resolution, please e-mail the Excel </t>
  </si>
  <si>
    <t>absence of a signature.</t>
  </si>
  <si>
    <t>State Street Contacts:</t>
  </si>
  <si>
    <t>Investment Manager Contacts:</t>
  </si>
  <si>
    <t>SELL TOTALS</t>
  </si>
  <si>
    <t xml:space="preserve">RECONCILIATION  AS  OF: </t>
  </si>
  <si>
    <t>Basis Pt</t>
  </si>
  <si>
    <t>Variance</t>
  </si>
  <si>
    <t>Please also reference on Schedule A, the worksheet reference page of any supporting explanations, reconciling items or calculations that supplement Schedule A.</t>
  </si>
  <si>
    <t>Schedule A totals should tie out (link to) the  summary totals from each worksheet in this workbook.  Please be sure Schedule A amounts agree with the supporting data in each worksheet.</t>
  </si>
  <si>
    <t>Instructions</t>
  </si>
  <si>
    <t>Reconciliation prepared by: (enter name, phone and email)</t>
  </si>
  <si>
    <t>Reconciliation reviewed by: (enter name, phone and email)</t>
  </si>
  <si>
    <t>PORTFOLIO CASH POSITION RECONCILIATION</t>
  </si>
  <si>
    <t>PORTFOLIO SHARE / PAR MARKET VALUE RECONCILIATION</t>
  </si>
  <si>
    <t>Shares Held on Ex-date - SSC</t>
  </si>
  <si>
    <t>Shares Held on Ex-date - FA</t>
  </si>
  <si>
    <t>Unrealized</t>
  </si>
  <si>
    <t>Unrealized Open Purchase</t>
  </si>
  <si>
    <t>Unrealized Open Sales</t>
  </si>
  <si>
    <t>Base Accrued Withholding Amt - FA</t>
  </si>
  <si>
    <t>Base Unrealized G/L - FA</t>
  </si>
  <si>
    <t>Base Unrealized G/L - SSC</t>
  </si>
  <si>
    <t>Comments</t>
  </si>
  <si>
    <t>Log on to my.statestreet.com</t>
  </si>
  <si>
    <t>Click on New Query</t>
  </si>
  <si>
    <t>Under blank templates, do a search for "positions"</t>
  </si>
  <si>
    <t>Select the positions query</t>
  </si>
  <si>
    <t>Under Fund click on "Not Selected"</t>
  </si>
  <si>
    <t>Select your fund, and click OK</t>
  </si>
  <si>
    <t>Fields: Click on "Not Selected"</t>
  </si>
  <si>
    <t>Select the following fields in this order:</t>
  </si>
  <si>
    <t>If needed drag a field into the correct order to follow the example above.</t>
  </si>
  <si>
    <t>Click OK once completed.</t>
  </si>
  <si>
    <t>Filters: Click on "Not Defined"</t>
  </si>
  <si>
    <t>Once completed click Ok.</t>
  </si>
  <si>
    <t>Select your period then click ok.  Please note if providing an intra month recon you can utilize this same query. You only have to change the reporting period.</t>
  </si>
  <si>
    <t>Select the below options for your filter. To add or remove fields click the - or + to the right of your page.</t>
  </si>
  <si>
    <t>At the bottom of the page on the right, click on save, input a name for this holdings query for future use.</t>
  </si>
  <si>
    <t>Once completed you can now run this query prior month.</t>
  </si>
  <si>
    <t>This query will pull all holdings including cash. Since thie Share_Cost_Mkt tab is for holdings only, we will need to use a filter to easily sort the cash from holdings.</t>
  </si>
  <si>
    <t>Insert additional rows above here</t>
  </si>
  <si>
    <t>You can now copy and paste the downloaded holdings data onto the IM recon.</t>
  </si>
  <si>
    <t>Copy and paste each column onto the Share_Cost_Mkt tab of the recon under the SSC columns</t>
  </si>
  <si>
    <t>To build the Cash query on MYSS</t>
  </si>
  <si>
    <t>To build the Schedule A holdings query on MYSS</t>
  </si>
  <si>
    <t xml:space="preserve">Select your period then click ok.  </t>
  </si>
  <si>
    <t>This will ensure you capture the balances for invested and uninvested cash only</t>
  </si>
  <si>
    <t>Besure Match Criteria is set to Is(=) and Operator is set to Or.</t>
  </si>
  <si>
    <t>You can now copy and paste the downloaded cash balances data onto the Cash tab of the IM recon.</t>
  </si>
  <si>
    <t>Currency Name</t>
  </si>
  <si>
    <t>Currency Code</t>
  </si>
  <si>
    <t>To build the Dividend Receivables query on MYSS</t>
  </si>
  <si>
    <t>Under blank templates, do a search for "income receivable"</t>
  </si>
  <si>
    <t>Select the income receivable query</t>
  </si>
  <si>
    <t>At the bottom of the page on the right, click on save, input a name for this query for future use.</t>
  </si>
  <si>
    <t>To build the Tax Reclaim Receivables query on MYSS</t>
  </si>
  <si>
    <t>You can now copy and paste the downloaded data onto the IM recon.</t>
  </si>
  <si>
    <t>Cash Tab Query</t>
  </si>
  <si>
    <t>Share_Cost_Mkt Query</t>
  </si>
  <si>
    <t>Dividend Receivable</t>
  </si>
  <si>
    <t>Tax Reclaim Query</t>
  </si>
  <si>
    <t>Delete any lines which pull zero values</t>
  </si>
  <si>
    <t>To build the Open Trade query on MYSS</t>
  </si>
  <si>
    <t>Under blank templates, do a search for "Open Trades"</t>
  </si>
  <si>
    <t>Select the Open Trades query</t>
  </si>
  <si>
    <t>Procedure</t>
  </si>
  <si>
    <t>Sort by the transaction type (J) column</t>
  </si>
  <si>
    <t>Copy and paste the downloaded data onto the IM recon.</t>
  </si>
  <si>
    <t>To build the Pending FX query on MYSS</t>
  </si>
  <si>
    <t>Under blank templates, do a search for "Foreign Exchange"</t>
  </si>
  <si>
    <t>Select Foreign Exchange Pending</t>
  </si>
  <si>
    <t>Sort the data by FX Buy/Sell</t>
  </si>
  <si>
    <t>Copy &amp; paste the buys into the upper section and sells in the lower section</t>
  </si>
  <si>
    <t>Unrealized Appr/Depr on Inc Receivable</t>
  </si>
  <si>
    <t>Other Receivable</t>
  </si>
  <si>
    <t>Other Payable</t>
  </si>
  <si>
    <t>UNREALIZED GAIN/LOSS ON 
FORWARD/SPOT RCVBL</t>
  </si>
  <si>
    <t>UNREALIZED GAIN/LOSS ON 
FORWARD/SPOT PYBL</t>
  </si>
  <si>
    <t>Dividends/Tax Rclm</t>
  </si>
  <si>
    <t>Categories for each tab, click on link to jump directly to the procedure</t>
  </si>
  <si>
    <t>Objective: Download State Street portfolio accounting data from my.statestreet.com in order to copy and paste onto Client Monthend IM recon</t>
  </si>
  <si>
    <t>NYC Contacts:</t>
  </si>
  <si>
    <t>ManagerReconciliations@comptroller.nyc.gov</t>
  </si>
  <si>
    <t>NYCPF-Recons@statestreet.com</t>
  </si>
  <si>
    <t xml:space="preserve">Investment Manager reconciliations are not received in a  timely manner.  State Street has also been instructed to return to the Investment Manager, any reconciliation which has not been completed in it's </t>
  </si>
  <si>
    <t xml:space="preserve">file to the contacts noted below.  Your e-mail will constitute an electronic approval in the </t>
  </si>
  <si>
    <t xml:space="preserve">In order to ensure the accuracy and completeness of the official books, periodic reconciliation with external sources is necessary.  The custodial record is deemed to be accurate until proven otherwise by Investment Manager (IM).   IM is obligated to adjust their records to agree with the official accounting book of record as needed.  </t>
  </si>
  <si>
    <t>NYC</t>
  </si>
  <si>
    <t>%  OF DIFFERENCE</t>
  </si>
  <si>
    <t>% of difference</t>
  </si>
  <si>
    <t>% Of Difference</t>
  </si>
  <si>
    <t xml:space="preserve">DIFFERENCE BASE TAX RECLAIM OUTSTANDING </t>
  </si>
  <si>
    <t>% OF DIFFERENCE</t>
  </si>
  <si>
    <t xml:space="preserve">DIFFERENCE BASE TAX RECLAIM ORIGINAL COST </t>
  </si>
  <si>
    <t xml:space="preserve">DIFFERENCE BASE TAX RECLAIM UNREALIZED GAIN/LOSS </t>
  </si>
  <si>
    <t xml:space="preserve">NYC </t>
  </si>
  <si>
    <t xml:space="preserve">FUND #: </t>
  </si>
  <si>
    <t xml:space="preserve">ADVISOR = </t>
  </si>
  <si>
    <t>SSC does not research discrepancies on individual securities that are less than 3%.</t>
  </si>
  <si>
    <t>NYC appointed State Street (SSC) as it's custodian to maintain the official accounting book of record for all investment assets.  As such the official accounting book of record must contain all transactions, activity and valuation of investments and must be complete, accurate and current so it can be considered a single source of truth for trading, financial and regulatory reporting.</t>
  </si>
  <si>
    <t>SSC Assumptions &amp; Methodologies:</t>
  </si>
  <si>
    <t>SSC CUSIP #</t>
  </si>
  <si>
    <t>equivalents (USD) only.  SSC reports on a trade date, full accrual accounting basis.</t>
  </si>
  <si>
    <t>Difference Base Net Proceeds</t>
  </si>
  <si>
    <t>Difference UNREALIZED  REALIZED G/L</t>
  </si>
  <si>
    <t>% Difference Base Net Proceeds</t>
  </si>
  <si>
    <t>COMMENTS</t>
  </si>
  <si>
    <t>SSC UNREALIZED  G/L</t>
  </si>
  <si>
    <t>FA UNREALIZED  G/L</t>
  </si>
  <si>
    <t>FA UNREALIZED G/L</t>
  </si>
  <si>
    <t>Difference UNREALIZED  G/L</t>
  </si>
  <si>
    <t>% Difference UNREALIZED G/L</t>
  </si>
  <si>
    <t>% Difference UNREALIZED  G/L</t>
  </si>
  <si>
    <t>To build the Interest Receivables query on MYSS</t>
  </si>
  <si>
    <t>Dividend Receivables are noted by the DR in the "Income Indicator" column.  Only Dividend Receivables will be included in this tab</t>
  </si>
  <si>
    <t>Interest Receivables are noted by the IR in the "Income Indicator" column.  Only Income Receivables will be shown on this tab</t>
  </si>
  <si>
    <t>Unrealized FX Payables</t>
  </si>
  <si>
    <t>Unrealized FX Receivables</t>
  </si>
  <si>
    <t>BUY</t>
  </si>
  <si>
    <t>SELL</t>
  </si>
  <si>
    <t xml:space="preserve">Bank Loan Receivable </t>
  </si>
  <si>
    <t>Manager Fee Payable</t>
  </si>
  <si>
    <t>Income Payable</t>
  </si>
  <si>
    <t>TOTAL Calculated NAV</t>
  </si>
  <si>
    <t>Dividends Receivable</t>
  </si>
  <si>
    <t>Interest Receivable</t>
  </si>
  <si>
    <t xml:space="preserve">           </t>
  </si>
  <si>
    <t>Click Run and View Acrobat Reader (pdf) and download the pdf file</t>
  </si>
  <si>
    <t>( Option: save the working trial balance in your browser, and you can obtain the report from the Browser)</t>
  </si>
  <si>
    <t>Select the Multi Class Working Trial Balance -</t>
  </si>
  <si>
    <t>Select List and choose the Fund name and move from Available Funds to Selected Funds and click OK</t>
  </si>
  <si>
    <t>Click "Dates &amp; Sources" tab and select the month and date for reporting period and click OK (Last day of the month for the reporting month)</t>
  </si>
  <si>
    <t>To provide month-end balances by using Working Trial Balance:</t>
  </si>
  <si>
    <t>The below balances need to be provided:</t>
  </si>
  <si>
    <t>Manually enter amount</t>
  </si>
  <si>
    <t>Under blank templates, do a search for "Multi-Class Working Trial Balance"</t>
  </si>
  <si>
    <t>TOTAL Custodian Working Trial Balance NAV (Final)</t>
  </si>
  <si>
    <t>Custodian Working Trial Balance NAV</t>
  </si>
  <si>
    <t>Go to  Reporting /Template Library</t>
  </si>
  <si>
    <t>Check Variance of Calculated NAV and WTB NAV (Final)</t>
  </si>
  <si>
    <t>Tax Reclaims Receivable</t>
  </si>
  <si>
    <t>Monthend  Detailed Accounting Reconciliation</t>
  </si>
  <si>
    <t xml:space="preserve">NYC requests as part of your investment management contract with them, you complete a Detailed  Accounting Reconciliation twice, once as a preliminary reconciliation before the State Street month end close and as a final reconcilaition after the month end close. The Investment Manager will provide the template herein  valued on the last business day of the month, and due the by COB on the 3rd business day for preliminary and the 15th BD for the final reconciliation of the following month.  </t>
  </si>
  <si>
    <r>
      <t xml:space="preserve">The worksheets in this workbook should be populated by the Investment Manager with the information from your accounting/trading system along with the State Street data that you retireve from mystatestreet on line reporting system.   The Investment Manager should reconcile and identify any differences.  </t>
    </r>
    <r>
      <rPr>
        <b/>
        <sz val="10"/>
        <rFont val="Times New Roman Greek"/>
      </rPr>
      <t xml:space="preserve"> The IM is required to resolve any difference of 20 basis points or more (of portfolio NAV) on Schedule A prior to the monthend close and is required to explain/comment on any individual differences on the supporting worksheets greater than 3% .</t>
    </r>
  </si>
  <si>
    <t>Please note that the Detailed Accounting Reconciliations should be provided to State Street (NYCPF-Recons@statestreet.com) and also to NYC  (ManagerReconciliations@comptroller.nyc.gov) 
according to the agreed upon schedule. As a result, State Street Corporation has been instructed to notify NYC if any Investment Manager reconciliations are not received in a timely manner.  State Street has also been instructed to return to the Investment Manager, any reconciliation which has not been completed in it's entirety or where explanations or resolutions have not been identified so that the Manager can correct the omissions.</t>
  </si>
  <si>
    <t xml:space="preserve">Formula </t>
  </si>
  <si>
    <t>Naming Conventions</t>
  </si>
  <si>
    <t>FORMAT FOR THE EMAIL SUBJECT LINE:</t>
  </si>
  <si>
    <t>Manager Name – YYYY-MM-DD - Template Name (i.e. Preliminary Detailed Accounting Reconciliation)</t>
  </si>
  <si>
    <t>For Example:</t>
  </si>
  <si>
    <t>ABC Capital - 2017-11-30 - Preliminary Detailed Accounting Reconciliation</t>
  </si>
  <si>
    <t>ABC Capital - 2017-11-30 - Investment Performance</t>
  </si>
  <si>
    <r>
      <t xml:space="preserve">ABC Capital - 2017-11-30 - </t>
    </r>
    <r>
      <rPr>
        <sz val="10"/>
        <color rgb="FFFF0000"/>
        <rFont val="Arial"/>
        <family val="2"/>
      </rPr>
      <t>Final Detailed Accounting Reconciliation (New name)</t>
    </r>
  </si>
  <si>
    <t>NAMING STANDARD FOR EACH ATTACHMENT:</t>
  </si>
  <si>
    <t>State Street Bank Fund ID – YYYY-MM-DD - Template Name</t>
  </si>
  <si>
    <t>NXXX - 2017-11-30 - Preliminary Detailed Accounting Reconciliation</t>
  </si>
  <si>
    <t>NXXX - 2017-11-30 - Investment Performance</t>
  </si>
  <si>
    <t>NXXX - 2017-11-30 - Final Detailed Accounting Reconciliation (New Name)</t>
  </si>
  <si>
    <t>Henry James International Management</t>
  </si>
  <si>
    <t>date</t>
  </si>
  <si>
    <t>country</t>
  </si>
  <si>
    <t>mkt value local</t>
  </si>
  <si>
    <t>price local</t>
  </si>
  <si>
    <t>cost local</t>
  </si>
  <si>
    <t>market value</t>
  </si>
  <si>
    <t>price</t>
  </si>
  <si>
    <t>cost</t>
  </si>
  <si>
    <t>quantity</t>
  </si>
  <si>
    <t>security</t>
  </si>
  <si>
    <t>sedol</t>
  </si>
  <si>
    <t>cusip</t>
  </si>
  <si>
    <t>portfolio</t>
  </si>
  <si>
    <t>SSC SEDOL #</t>
  </si>
  <si>
    <t>STATE STREET BANK + TRUST CO</t>
  </si>
  <si>
    <t>NYC1</t>
  </si>
  <si>
    <t>New York City Police Pension Fund</t>
  </si>
  <si>
    <t>8611229F8</t>
  </si>
  <si>
    <t>Vice President Equities</t>
  </si>
  <si>
    <t>Aidan O'Leary</t>
  </si>
  <si>
    <t>(917) 261-7724</t>
  </si>
  <si>
    <t>nyc1</t>
  </si>
  <si>
    <t>UNITED OVERSEAS BANK LTD</t>
  </si>
  <si>
    <t>sg</t>
  </si>
  <si>
    <t>001317205</t>
  </si>
  <si>
    <t>B6331J3</t>
  </si>
  <si>
    <t>AIA GROUP LTD</t>
  </si>
  <si>
    <t>us</t>
  </si>
  <si>
    <t>N07059210</t>
  </si>
  <si>
    <t>B908F01</t>
  </si>
  <si>
    <t>ASML HOLDING NV</t>
  </si>
  <si>
    <t>N00985106</t>
  </si>
  <si>
    <t>B1HHKD3</t>
  </si>
  <si>
    <t>Aercap Holdings N.V.</t>
  </si>
  <si>
    <t>01609W102</t>
  </si>
  <si>
    <t>BP41ZD1</t>
  </si>
  <si>
    <t>Alibaba Group Holding Ltd. Spo</t>
  </si>
  <si>
    <t>02319V103</t>
  </si>
  <si>
    <t>BG804F6</t>
  </si>
  <si>
    <t>Ambev SA Sponsored ADR</t>
  </si>
  <si>
    <t>02364W105</t>
  </si>
  <si>
    <t>America Movil SAB de CV Sponso</t>
  </si>
  <si>
    <t>04351P101</t>
  </si>
  <si>
    <t>BV9G6B8</t>
  </si>
  <si>
    <t xml:space="preserve">Ascendis Pharma A/S Sponsored </t>
  </si>
  <si>
    <t>05965X109</t>
  </si>
  <si>
    <t>Banco Santander-Chile</t>
  </si>
  <si>
    <t>067901108</t>
  </si>
  <si>
    <t>Barrick Gold Corp.</t>
  </si>
  <si>
    <t>12532H104</t>
  </si>
  <si>
    <t>BJ2L553</t>
  </si>
  <si>
    <t>CGI Inc.</t>
  </si>
  <si>
    <t>Cae Inc.</t>
  </si>
  <si>
    <t>15234Q207</t>
  </si>
  <si>
    <t>Centrais Eletricas Brasileiras</t>
  </si>
  <si>
    <t>20441A102</t>
  </si>
  <si>
    <t>Companhia De Saneamento Basico</t>
  </si>
  <si>
    <t>ERICSSON L M TELEPHONE CO</t>
  </si>
  <si>
    <t>N3167Y103</t>
  </si>
  <si>
    <t>BZ1GMK5</t>
  </si>
  <si>
    <t>Ferrari NV</t>
  </si>
  <si>
    <t>36315X101</t>
  </si>
  <si>
    <t>B292NQ7</t>
  </si>
  <si>
    <t>GALAPAGOS NV</t>
  </si>
  <si>
    <t>B8K7T65</t>
  </si>
  <si>
    <t>GRIFOLS SA</t>
  </si>
  <si>
    <t>45104G104</t>
  </si>
  <si>
    <t>ICICI Bank Limited Sponsored A</t>
  </si>
  <si>
    <t>45857P806</t>
  </si>
  <si>
    <t>BF7NT10</t>
  </si>
  <si>
    <t xml:space="preserve">INTERCONTINENTAL HOTELS GROUP </t>
  </si>
  <si>
    <t>G4705A100</t>
  </si>
  <si>
    <t>B94G471</t>
  </si>
  <si>
    <t>Icon Plc</t>
  </si>
  <si>
    <t>48137C108</t>
  </si>
  <si>
    <t>B5BH372</t>
  </si>
  <si>
    <t>Julius Baer Gruppe AG Unsponso</t>
  </si>
  <si>
    <t>48241A105</t>
  </si>
  <si>
    <t>B3DG2Y3</t>
  </si>
  <si>
    <t>KB Financial Group Inc. Sponso</t>
  </si>
  <si>
    <t>B3WDPG8</t>
  </si>
  <si>
    <t>Kasikornbank Public Co. Ltd. U</t>
  </si>
  <si>
    <t>NOKIA CORP -SPON ADR</t>
  </si>
  <si>
    <t>BYXD1N3</t>
  </si>
  <si>
    <t xml:space="preserve">Naspers Limited Sponsored ADR </t>
  </si>
  <si>
    <t>Open Text Corp.</t>
  </si>
  <si>
    <t>Orix Corp.</t>
  </si>
  <si>
    <t>PEARSON PLC SPONSORED ADR ADR</t>
  </si>
  <si>
    <t>69367U105</t>
  </si>
  <si>
    <t>B3VCFN3</t>
  </si>
  <si>
    <t>PT Bank Mandiri (Persero) Tbk</t>
  </si>
  <si>
    <t>G68707101</t>
  </si>
  <si>
    <t>BFWK4R7</t>
  </si>
  <si>
    <t>PagSeguro Digital Ltd</t>
  </si>
  <si>
    <t>74365P108</t>
  </si>
  <si>
    <t>BKT6LC7</t>
  </si>
  <si>
    <t>Prosus N.V. Sponsored ADR</t>
  </si>
  <si>
    <t>BYRY2M8</t>
  </si>
  <si>
    <t>RELX PLC Sponsored ADR</t>
  </si>
  <si>
    <t>75102W108</t>
  </si>
  <si>
    <t>BGYPBJ8</t>
  </si>
  <si>
    <t>Rakuten Inc.</t>
  </si>
  <si>
    <t>SAP SE-SPONSORED ADR</t>
  </si>
  <si>
    <t>78440P108</t>
  </si>
  <si>
    <t>SK Telecom Co., Ltd. Sponsored</t>
  </si>
  <si>
    <t>SONY CORP</t>
  </si>
  <si>
    <t>82509L107</t>
  </si>
  <si>
    <t>BXDZ9Z0</t>
  </si>
  <si>
    <t>Shopify, Inc. Class A</t>
  </si>
  <si>
    <t>83175M205</t>
  </si>
  <si>
    <t>Smith &amp; Nephew Plc</t>
  </si>
  <si>
    <t>B4MGD82</t>
  </si>
  <si>
    <t>Tal Education Group</t>
  </si>
  <si>
    <t>Teck Resources Ltd.</t>
  </si>
  <si>
    <t>H42097107</t>
  </si>
  <si>
    <t>BRTR118</t>
  </si>
  <si>
    <t>UBS Group AG</t>
  </si>
  <si>
    <t>N90064101</t>
  </si>
  <si>
    <t>BJFSR88</t>
  </si>
  <si>
    <t>uniQure N.V.</t>
  </si>
  <si>
    <t>ADIDAS AG</t>
  </si>
  <si>
    <t>eu</t>
  </si>
  <si>
    <t>BJ2KSG2</t>
  </si>
  <si>
    <t>AKZO NOBEL</t>
  </si>
  <si>
    <t>Dassault System S.A.</t>
  </si>
  <si>
    <t>INFINEON TECHNOLOGIES AG</t>
  </si>
  <si>
    <t>MERCK KGAA</t>
  </si>
  <si>
    <t>B1JB4K8</t>
  </si>
  <si>
    <t>Symrise AG</t>
  </si>
  <si>
    <t>Teleperformance SE</t>
  </si>
  <si>
    <t>Veolia Environnement</t>
  </si>
  <si>
    <t>Asahi Kasei Corp ADR</t>
  </si>
  <si>
    <t>jp</t>
  </si>
  <si>
    <t>KYOCERA CORP</t>
  </si>
  <si>
    <t>Makita Corp.</t>
  </si>
  <si>
    <t>Nidec Corp.</t>
  </si>
  <si>
    <t>OMRON Corporation</t>
  </si>
  <si>
    <t>ORIX CORP</t>
  </si>
  <si>
    <t>Pan Pacific International Hold</t>
  </si>
  <si>
    <t>Rakuten, Inc.</t>
  </si>
  <si>
    <t>SUBARU CORP</t>
  </si>
  <si>
    <t>Seiko Epson</t>
  </si>
  <si>
    <t>TDK Corp. Sponsored</t>
  </si>
  <si>
    <t>Yaskawa Electric Corporation</t>
  </si>
  <si>
    <t>B1Q3J35</t>
  </si>
  <si>
    <t>SKF AB B SHARES</t>
  </si>
  <si>
    <t>se</t>
  </si>
  <si>
    <t>BALOISE HOLDING AG   REG</t>
  </si>
  <si>
    <t>ch</t>
  </si>
  <si>
    <t>CREDIT SUISSE GROUP AG REG</t>
  </si>
  <si>
    <t>B4R2R50</t>
  </si>
  <si>
    <t>JULIUS BAER GROUP LTD</t>
  </si>
  <si>
    <t>Lonza Group AG</t>
  </si>
  <si>
    <t>CSL LTD</t>
  </si>
  <si>
    <t>au</t>
  </si>
  <si>
    <t>B28YTC2</t>
  </si>
  <si>
    <t>MACQUARIE GROUP LTD</t>
  </si>
  <si>
    <t>BWSW5D9</t>
  </si>
  <si>
    <t>SOUTH32 LTD</t>
  </si>
  <si>
    <t>BAE SYSTEMS PLC</t>
  </si>
  <si>
    <t>gb</t>
  </si>
  <si>
    <t>B0744B3</t>
  </si>
  <si>
    <t>BUNZL PLC Common Stock</t>
  </si>
  <si>
    <t>B0SWJX3</t>
  </si>
  <si>
    <t>London Stock Exchange Grpoup P</t>
  </si>
  <si>
    <t>B1WY233</t>
  </si>
  <si>
    <t>Smith Group PLC</t>
  </si>
  <si>
    <t>money</t>
  </si>
  <si>
    <t>US Dollar</t>
  </si>
  <si>
    <t>Australian Dollar</t>
  </si>
  <si>
    <t>Swiss Franc</t>
  </si>
  <si>
    <t>European Union Euro</t>
  </si>
  <si>
    <t>UK Pound</t>
  </si>
  <si>
    <t>Japanese Yen</t>
  </si>
  <si>
    <t>Norwegian Krone</t>
  </si>
  <si>
    <t>no</t>
  </si>
  <si>
    <t>Swedish Krona</t>
  </si>
  <si>
    <t>Singapore Dollar</t>
  </si>
  <si>
    <t>0263494</t>
  </si>
  <si>
    <t>USD</t>
  </si>
  <si>
    <t>AUD</t>
  </si>
  <si>
    <t>GBP</t>
  </si>
  <si>
    <t>SGD</t>
  </si>
  <si>
    <t>CHF</t>
  </si>
  <si>
    <t>ASCENDIS PHARMA A/S   ADR</t>
  </si>
  <si>
    <t>BWSW5D906</t>
  </si>
  <si>
    <t>SHOPIFY INC   CLASS A</t>
  </si>
  <si>
    <t>RELX PLC   SPON ADR</t>
  </si>
  <si>
    <t>FERRARI NV</t>
  </si>
  <si>
    <t>NASPERS LTD N SHS SPON ADR</t>
  </si>
  <si>
    <t>PAGSEGURO DIGITAL LTD CL A</t>
  </si>
  <si>
    <t>INTERCONTINENTAL HOTELS ADR</t>
  </si>
  <si>
    <t>BJ2KSG907</t>
  </si>
  <si>
    <t>AKZO NOBEL N.V.</t>
  </si>
  <si>
    <t>CGI INC</t>
  </si>
  <si>
    <t>PROSUS NV  SPON ADR</t>
  </si>
  <si>
    <t>PEARSON PLC SPONSORED ADR</t>
  </si>
  <si>
    <t>ORIX    SPONSORED ADR</t>
  </si>
  <si>
    <t>TELEPERFORMANCE</t>
  </si>
  <si>
    <t>RAKUTEN INC</t>
  </si>
  <si>
    <t>VEOLIA ENVIRONNEMENT</t>
  </si>
  <si>
    <t>TECK RESOURCES LTD CLS B</t>
  </si>
  <si>
    <t>ICICI BANK LTD SPON ADR</t>
  </si>
  <si>
    <t>PAN PACIFIC INTERNATIONAL HO</t>
  </si>
  <si>
    <t>CAE INC</t>
  </si>
  <si>
    <t>YASKAWA ELECTRIC CORP</t>
  </si>
  <si>
    <t>OPEN TEXT CORP</t>
  </si>
  <si>
    <t>026349902</t>
  </si>
  <si>
    <t>ASAHI KASEI CORP</t>
  </si>
  <si>
    <t>MAKITA CORP</t>
  </si>
  <si>
    <t>NIDEC CORP</t>
  </si>
  <si>
    <t>OMRON CORP</t>
  </si>
  <si>
    <t>TDK CORP</t>
  </si>
  <si>
    <t>NOKIA CORP SPON ADR</t>
  </si>
  <si>
    <t>BARRICK GOLD CORP</t>
  </si>
  <si>
    <t>SAP SE SPONSORED ADR</t>
  </si>
  <si>
    <t>SONY CORP SPONSORED ADR</t>
  </si>
  <si>
    <t>SK TELECOM CO LTD SPON ADR</t>
  </si>
  <si>
    <t>CENTRAIS ELETRICAS BR SP ADR</t>
  </si>
  <si>
    <t>SMITH + NEPHEW PLC  SPON ADR</t>
  </si>
  <si>
    <t>AMERICA MOVIL SPN ADR CL L</t>
  </si>
  <si>
    <t>LONZA GROUP AG REG</t>
  </si>
  <si>
    <t>CIA SANEAMENTO BASICO DE ADR</t>
  </si>
  <si>
    <t>BANCO SANTANDER CHILE ADR</t>
  </si>
  <si>
    <t>ERICSSON (LM) TEL SP ADR</t>
  </si>
  <si>
    <t>SEIKO EPSON CORP</t>
  </si>
  <si>
    <t>B0744B906</t>
  </si>
  <si>
    <t>BUNZL PLC</t>
  </si>
  <si>
    <t>B0SWJX907</t>
  </si>
  <si>
    <t>LONDON STOCK EXCHANGE GROUP</t>
  </si>
  <si>
    <t>AERCAP HOLDINGS NV</t>
  </si>
  <si>
    <t>B1JB4K905</t>
  </si>
  <si>
    <t>SYMRISE AG</t>
  </si>
  <si>
    <t>B1Q3J3907</t>
  </si>
  <si>
    <t>B1WY23900</t>
  </si>
  <si>
    <t>SMITHS GROUP PLC</t>
  </si>
  <si>
    <t>B28YTC906</t>
  </si>
  <si>
    <t>KB FINANCIAL GROUP INC ADR</t>
  </si>
  <si>
    <t>BANK MANDIRI TBK UNSPON ADR</t>
  </si>
  <si>
    <t>B4R2R5908</t>
  </si>
  <si>
    <t>JULIUS BAER GROUP LTD UN ADR</t>
  </si>
  <si>
    <t>TAL EDUCATION GROUP  ADR</t>
  </si>
  <si>
    <t>AIA GROUP LTD SP ADR</t>
  </si>
  <si>
    <t>GALAPAGOS NV SPON ADR</t>
  </si>
  <si>
    <t>KASIKORNBANK PCL UNSPON ADR</t>
  </si>
  <si>
    <t>GRIFOLS SA ADR</t>
  </si>
  <si>
    <t>ASML HOLDING NV NY REG SHS</t>
  </si>
  <si>
    <t>ICON PLC</t>
  </si>
  <si>
    <t>AMBEV SA ADR</t>
  </si>
  <si>
    <t>UNIQURE NV</t>
  </si>
  <si>
    <t>RAKUTEN INC ADR</t>
  </si>
  <si>
    <t>ALIBABA GROUP HOLDING SP ADR</t>
  </si>
  <si>
    <t>UBS GROUP AG REG</t>
  </si>
  <si>
    <t>AUSTRALIAN DOLLAR</t>
  </si>
  <si>
    <t>SWISS FRANC</t>
  </si>
  <si>
    <t>EUR</t>
  </si>
  <si>
    <t>EURO CURRENCY</t>
  </si>
  <si>
    <t>POUND STERLING</t>
  </si>
  <si>
    <t>JPY</t>
  </si>
  <si>
    <t>JAPANESE YEN</t>
  </si>
  <si>
    <t>NOK</t>
  </si>
  <si>
    <t>NORWEGIAN KRONE</t>
  </si>
  <si>
    <t>SEK</t>
  </si>
  <si>
    <t>SWEDISH KRONA</t>
  </si>
  <si>
    <t>SINGAPORE DOLLAR</t>
  </si>
  <si>
    <t>DEUTSCHE BANK AG REGISTERED</t>
  </si>
  <si>
    <t>BDC5ST904</t>
  </si>
  <si>
    <t>VALEO SA</t>
  </si>
  <si>
    <t>DASSAULT SYSTEMES SE</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</si>
</sst>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7" formatCode="&quot;$&quot;#,##0.00_);\(&quot;$&quot;#,##0.00\)"/>
    <numFmt numFmtId="8" formatCode="&quot;$&quot;#,##0.00_);[Red]\(&quot;$&quot;#,##0.00\)"/>
    <numFmt numFmtId="44" formatCode="_(&quot;$&quot;* #,##0.00_);_(&quot;$&quot;* \(#,##0.00\);_(&quot;$&quot;* &quot;-&quot;??_);_(@_)"/>
    <numFmt numFmtId="43" formatCode="_(* #,##0.00_);_(* \(#,##0.00\);_(* &quot;-&quot;??_);_(@_)"/>
    <numFmt numFmtId="164" formatCode="_(* #,##0_);_(* \(#,##0\);_(* &quot;-&quot;??_);_(@_)"/>
    <numFmt numFmtId="165" formatCode="0.000%"/>
    <numFmt numFmtId="166" formatCode="_(&quot;$&quot;* #,##0.000000_);_(&quot;$&quot;* \(#,##0.000000\);_(&quot;$&quot;* &quot;-&quot;??????_);_(@_)"/>
    <numFmt numFmtId="167" formatCode="&quot;$&quot;#,##0.00"/>
    <numFmt numFmtId="168" formatCode="\ m\/d\/yy"/>
    <numFmt numFmtId="169" formatCode="0.000000%"/>
    <numFmt numFmtId="170" formatCode="0.000000"/>
  </numFmts>
  <fonts count="82">
    <font>
      <sz val="10"/>
      <name val="Arial"/>
    </font>
    <font>
      <sz val="11"/>
      <color theme="1"/>
      <name val="Calibri"/>
      <family val="2"/>
      <scheme val="minor"/>
    </font>
    <font>
      <sz val="11"/>
      <color theme="1"/>
      <name val="Calibri"/>
      <family val="2"/>
      <scheme val="minor"/>
    </font>
    <font>
      <sz val="11"/>
      <color theme="1"/>
      <name val="Calibri"/>
      <family val="2"/>
      <scheme val="minor"/>
    </font>
    <font>
      <sz val="12"/>
      <color theme="1"/>
      <name val="Garamond"/>
      <family val="2"/>
    </font>
    <font>
      <sz val="12"/>
      <color theme="1"/>
      <name val="Garamond"/>
      <family val="2"/>
    </font>
    <font>
      <sz val="12"/>
      <color theme="1"/>
      <name val="Garamond"/>
      <family val="2"/>
    </font>
    <font>
      <sz val="12"/>
      <color theme="1"/>
      <name val="Garamond"/>
      <family val="2"/>
    </font>
    <font>
      <sz val="12"/>
      <color theme="1"/>
      <name val="Garamond"/>
      <family val="2"/>
    </font>
    <font>
      <sz val="12"/>
      <color theme="1"/>
      <name val="Garamond"/>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10"/>
      <name val="Arial"/>
      <family val="2"/>
    </font>
    <font>
      <b/>
      <i/>
      <sz val="12"/>
      <name val="Arial"/>
      <family val="2"/>
    </font>
    <font>
      <b/>
      <sz val="12"/>
      <name val="Arial"/>
      <family val="2"/>
    </font>
    <font>
      <u/>
      <sz val="10"/>
      <color indexed="12"/>
      <name val="Arial"/>
      <family val="2"/>
    </font>
    <font>
      <b/>
      <i/>
      <sz val="10"/>
      <name val="Arial"/>
      <family val="2"/>
    </font>
    <font>
      <b/>
      <i/>
      <sz val="10"/>
      <color indexed="10"/>
      <name val="Arial"/>
      <family val="2"/>
    </font>
    <font>
      <b/>
      <sz val="10"/>
      <name val="Times New Roman Greek"/>
      <family val="1"/>
      <charset val="161"/>
    </font>
    <font>
      <sz val="10"/>
      <name val="Times New Roman Greek"/>
      <family val="1"/>
      <charset val="161"/>
    </font>
    <font>
      <b/>
      <u/>
      <sz val="10"/>
      <name val="Times New Roman Greek"/>
      <family val="1"/>
      <charset val="161"/>
    </font>
    <font>
      <u/>
      <sz val="10"/>
      <name val="Times New Roman Greek"/>
      <family val="1"/>
      <charset val="161"/>
    </font>
    <font>
      <b/>
      <u/>
      <sz val="10"/>
      <color indexed="10"/>
      <name val="Times New Roman Greek"/>
      <family val="1"/>
      <charset val="161"/>
    </font>
    <font>
      <u/>
      <sz val="10"/>
      <color indexed="10"/>
      <name val="Times New Roman Greek"/>
      <family val="1"/>
      <charset val="161"/>
    </font>
    <font>
      <sz val="10"/>
      <color indexed="10"/>
      <name val="Times New Roman Greek"/>
      <family val="1"/>
      <charset val="161"/>
    </font>
    <font>
      <b/>
      <sz val="10"/>
      <color indexed="10"/>
      <name val="Times New Roman Greek"/>
      <family val="1"/>
      <charset val="161"/>
    </font>
    <font>
      <i/>
      <sz val="10"/>
      <color indexed="10"/>
      <name val="Times New Roman Greek"/>
    </font>
    <font>
      <sz val="12"/>
      <name val="Arial"/>
      <family val="2"/>
    </font>
    <font>
      <b/>
      <sz val="12"/>
      <color indexed="12"/>
      <name val="Arial"/>
      <family val="2"/>
    </font>
    <font>
      <sz val="8"/>
      <name val="Arial"/>
      <family val="2"/>
    </font>
    <font>
      <sz val="9"/>
      <color indexed="8"/>
      <name val="Arial"/>
      <family val="2"/>
    </font>
    <font>
      <sz val="9"/>
      <name val="Arial"/>
      <family val="2"/>
    </font>
    <font>
      <b/>
      <sz val="9"/>
      <name val="Arial"/>
      <family val="2"/>
    </font>
    <font>
      <sz val="10"/>
      <color indexed="8"/>
      <name val="Arial"/>
      <family val="2"/>
    </font>
    <font>
      <sz val="10"/>
      <color indexed="10"/>
      <name val="Arial"/>
      <family val="2"/>
    </font>
    <font>
      <sz val="10"/>
      <color theme="1"/>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indexed="8"/>
      <name val="Arial"/>
      <family val="2"/>
    </font>
    <font>
      <sz val="8"/>
      <color theme="1"/>
      <name val="Tahoma"/>
      <family val="2"/>
    </font>
    <font>
      <sz val="10"/>
      <color theme="1"/>
      <name val="Calibri"/>
      <family val="2"/>
      <scheme val="minor"/>
    </font>
    <font>
      <i/>
      <sz val="10"/>
      <color indexed="10"/>
      <name val="Arial"/>
      <family val="2"/>
    </font>
    <font>
      <b/>
      <sz val="10"/>
      <color indexed="10"/>
      <name val="Arial"/>
      <family val="2"/>
    </font>
    <font>
      <sz val="10"/>
      <color rgb="FFFF0000"/>
      <name val="Arial"/>
      <family val="2"/>
    </font>
    <font>
      <sz val="10"/>
      <color indexed="8"/>
      <name val="Arial"/>
      <family val="2"/>
    </font>
    <font>
      <i/>
      <sz val="10"/>
      <name val="Arial"/>
      <family val="2"/>
    </font>
    <font>
      <sz val="11"/>
      <name val="Calibri"/>
      <family val="2"/>
    </font>
    <font>
      <sz val="10"/>
      <name val="Times New Roman"/>
      <family val="1"/>
    </font>
    <font>
      <b/>
      <sz val="10"/>
      <name val="Times New Roman Greek"/>
    </font>
    <font>
      <sz val="9"/>
      <color indexed="10"/>
      <name val="Arial"/>
      <family val="2"/>
    </font>
    <font>
      <b/>
      <sz val="10"/>
      <color indexed="8"/>
      <name val="Arial"/>
      <family val="2"/>
    </font>
    <font>
      <b/>
      <u/>
      <sz val="10"/>
      <name val="Arial"/>
      <family val="2"/>
    </font>
    <font>
      <sz val="8"/>
      <color rgb="FF000000"/>
      <name val="Arial"/>
      <family val="2"/>
    </font>
    <font>
      <b/>
      <sz val="10"/>
      <color rgb="FF000000"/>
      <name val="Arial"/>
      <family val="2"/>
    </font>
    <font>
      <sz val="11"/>
      <color indexed="8"/>
      <name val="Calibri"/>
      <family val="2"/>
      <scheme val="minor"/>
    </font>
    <font>
      <b/>
      <i/>
      <sz val="14"/>
      <name val="Calibri"/>
      <family val="2"/>
    </font>
    <font>
      <b/>
      <u/>
      <sz val="10"/>
      <name val="Times New Roman Greek"/>
    </font>
    <font>
      <sz val="12"/>
      <name val="Calibri"/>
      <family val="2"/>
    </font>
    <font>
      <b/>
      <i/>
      <u/>
      <sz val="12"/>
      <name val="Calibri"/>
      <family val="2"/>
    </font>
    <font>
      <sz val="10"/>
      <color rgb="FFFF0000"/>
      <name val="Times New Roman Greek"/>
      <family val="1"/>
      <charset val="161"/>
    </font>
    <font>
      <sz val="11"/>
      <color rgb="FF000000"/>
      <name val="Calibri"/>
      <family val="2"/>
    </font>
    <font>
      <sz val="18"/>
      <color theme="3"/>
      <name val="Cambria"/>
      <family val="2"/>
      <scheme val="major"/>
    </font>
    <font>
      <sz val="11"/>
      <color rgb="FF9C5700"/>
      <name val="Calibri"/>
      <family val="2"/>
      <scheme val="minor"/>
    </font>
  </fonts>
  <fills count="45">
    <fill>
      <patternFill patternType="none"/>
    </fill>
    <fill>
      <patternFill patternType="gray125"/>
    </fill>
    <fill>
      <patternFill patternType="solid">
        <fgColor indexed="22"/>
        <bgColor indexed="64"/>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solid">
        <fgColor theme="0"/>
        <bgColor indexed="64"/>
      </patternFill>
    </fill>
    <fill>
      <patternFill patternType="solid">
        <fgColor theme="0" tint="-0.249977111117893"/>
        <bgColor indexed="64"/>
      </patternFill>
    </fill>
    <fill>
      <patternFill patternType="solid">
        <fgColor rgb="FFFFFF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79998168889431442"/>
        <bgColor indexed="64"/>
      </patternFill>
    </fill>
    <fill>
      <patternFill patternType="solid">
        <fgColor rgb="FF00B0F0"/>
        <bgColor indexed="64"/>
      </patternFill>
    </fill>
    <fill>
      <patternFill patternType="solid">
        <fgColor theme="1"/>
        <bgColor indexed="64"/>
      </patternFill>
    </fill>
    <fill>
      <patternFill patternType="solid">
        <fgColor theme="6" tint="0.59999389629810485"/>
        <bgColor indexed="64"/>
      </patternFill>
    </fill>
    <fill>
      <patternFill patternType="solid">
        <fgColor theme="4" tint="0.59999389629810485"/>
        <bgColor indexed="64"/>
      </patternFill>
    </fill>
  </fills>
  <borders count="27">
    <border>
      <left/>
      <right/>
      <top/>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style="thin">
        <color indexed="64"/>
      </top>
      <bottom style="medium">
        <color indexed="64"/>
      </bottom>
      <diagonal/>
    </border>
  </borders>
  <cellStyleXfs count="442">
    <xf numFmtId="0" fontId="0" fillId="0" borderId="0"/>
    <xf numFmtId="43" fontId="15" fillId="0" borderId="0" applyFont="0" applyFill="0" applyBorder="0" applyAlignment="0" applyProtection="0"/>
    <xf numFmtId="44" fontId="15" fillId="0" borderId="0" applyFont="0" applyFill="0" applyBorder="0" applyAlignment="0" applyProtection="0"/>
    <xf numFmtId="0" fontId="20" fillId="0" borderId="0" applyNumberFormat="0" applyFill="0" applyBorder="0" applyAlignment="0" applyProtection="0">
      <alignment vertical="top"/>
      <protection locked="0"/>
    </xf>
    <xf numFmtId="0" fontId="17" fillId="0" borderId="0"/>
    <xf numFmtId="9" fontId="15" fillId="0" borderId="0" applyFont="0" applyFill="0" applyBorder="0" applyAlignment="0" applyProtection="0"/>
    <xf numFmtId="0" fontId="41" fillId="0" borderId="0" applyNumberFormat="0" applyFill="0" applyBorder="0" applyAlignment="0" applyProtection="0"/>
    <xf numFmtId="0" fontId="42" fillId="0" borderId="15" applyNumberFormat="0" applyFill="0" applyAlignment="0" applyProtection="0"/>
    <xf numFmtId="0" fontId="43" fillId="0" borderId="16" applyNumberFormat="0" applyFill="0" applyAlignment="0" applyProtection="0"/>
    <xf numFmtId="0" fontId="44" fillId="0" borderId="17" applyNumberFormat="0" applyFill="0" applyAlignment="0" applyProtection="0"/>
    <xf numFmtId="0" fontId="44" fillId="0" borderId="0" applyNumberFormat="0" applyFill="0" applyBorder="0" applyAlignment="0" applyProtection="0"/>
    <xf numFmtId="0" fontId="45" fillId="9" borderId="0" applyNumberFormat="0" applyBorder="0" applyAlignment="0" applyProtection="0"/>
    <xf numFmtId="0" fontId="46" fillId="10" borderId="0" applyNumberFormat="0" applyBorder="0" applyAlignment="0" applyProtection="0"/>
    <xf numFmtId="0" fontId="47" fillId="11" borderId="0" applyNumberFormat="0" applyBorder="0" applyAlignment="0" applyProtection="0"/>
    <xf numFmtId="0" fontId="48" fillId="12" borderId="18" applyNumberFormat="0" applyAlignment="0" applyProtection="0"/>
    <xf numFmtId="0" fontId="49" fillId="13" borderId="19" applyNumberFormat="0" applyAlignment="0" applyProtection="0"/>
    <xf numFmtId="0" fontId="50" fillId="13" borderId="18" applyNumberFormat="0" applyAlignment="0" applyProtection="0"/>
    <xf numFmtId="0" fontId="51" fillId="0" borderId="20" applyNumberFormat="0" applyFill="0" applyAlignment="0" applyProtection="0"/>
    <xf numFmtId="0" fontId="52" fillId="14" borderId="21" applyNumberFormat="0" applyAlignment="0" applyProtection="0"/>
    <xf numFmtId="0" fontId="53" fillId="0" borderId="0" applyNumberFormat="0" applyFill="0" applyBorder="0" applyAlignment="0" applyProtection="0"/>
    <xf numFmtId="0" fontId="54" fillId="0" borderId="0" applyNumberFormat="0" applyFill="0" applyBorder="0" applyAlignment="0" applyProtection="0"/>
    <xf numFmtId="0" fontId="55" fillId="0" borderId="23" applyNumberFormat="0" applyFill="0" applyAlignment="0" applyProtection="0"/>
    <xf numFmtId="0" fontId="56" fillId="16" borderId="0" applyNumberFormat="0" applyBorder="0" applyAlignment="0" applyProtection="0"/>
    <xf numFmtId="0" fontId="14" fillId="17" borderId="0" applyNumberFormat="0" applyBorder="0" applyAlignment="0" applyProtection="0"/>
    <xf numFmtId="0" fontId="14" fillId="18" borderId="0" applyNumberFormat="0" applyBorder="0" applyAlignment="0" applyProtection="0"/>
    <xf numFmtId="0" fontId="56" fillId="19" borderId="0" applyNumberFormat="0" applyBorder="0" applyAlignment="0" applyProtection="0"/>
    <xf numFmtId="0" fontId="56" fillId="20" borderId="0" applyNumberFormat="0" applyBorder="0" applyAlignment="0" applyProtection="0"/>
    <xf numFmtId="0" fontId="14" fillId="21" borderId="0" applyNumberFormat="0" applyBorder="0" applyAlignment="0" applyProtection="0"/>
    <xf numFmtId="0" fontId="14" fillId="22" borderId="0" applyNumberFormat="0" applyBorder="0" applyAlignment="0" applyProtection="0"/>
    <xf numFmtId="0" fontId="56" fillId="23" borderId="0" applyNumberFormat="0" applyBorder="0" applyAlignment="0" applyProtection="0"/>
    <xf numFmtId="0" fontId="56" fillId="24" borderId="0" applyNumberFormat="0" applyBorder="0" applyAlignment="0" applyProtection="0"/>
    <xf numFmtId="0" fontId="14" fillId="25" borderId="0" applyNumberFormat="0" applyBorder="0" applyAlignment="0" applyProtection="0"/>
    <xf numFmtId="0" fontId="14" fillId="26" borderId="0" applyNumberFormat="0" applyBorder="0" applyAlignment="0" applyProtection="0"/>
    <xf numFmtId="0" fontId="56" fillId="27" borderId="0" applyNumberFormat="0" applyBorder="0" applyAlignment="0" applyProtection="0"/>
    <xf numFmtId="0" fontId="56" fillId="28" borderId="0" applyNumberFormat="0" applyBorder="0" applyAlignment="0" applyProtection="0"/>
    <xf numFmtId="0" fontId="14" fillId="29" borderId="0" applyNumberFormat="0" applyBorder="0" applyAlignment="0" applyProtection="0"/>
    <xf numFmtId="0" fontId="14" fillId="30" borderId="0" applyNumberFormat="0" applyBorder="0" applyAlignment="0" applyProtection="0"/>
    <xf numFmtId="0" fontId="56" fillId="31" borderId="0" applyNumberFormat="0" applyBorder="0" applyAlignment="0" applyProtection="0"/>
    <xf numFmtId="0" fontId="56" fillId="32" borderId="0" applyNumberFormat="0" applyBorder="0" applyAlignment="0" applyProtection="0"/>
    <xf numFmtId="0" fontId="14" fillId="33" borderId="0" applyNumberFormat="0" applyBorder="0" applyAlignment="0" applyProtection="0"/>
    <xf numFmtId="0" fontId="14" fillId="34" borderId="0" applyNumberFormat="0" applyBorder="0" applyAlignment="0" applyProtection="0"/>
    <xf numFmtId="0" fontId="56" fillId="35" borderId="0" applyNumberFormat="0" applyBorder="0" applyAlignment="0" applyProtection="0"/>
    <xf numFmtId="0" fontId="56" fillId="36" borderId="0" applyNumberFormat="0" applyBorder="0" applyAlignment="0" applyProtection="0"/>
    <xf numFmtId="0" fontId="14" fillId="37" borderId="0" applyNumberFormat="0" applyBorder="0" applyAlignment="0" applyProtection="0"/>
    <xf numFmtId="0" fontId="14" fillId="38" borderId="0" applyNumberFormat="0" applyBorder="0" applyAlignment="0" applyProtection="0"/>
    <xf numFmtId="0" fontId="56" fillId="39" borderId="0" applyNumberFormat="0" applyBorder="0" applyAlignment="0" applyProtection="0"/>
    <xf numFmtId="43" fontId="14" fillId="0" borderId="0" applyFont="0" applyFill="0" applyBorder="0" applyAlignment="0" applyProtection="0"/>
    <xf numFmtId="0" fontId="14" fillId="0" borderId="0"/>
    <xf numFmtId="0" fontId="14" fillId="15" borderId="22" applyNumberFormat="0" applyFont="0" applyAlignment="0" applyProtection="0"/>
    <xf numFmtId="43" fontId="14" fillId="0" borderId="0" applyFont="0" applyFill="0" applyBorder="0" applyAlignment="0" applyProtection="0"/>
    <xf numFmtId="0" fontId="14" fillId="15" borderId="22" applyNumberFormat="0" applyFont="0" applyAlignment="0" applyProtection="0"/>
    <xf numFmtId="43" fontId="14" fillId="0" borderId="0" applyFont="0" applyFill="0" applyBorder="0" applyAlignment="0" applyProtection="0"/>
    <xf numFmtId="0" fontId="14" fillId="15" borderId="22" applyNumberFormat="0" applyFont="0" applyAlignment="0" applyProtection="0"/>
    <xf numFmtId="0" fontId="14" fillId="0" borderId="0"/>
    <xf numFmtId="43" fontId="14" fillId="0" borderId="0" applyFont="0" applyFill="0" applyBorder="0" applyAlignment="0" applyProtection="0"/>
    <xf numFmtId="43" fontId="14" fillId="0" borderId="0" applyFont="0" applyFill="0" applyBorder="0" applyAlignment="0" applyProtection="0"/>
    <xf numFmtId="0" fontId="14" fillId="0" borderId="0"/>
    <xf numFmtId="0" fontId="14" fillId="15" borderId="22" applyNumberFormat="0" applyFont="0" applyAlignment="0" applyProtection="0"/>
    <xf numFmtId="0" fontId="14" fillId="15" borderId="22" applyNumberFormat="0" applyFont="0" applyAlignment="0" applyProtection="0"/>
    <xf numFmtId="0" fontId="14" fillId="0" borderId="0"/>
    <xf numFmtId="0" fontId="14" fillId="15" borderId="22" applyNumberFormat="0" applyFont="0" applyAlignment="0" applyProtection="0"/>
    <xf numFmtId="0" fontId="14" fillId="15" borderId="22" applyNumberFormat="0" applyFont="0" applyAlignment="0" applyProtection="0"/>
    <xf numFmtId="43" fontId="14" fillId="0" borderId="0" applyFont="0" applyFill="0" applyBorder="0" applyAlignment="0" applyProtection="0"/>
    <xf numFmtId="0" fontId="14" fillId="15" borderId="22" applyNumberFormat="0" applyFont="0" applyAlignment="0" applyProtection="0"/>
    <xf numFmtId="0" fontId="14" fillId="15" borderId="22" applyNumberFormat="0" applyFont="0" applyAlignment="0" applyProtection="0"/>
    <xf numFmtId="0" fontId="14" fillId="0" borderId="0"/>
    <xf numFmtId="0" fontId="14" fillId="15" borderId="22" applyNumberFormat="0" applyFont="0" applyAlignment="0" applyProtection="0"/>
    <xf numFmtId="0" fontId="14" fillId="15" borderId="22" applyNumberFormat="0" applyFont="0" applyAlignment="0" applyProtection="0"/>
    <xf numFmtId="0" fontId="13" fillId="0" borderId="0"/>
    <xf numFmtId="43" fontId="13" fillId="0" borderId="0" applyFont="0" applyFill="0" applyBorder="0" applyAlignment="0" applyProtection="0"/>
    <xf numFmtId="0" fontId="13" fillId="15" borderId="22" applyNumberFormat="0" applyFont="0" applyAlignment="0" applyProtection="0"/>
    <xf numFmtId="0" fontId="13" fillId="17" borderId="0" applyNumberFormat="0" applyBorder="0" applyAlignment="0" applyProtection="0"/>
    <xf numFmtId="0" fontId="13" fillId="18"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57" fillId="0" borderId="0">
      <alignment vertical="top"/>
    </xf>
    <xf numFmtId="43" fontId="57" fillId="0" borderId="0" applyFont="0" applyFill="0" applyBorder="0" applyAlignment="0" applyProtection="0">
      <alignment vertical="top"/>
    </xf>
    <xf numFmtId="43" fontId="57" fillId="0" borderId="0" applyFont="0" applyFill="0" applyBorder="0" applyAlignment="0" applyProtection="0">
      <alignment vertical="top"/>
    </xf>
    <xf numFmtId="43" fontId="57" fillId="0" borderId="0" applyFont="0" applyFill="0" applyBorder="0" applyAlignment="0" applyProtection="0">
      <alignment vertical="top"/>
    </xf>
    <xf numFmtId="0" fontId="12" fillId="15" borderId="22" applyNumberFormat="0" applyFont="0" applyAlignment="0" applyProtection="0"/>
    <xf numFmtId="0" fontId="12" fillId="18"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7"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18"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2" borderId="0" applyNumberFormat="0" applyBorder="0" applyAlignment="0" applyProtection="0"/>
    <xf numFmtId="43" fontId="12" fillId="0" borderId="0" applyFont="0" applyFill="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1"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17"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2"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1"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38" fillId="0" borderId="0">
      <alignment vertical="top"/>
    </xf>
    <xf numFmtId="0" fontId="12" fillId="15" borderId="22" applyNumberFormat="0" applyFont="0" applyAlignment="0" applyProtection="0"/>
    <xf numFmtId="0" fontId="12" fillId="17" borderId="0" applyNumberFormat="0" applyBorder="0" applyAlignment="0" applyProtection="0"/>
    <xf numFmtId="0" fontId="12" fillId="18"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38" fillId="0" borderId="0">
      <alignment vertical="top"/>
    </xf>
    <xf numFmtId="0" fontId="12" fillId="37" borderId="0" applyNumberFormat="0" applyBorder="0" applyAlignment="0" applyProtection="0"/>
    <xf numFmtId="0" fontId="12" fillId="38" borderId="0" applyNumberFormat="0" applyBorder="0" applyAlignment="0" applyProtection="0"/>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0" fontId="12" fillId="15" borderId="22" applyNumberFormat="0" applyFont="0" applyAlignment="0" applyProtection="0"/>
    <xf numFmtId="0" fontId="12" fillId="15" borderId="22" applyNumberFormat="0" applyFont="0" applyAlignment="0" applyProtection="0"/>
    <xf numFmtId="0" fontId="12" fillId="15" borderId="22" applyNumberFormat="0" applyFont="0" applyAlignment="0" applyProtection="0"/>
    <xf numFmtId="0" fontId="12" fillId="0" borderId="0"/>
    <xf numFmtId="0" fontId="12" fillId="0" borderId="0"/>
    <xf numFmtId="0" fontId="12" fillId="0" borderId="0"/>
    <xf numFmtId="0" fontId="12" fillId="0" borderId="0"/>
    <xf numFmtId="0" fontId="12" fillId="15" borderId="22" applyNumberFormat="0" applyFont="0" applyAlignment="0" applyProtection="0"/>
    <xf numFmtId="0" fontId="12" fillId="18"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15" borderId="22" applyNumberFormat="0" applyFont="0" applyAlignment="0" applyProtection="0"/>
    <xf numFmtId="0" fontId="12" fillId="25" borderId="0" applyNumberFormat="0" applyBorder="0" applyAlignment="0" applyProtection="0"/>
    <xf numFmtId="0" fontId="12" fillId="26" borderId="0" applyNumberFormat="0" applyBorder="0" applyAlignment="0" applyProtection="0"/>
    <xf numFmtId="0" fontId="12" fillId="22" borderId="0" applyNumberFormat="0" applyBorder="0" applyAlignment="0" applyProtection="0"/>
    <xf numFmtId="0" fontId="12" fillId="0" borderId="0"/>
    <xf numFmtId="0" fontId="12" fillId="29" borderId="0" applyNumberFormat="0" applyBorder="0" applyAlignment="0" applyProtection="0"/>
    <xf numFmtId="0" fontId="12" fillId="30" borderId="0" applyNumberFormat="0" applyBorder="0" applyAlignment="0" applyProtection="0"/>
    <xf numFmtId="0" fontId="12" fillId="21"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18"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2" borderId="0" applyNumberFormat="0" applyBorder="0" applyAlignment="0" applyProtection="0"/>
    <xf numFmtId="0" fontId="12" fillId="17"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1" borderId="0" applyNumberFormat="0" applyBorder="0" applyAlignment="0" applyProtection="0"/>
    <xf numFmtId="0" fontId="12" fillId="26" borderId="0" applyNumberFormat="0" applyBorder="0" applyAlignment="0" applyProtection="0"/>
    <xf numFmtId="0" fontId="12" fillId="21"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18" borderId="0" applyNumberFormat="0" applyBorder="0" applyAlignment="0" applyProtection="0"/>
    <xf numFmtId="0" fontId="12" fillId="15" borderId="22" applyNumberFormat="0" applyFont="0" applyAlignment="0" applyProtection="0"/>
    <xf numFmtId="0" fontId="12" fillId="33" borderId="0" applyNumberFormat="0" applyBorder="0" applyAlignment="0" applyProtection="0"/>
    <xf numFmtId="0" fontId="12" fillId="34" borderId="0" applyNumberFormat="0" applyBorder="0" applyAlignment="0" applyProtection="0"/>
    <xf numFmtId="0" fontId="12" fillId="25" borderId="0" applyNumberFormat="0" applyBorder="0" applyAlignment="0" applyProtection="0"/>
    <xf numFmtId="0" fontId="12" fillId="0" borderId="0"/>
    <xf numFmtId="0" fontId="12" fillId="37" borderId="0" applyNumberFormat="0" applyBorder="0" applyAlignment="0" applyProtection="0"/>
    <xf numFmtId="0" fontId="12" fillId="38" borderId="0" applyNumberFormat="0" applyBorder="0" applyAlignment="0" applyProtection="0"/>
    <xf numFmtId="0" fontId="12" fillId="18" borderId="0" applyNumberFormat="0" applyBorder="0" applyAlignment="0" applyProtection="0"/>
    <xf numFmtId="0" fontId="12" fillId="17"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1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15" borderId="22" applyNumberFormat="0" applyFont="0" applyAlignment="0" applyProtection="0"/>
    <xf numFmtId="0" fontId="12" fillId="26" borderId="0" applyNumberFormat="0" applyBorder="0" applyAlignment="0" applyProtection="0"/>
    <xf numFmtId="0" fontId="12" fillId="25"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18"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17"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5" borderId="0" applyNumberFormat="0" applyBorder="0" applyAlignment="0" applyProtection="0"/>
    <xf numFmtId="0" fontId="12" fillId="22"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17" borderId="0" applyNumberFormat="0" applyBorder="0" applyAlignment="0" applyProtection="0"/>
    <xf numFmtId="0" fontId="12" fillId="25"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18" borderId="0" applyNumberFormat="0" applyBorder="0" applyAlignment="0" applyProtection="0"/>
    <xf numFmtId="0" fontId="12" fillId="26" borderId="0" applyNumberFormat="0" applyBorder="0" applyAlignment="0" applyProtection="0"/>
    <xf numFmtId="0" fontId="12" fillId="17" borderId="0" applyNumberFormat="0" applyBorder="0" applyAlignment="0" applyProtection="0"/>
    <xf numFmtId="0" fontId="12" fillId="25"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18"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18"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1" fillId="0" borderId="0"/>
    <xf numFmtId="43" fontId="11" fillId="0" borderId="0" applyFont="0" applyFill="0" applyBorder="0" applyAlignment="0" applyProtection="0"/>
    <xf numFmtId="0" fontId="11" fillId="15" borderId="22" applyNumberFormat="0" applyFont="0" applyAlignment="0" applyProtection="0"/>
    <xf numFmtId="0" fontId="11" fillId="17" borderId="0" applyNumberFormat="0" applyBorder="0" applyAlignment="0" applyProtection="0"/>
    <xf numFmtId="0" fontId="11" fillId="18"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58" fillId="0" borderId="0"/>
    <xf numFmtId="0" fontId="63" fillId="0" borderId="0">
      <alignment vertical="top"/>
    </xf>
    <xf numFmtId="43" fontId="38" fillId="0" borderId="0" applyFont="0" applyFill="0" applyBorder="0" applyAlignment="0" applyProtection="0">
      <alignment vertical="top"/>
    </xf>
    <xf numFmtId="0" fontId="63" fillId="0" borderId="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0" fontId="63" fillId="0" borderId="0">
      <alignment vertical="top"/>
    </xf>
    <xf numFmtId="43" fontId="38" fillId="0" borderId="0" applyFont="0" applyFill="0" applyBorder="0" applyAlignment="0" applyProtection="0">
      <alignment vertical="top"/>
    </xf>
    <xf numFmtId="0" fontId="63" fillId="0" borderId="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0" fontId="38" fillId="0" borderId="0">
      <alignment vertical="top"/>
    </xf>
    <xf numFmtId="0" fontId="10" fillId="0" borderId="0"/>
    <xf numFmtId="0" fontId="10" fillId="0" borderId="0"/>
    <xf numFmtId="0" fontId="10" fillId="15" borderId="22" applyNumberFormat="0" applyFont="0" applyAlignment="0" applyProtection="0"/>
    <xf numFmtId="0" fontId="10" fillId="0" borderId="0"/>
    <xf numFmtId="0" fontId="10" fillId="15" borderId="22" applyNumberFormat="0" applyFont="0" applyAlignment="0" applyProtection="0"/>
    <xf numFmtId="0" fontId="10" fillId="15" borderId="22" applyNumberFormat="0" applyFont="0" applyAlignment="0" applyProtection="0"/>
    <xf numFmtId="0" fontId="10" fillId="15" borderId="22" applyNumberFormat="0" applyFont="0" applyAlignment="0" applyProtection="0"/>
    <xf numFmtId="0" fontId="10" fillId="0" borderId="0"/>
    <xf numFmtId="0" fontId="10" fillId="0" borderId="0"/>
    <xf numFmtId="0" fontId="10" fillId="18"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17"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2"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2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18" borderId="0" applyNumberFormat="0" applyBorder="0" applyAlignment="0" applyProtection="0"/>
    <xf numFmtId="0" fontId="10" fillId="15" borderId="22" applyNumberFormat="0" applyFont="0" applyAlignment="0" applyProtection="0"/>
    <xf numFmtId="0" fontId="10" fillId="37" borderId="0" applyNumberFormat="0" applyBorder="0" applyAlignment="0" applyProtection="0"/>
    <xf numFmtId="0" fontId="10" fillId="38"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15" borderId="22" applyNumberFormat="0" applyFont="0" applyAlignment="0" applyProtection="0"/>
    <xf numFmtId="0" fontId="10" fillId="21"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2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21"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18" borderId="0" applyNumberFormat="0" applyBorder="0" applyAlignment="0" applyProtection="0"/>
    <xf numFmtId="0" fontId="10" fillId="26" borderId="0" applyNumberFormat="0" applyBorder="0" applyAlignment="0" applyProtection="0"/>
    <xf numFmtId="0" fontId="10" fillId="1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2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21"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26" borderId="0" applyNumberFormat="0" applyBorder="0" applyAlignment="0" applyProtection="0"/>
    <xf numFmtId="0" fontId="10" fillId="25" borderId="0" applyNumberFormat="0" applyBorder="0" applyAlignment="0" applyProtection="0"/>
    <xf numFmtId="0" fontId="10" fillId="0" borderId="0"/>
    <xf numFmtId="0" fontId="10" fillId="29" borderId="0" applyNumberFormat="0" applyBorder="0" applyAlignment="0" applyProtection="0"/>
    <xf numFmtId="0" fontId="10" fillId="30" borderId="0" applyNumberFormat="0" applyBorder="0" applyAlignment="0" applyProtection="0"/>
    <xf numFmtId="0" fontId="10" fillId="18"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17"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22" borderId="0" applyNumberFormat="0" applyBorder="0" applyAlignment="0" applyProtection="0"/>
    <xf numFmtId="0" fontId="10" fillId="17"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2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21"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26"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9" fillId="0" borderId="0"/>
    <xf numFmtId="0" fontId="73" fillId="0" borderId="0"/>
    <xf numFmtId="0" fontId="8" fillId="0" borderId="0"/>
    <xf numFmtId="0" fontId="7" fillId="0" borderId="0"/>
    <xf numFmtId="0" fontId="6" fillId="0" borderId="0"/>
    <xf numFmtId="0" fontId="5" fillId="0" borderId="0"/>
    <xf numFmtId="0" fontId="4" fillId="0" borderId="0"/>
    <xf numFmtId="0" fontId="3" fillId="0" borderId="0"/>
    <xf numFmtId="0" fontId="2" fillId="0" borderId="0"/>
    <xf numFmtId="0" fontId="1" fillId="0" borderId="0"/>
    <xf numFmtId="0" fontId="80" fillId="0" borderId="0" applyNumberFormat="0" applyFill="0" applyBorder="0" applyAlignment="0" applyProtection="0"/>
    <xf numFmtId="0" fontId="81" fillId="11" borderId="0" applyNumberFormat="0" applyBorder="0" applyAlignment="0" applyProtection="0"/>
    <xf numFmtId="0" fontId="1" fillId="15" borderId="22"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cellStyleXfs>
  <cellXfs count="349">
    <xf numFmtId="0" fontId="0" fillId="0" borderId="0" xfId="0"/>
    <xf numFmtId="0" fontId="16" fillId="0" borderId="0" xfId="0" applyFont="1"/>
    <xf numFmtId="0" fontId="16" fillId="0" borderId="0" xfId="0" applyFont="1" applyAlignment="1">
      <alignment horizontal="center" wrapText="1"/>
    </xf>
    <xf numFmtId="0" fontId="16" fillId="0" borderId="0" xfId="0" applyFont="1" applyAlignment="1">
      <alignment horizontal="right"/>
    </xf>
    <xf numFmtId="44" fontId="16" fillId="0" borderId="1" xfId="0" applyNumberFormat="1" applyFont="1" applyBorder="1"/>
    <xf numFmtId="0" fontId="18" fillId="0" borderId="0" xfId="0" applyFont="1" applyBorder="1" applyAlignment="1" applyProtection="1">
      <alignment horizontal="center"/>
    </xf>
    <xf numFmtId="0" fontId="16" fillId="0" borderId="5" xfId="0" applyFont="1" applyFill="1" applyBorder="1" applyAlignment="1">
      <alignment horizontal="center" wrapText="1"/>
    </xf>
    <xf numFmtId="0" fontId="16" fillId="0" borderId="0" xfId="0" applyFont="1" applyFill="1" applyBorder="1" applyAlignment="1">
      <alignment horizontal="center" wrapText="1"/>
    </xf>
    <xf numFmtId="44" fontId="16" fillId="0" borderId="1" xfId="0" applyNumberFormat="1" applyFont="1" applyFill="1" applyBorder="1"/>
    <xf numFmtId="0" fontId="16" fillId="0" borderId="0" xfId="0" applyFont="1" applyFill="1"/>
    <xf numFmtId="0" fontId="16" fillId="0" borderId="0" xfId="0" applyFont="1" applyFill="1" applyAlignment="1">
      <alignment horizontal="center" wrapText="1"/>
    </xf>
    <xf numFmtId="43" fontId="16" fillId="0" borderId="1" xfId="1" applyFont="1" applyFill="1" applyBorder="1"/>
    <xf numFmtId="43" fontId="16" fillId="0" borderId="0" xfId="1" applyFont="1" applyFill="1" applyBorder="1"/>
    <xf numFmtId="0" fontId="23" fillId="0" borderId="0" xfId="4" applyFont="1"/>
    <xf numFmtId="0" fontId="24" fillId="0" borderId="0" xfId="4" applyFont="1"/>
    <xf numFmtId="0" fontId="25" fillId="0" borderId="0" xfId="4" applyFont="1"/>
    <xf numFmtId="0" fontId="26" fillId="0" borderId="0" xfId="4" applyFont="1"/>
    <xf numFmtId="0" fontId="23" fillId="0" borderId="0" xfId="4" applyFont="1" applyAlignment="1">
      <alignment horizontal="left" indent="2"/>
    </xf>
    <xf numFmtId="0" fontId="17" fillId="0" borderId="0" xfId="4"/>
    <xf numFmtId="0" fontId="27" fillId="0" borderId="0" xfId="4" applyFont="1"/>
    <xf numFmtId="0" fontId="29" fillId="0" borderId="0" xfId="4" applyFont="1"/>
    <xf numFmtId="0" fontId="30" fillId="0" borderId="0" xfId="4" applyFont="1"/>
    <xf numFmtId="0" fontId="31" fillId="0" borderId="0" xfId="4" applyFont="1"/>
    <xf numFmtId="0" fontId="24" fillId="0" borderId="0" xfId="4" applyFont="1" applyAlignment="1">
      <alignment horizontal="left"/>
    </xf>
    <xf numFmtId="0" fontId="20" fillId="0" borderId="0" xfId="3" applyAlignment="1" applyProtection="1"/>
    <xf numFmtId="0" fontId="32" fillId="0" borderId="0" xfId="0" applyFont="1" applyProtection="1"/>
    <xf numFmtId="0" fontId="32" fillId="0" borderId="0" xfId="0" applyFont="1"/>
    <xf numFmtId="0" fontId="32" fillId="0" borderId="0" xfId="0" applyFont="1" applyAlignment="1" applyProtection="1">
      <alignment horizontal="right"/>
    </xf>
    <xf numFmtId="0" fontId="32" fillId="0" borderId="0" xfId="0" applyFont="1" applyBorder="1" applyProtection="1"/>
    <xf numFmtId="164" fontId="32" fillId="0" borderId="0" xfId="0" applyNumberFormat="1" applyFont="1" applyProtection="1"/>
    <xf numFmtId="0" fontId="32" fillId="0" borderId="0" xfId="0" applyFont="1" applyBorder="1" applyAlignment="1" applyProtection="1">
      <alignment horizontal="right"/>
    </xf>
    <xf numFmtId="0" fontId="19" fillId="0" borderId="0" xfId="0" applyFont="1" applyBorder="1" applyAlignment="1" applyProtection="1">
      <alignment horizontal="center"/>
    </xf>
    <xf numFmtId="0" fontId="19" fillId="0" borderId="2" xfId="0" applyFont="1" applyBorder="1" applyAlignment="1" applyProtection="1">
      <alignment horizontal="center"/>
    </xf>
    <xf numFmtId="0" fontId="19" fillId="0" borderId="0" xfId="0" applyFont="1" applyBorder="1" applyAlignment="1" applyProtection="1">
      <alignment horizontal="left"/>
    </xf>
    <xf numFmtId="0" fontId="32" fillId="0" borderId="2" xfId="0" applyFont="1" applyBorder="1" applyAlignment="1" applyProtection="1">
      <alignment horizontal="left"/>
    </xf>
    <xf numFmtId="4" fontId="32" fillId="0" borderId="2" xfId="1" applyNumberFormat="1" applyFont="1" applyFill="1" applyBorder="1" applyProtection="1"/>
    <xf numFmtId="0" fontId="32" fillId="3" borderId="2" xfId="0" applyFont="1" applyFill="1" applyBorder="1" applyProtection="1">
      <protection locked="0"/>
    </xf>
    <xf numFmtId="0" fontId="19" fillId="3" borderId="2" xfId="0" applyFont="1" applyFill="1" applyBorder="1" applyAlignment="1" applyProtection="1">
      <alignment wrapText="1"/>
      <protection locked="0"/>
    </xf>
    <xf numFmtId="4" fontId="32" fillId="0" borderId="0" xfId="1" applyNumberFormat="1" applyFont="1" applyFill="1" applyBorder="1" applyProtection="1"/>
    <xf numFmtId="4" fontId="32" fillId="0" borderId="0" xfId="1" applyNumberFormat="1" applyFont="1" applyBorder="1" applyProtection="1"/>
    <xf numFmtId="0" fontId="32" fillId="0" borderId="0" xfId="0" applyFont="1" applyFill="1" applyBorder="1" applyProtection="1"/>
    <xf numFmtId="0" fontId="19" fillId="0" borderId="0" xfId="0" applyFont="1" applyFill="1" applyBorder="1" applyAlignment="1" applyProtection="1">
      <alignment wrapText="1"/>
    </xf>
    <xf numFmtId="0" fontId="19" fillId="0" borderId="0" xfId="0" applyFont="1" applyBorder="1" applyProtection="1"/>
    <xf numFmtId="4" fontId="32" fillId="0" borderId="0" xfId="0" applyNumberFormat="1" applyFont="1" applyFill="1" applyBorder="1" applyProtection="1"/>
    <xf numFmtId="0" fontId="32" fillId="0" borderId="2" xfId="0" applyFont="1" applyBorder="1" applyProtection="1"/>
    <xf numFmtId="0" fontId="32" fillId="3" borderId="2" xfId="0" applyFont="1" applyFill="1" applyBorder="1" applyAlignment="1" applyProtection="1">
      <alignment wrapText="1"/>
      <protection locked="0"/>
    </xf>
    <xf numFmtId="0" fontId="32" fillId="0" borderId="2" xfId="0" applyFont="1" applyFill="1" applyBorder="1" applyAlignment="1" applyProtection="1">
      <alignment horizontal="left"/>
    </xf>
    <xf numFmtId="0" fontId="32" fillId="0" borderId="0" xfId="0" applyFont="1" applyFill="1" applyBorder="1" applyProtection="1">
      <protection locked="0"/>
    </xf>
    <xf numFmtId="0" fontId="32" fillId="0" borderId="0" xfId="0" applyFont="1" applyFill="1" applyBorder="1" applyAlignment="1" applyProtection="1">
      <alignment horizontal="left"/>
    </xf>
    <xf numFmtId="9" fontId="32" fillId="0" borderId="0" xfId="5" applyFont="1" applyFill="1" applyBorder="1" applyAlignment="1" applyProtection="1">
      <alignment horizontal="centerContinuous"/>
      <protection locked="0"/>
    </xf>
    <xf numFmtId="0" fontId="32" fillId="0" borderId="0" xfId="0" quotePrefix="1" applyFont="1" applyAlignment="1" applyProtection="1">
      <alignment horizontal="left"/>
    </xf>
    <xf numFmtId="0" fontId="15" fillId="0" borderId="0" xfId="0" applyFont="1" applyFill="1"/>
    <xf numFmtId="0" fontId="15" fillId="0" borderId="0" xfId="0" applyFont="1"/>
    <xf numFmtId="49" fontId="15" fillId="0" borderId="0" xfId="0" applyNumberFormat="1" applyFont="1"/>
    <xf numFmtId="0" fontId="15" fillId="0" borderId="0" xfId="0" applyFont="1" applyAlignment="1">
      <alignment horizontal="left"/>
    </xf>
    <xf numFmtId="44" fontId="15" fillId="0" borderId="0" xfId="2" applyFont="1" applyBorder="1"/>
    <xf numFmtId="44" fontId="15" fillId="0" borderId="0" xfId="0" applyNumberFormat="1" applyFont="1"/>
    <xf numFmtId="0" fontId="34" fillId="0" borderId="0" xfId="0" applyFont="1"/>
    <xf numFmtId="0" fontId="15" fillId="0" borderId="0" xfId="0" applyFont="1" applyBorder="1"/>
    <xf numFmtId="0" fontId="36" fillId="0" borderId="0" xfId="0" applyFont="1"/>
    <xf numFmtId="44" fontId="36" fillId="0" borderId="2" xfId="0" applyNumberFormat="1" applyFont="1" applyFill="1" applyBorder="1"/>
    <xf numFmtId="0" fontId="16" fillId="2" borderId="0" xfId="0" applyFont="1" applyFill="1" applyAlignment="1">
      <alignment horizontal="center" wrapText="1"/>
    </xf>
    <xf numFmtId="49" fontId="15" fillId="0" borderId="0" xfId="1" applyNumberFormat="1" applyFont="1"/>
    <xf numFmtId="0" fontId="15" fillId="0" borderId="3" xfId="0" applyFont="1" applyBorder="1"/>
    <xf numFmtId="39" fontId="16" fillId="0" borderId="5" xfId="0" applyNumberFormat="1" applyFont="1" applyFill="1" applyBorder="1"/>
    <xf numFmtId="0" fontId="37" fillId="2" borderId="5" xfId="0" applyFont="1" applyFill="1" applyBorder="1"/>
    <xf numFmtId="0" fontId="36" fillId="0" borderId="0" xfId="0" applyFont="1" applyFill="1"/>
    <xf numFmtId="0" fontId="35" fillId="0" borderId="0" xfId="0" applyFont="1" applyAlignment="1">
      <alignment vertical="top"/>
    </xf>
    <xf numFmtId="0" fontId="37" fillId="0" borderId="0" xfId="0" applyFont="1" applyFill="1"/>
    <xf numFmtId="44" fontId="36" fillId="0" borderId="0" xfId="0" applyNumberFormat="1" applyFont="1"/>
    <xf numFmtId="0" fontId="37" fillId="0" borderId="0" xfId="0" applyFont="1" applyAlignment="1">
      <alignment wrapText="1"/>
    </xf>
    <xf numFmtId="49" fontId="36" fillId="0" borderId="0" xfId="1" applyNumberFormat="1" applyFont="1"/>
    <xf numFmtId="0" fontId="36" fillId="0" borderId="0" xfId="0" applyFont="1" applyAlignment="1">
      <alignment horizontal="left"/>
    </xf>
    <xf numFmtId="43" fontId="35" fillId="0" borderId="0" xfId="1" applyFont="1" applyAlignment="1">
      <alignment vertical="top"/>
    </xf>
    <xf numFmtId="0" fontId="37" fillId="0" borderId="0" xfId="0" applyFont="1"/>
    <xf numFmtId="0" fontId="37" fillId="0" borderId="0" xfId="0" applyFont="1" applyAlignment="1">
      <alignment horizontal="center" wrapText="1"/>
    </xf>
    <xf numFmtId="43" fontId="37" fillId="0" borderId="0" xfId="1" applyFont="1" applyAlignment="1">
      <alignment horizontal="center" wrapText="1"/>
    </xf>
    <xf numFmtId="0" fontId="37" fillId="0" borderId="0" xfId="0" applyFont="1" applyFill="1" applyAlignment="1">
      <alignment horizontal="center" wrapText="1"/>
    </xf>
    <xf numFmtId="43" fontId="36" fillId="0" borderId="0" xfId="1" applyFont="1" applyFill="1" applyBorder="1"/>
    <xf numFmtId="0" fontId="37" fillId="0" borderId="0" xfId="0" applyFont="1" applyBorder="1" applyAlignment="1">
      <alignment wrapText="1"/>
    </xf>
    <xf numFmtId="49" fontId="37" fillId="0" borderId="0" xfId="0" applyNumberFormat="1" applyFont="1" applyFill="1" applyAlignment="1">
      <alignment vertical="center"/>
    </xf>
    <xf numFmtId="43" fontId="36" fillId="0" borderId="0" xfId="1" applyFont="1"/>
    <xf numFmtId="43" fontId="36" fillId="0" borderId="3" xfId="1" applyFont="1" applyBorder="1"/>
    <xf numFmtId="0" fontId="37" fillId="0" borderId="0" xfId="0" applyFont="1" applyAlignment="1">
      <alignment horizontal="right"/>
    </xf>
    <xf numFmtId="43" fontId="37" fillId="0" borderId="1" xfId="1" applyFont="1" applyBorder="1"/>
    <xf numFmtId="8" fontId="37" fillId="0" borderId="0" xfId="0" applyNumberFormat="1" applyFont="1" applyFill="1" applyAlignment="1">
      <alignment horizontal="center" wrapText="1"/>
    </xf>
    <xf numFmtId="43" fontId="15" fillId="0" borderId="0" xfId="1" applyFont="1"/>
    <xf numFmtId="14" fontId="15" fillId="0" borderId="0" xfId="0" applyNumberFormat="1" applyFont="1"/>
    <xf numFmtId="44" fontId="15" fillId="0" borderId="1" xfId="0" applyNumberFormat="1" applyFont="1" applyBorder="1"/>
    <xf numFmtId="0" fontId="15" fillId="0" borderId="10" xfId="0" applyFont="1" applyBorder="1" applyAlignment="1">
      <alignment wrapText="1"/>
    </xf>
    <xf numFmtId="0" fontId="39" fillId="0" borderId="0" xfId="0" applyFont="1"/>
    <xf numFmtId="14" fontId="40" fillId="6" borderId="0" xfId="0" applyNumberFormat="1" applyFont="1" applyFill="1"/>
    <xf numFmtId="0" fontId="15" fillId="3" borderId="7" xfId="0" applyFont="1" applyFill="1" applyBorder="1" applyAlignment="1">
      <alignment horizontal="center"/>
    </xf>
    <xf numFmtId="0" fontId="15" fillId="5" borderId="5" xfId="0" applyFont="1" applyFill="1" applyBorder="1" applyAlignment="1">
      <alignment horizontal="center"/>
    </xf>
    <xf numFmtId="0" fontId="15" fillId="4" borderId="8" xfId="0" applyFont="1" applyFill="1" applyBorder="1" applyAlignment="1">
      <alignment horizontal="center"/>
    </xf>
    <xf numFmtId="44" fontId="15" fillId="3" borderId="13" xfId="0" applyNumberFormat="1" applyFont="1" applyFill="1" applyBorder="1"/>
    <xf numFmtId="44" fontId="15" fillId="5" borderId="13" xfId="0" applyNumberFormat="1" applyFont="1" applyFill="1" applyBorder="1"/>
    <xf numFmtId="44" fontId="15" fillId="4" borderId="9" xfId="0" applyNumberFormat="1" applyFont="1" applyFill="1" applyBorder="1"/>
    <xf numFmtId="43" fontId="15" fillId="6" borderId="0" xfId="1" applyFont="1" applyFill="1"/>
    <xf numFmtId="43" fontId="15" fillId="6" borderId="0" xfId="0" applyNumberFormat="1" applyFont="1" applyFill="1"/>
    <xf numFmtId="0" fontId="15" fillId="6" borderId="0" xfId="0" applyFont="1" applyFill="1"/>
    <xf numFmtId="0" fontId="15" fillId="0" borderId="14" xfId="0" applyFont="1" applyFill="1" applyBorder="1" applyAlignment="1">
      <alignment horizontal="center" wrapText="1"/>
    </xf>
    <xf numFmtId="0" fontId="15" fillId="2" borderId="14" xfId="0" applyFont="1" applyFill="1" applyBorder="1" applyAlignment="1">
      <alignment horizontal="center" wrapText="1"/>
    </xf>
    <xf numFmtId="43" fontId="15" fillId="2" borderId="14" xfId="1" applyFont="1" applyFill="1" applyBorder="1" applyAlignment="1"/>
    <xf numFmtId="0" fontId="15" fillId="2" borderId="14" xfId="0" applyFont="1" applyFill="1" applyBorder="1" applyAlignment="1">
      <alignment horizontal="center"/>
    </xf>
    <xf numFmtId="44" fontId="15" fillId="6" borderId="2" xfId="2" applyFont="1" applyFill="1" applyBorder="1"/>
    <xf numFmtId="166" fontId="15" fillId="6" borderId="2" xfId="2" applyNumberFormat="1" applyFont="1" applyFill="1" applyBorder="1"/>
    <xf numFmtId="0" fontId="15" fillId="0" borderId="2" xfId="0" applyFont="1" applyBorder="1"/>
    <xf numFmtId="43" fontId="15" fillId="0" borderId="2" xfId="1" applyFont="1" applyBorder="1"/>
    <xf numFmtId="44" fontId="15" fillId="0" borderId="2" xfId="2" applyFont="1" applyBorder="1"/>
    <xf numFmtId="14" fontId="15" fillId="0" borderId="2" xfId="0" applyNumberFormat="1" applyFont="1" applyBorder="1"/>
    <xf numFmtId="14" fontId="15" fillId="0" borderId="2" xfId="2" applyNumberFormat="1" applyFont="1" applyBorder="1"/>
    <xf numFmtId="166" fontId="15" fillId="0" borderId="2" xfId="2" applyNumberFormat="1" applyFont="1" applyBorder="1"/>
    <xf numFmtId="0" fontId="15" fillId="6" borderId="2" xfId="0" applyFont="1" applyFill="1" applyBorder="1"/>
    <xf numFmtId="43" fontId="40" fillId="6" borderId="0" xfId="1" applyFont="1" applyFill="1"/>
    <xf numFmtId="0" fontId="36" fillId="0" borderId="0" xfId="0" applyFont="1" applyFill="1" applyBorder="1"/>
    <xf numFmtId="0" fontId="36" fillId="0" borderId="0" xfId="0" applyFont="1" applyBorder="1"/>
    <xf numFmtId="0" fontId="35" fillId="0" borderId="0" xfId="0" applyFont="1" applyBorder="1" applyAlignment="1">
      <alignment vertical="top"/>
    </xf>
    <xf numFmtId="0" fontId="35" fillId="0" borderId="0" xfId="0" applyFont="1" applyBorder="1" applyAlignment="1">
      <alignment horizontal="left" vertical="top"/>
    </xf>
    <xf numFmtId="0" fontId="60" fillId="0" borderId="0" xfId="0" applyFont="1"/>
    <xf numFmtId="0" fontId="61" fillId="0" borderId="0" xfId="0" applyFont="1" applyFill="1"/>
    <xf numFmtId="0" fontId="16" fillId="2" borderId="2" xfId="0" applyFont="1" applyFill="1" applyBorder="1"/>
    <xf numFmtId="43" fontId="16" fillId="2" borderId="2" xfId="1" applyFont="1" applyFill="1" applyBorder="1" applyAlignment="1">
      <alignment horizontal="center" wrapText="1"/>
    </xf>
    <xf numFmtId="0" fontId="16" fillId="2" borderId="2" xfId="0" applyFont="1" applyFill="1" applyBorder="1" applyAlignment="1">
      <alignment horizontal="center" wrapText="1"/>
    </xf>
    <xf numFmtId="0" fontId="38" fillId="0" borderId="2" xfId="0" applyFont="1" applyBorder="1" applyAlignment="1">
      <alignment horizontal="right" vertical="top"/>
    </xf>
    <xf numFmtId="0" fontId="38" fillId="0" borderId="2" xfId="0" applyFont="1" applyBorder="1" applyAlignment="1">
      <alignment vertical="top"/>
    </xf>
    <xf numFmtId="39" fontId="38" fillId="0" borderId="2" xfId="0" applyNumberFormat="1" applyFont="1" applyBorder="1" applyAlignment="1">
      <alignment horizontal="right" vertical="top"/>
    </xf>
    <xf numFmtId="168" fontId="38" fillId="0" borderId="2" xfId="0" applyNumberFormat="1" applyFont="1" applyBorder="1" applyAlignment="1">
      <alignment horizontal="right" vertical="top"/>
    </xf>
    <xf numFmtId="43" fontId="15" fillId="7" borderId="2" xfId="1" applyFont="1" applyFill="1" applyBorder="1"/>
    <xf numFmtId="43" fontId="15" fillId="0" borderId="2" xfId="1" applyFont="1" applyBorder="1" applyAlignment="1"/>
    <xf numFmtId="0" fontId="15" fillId="0" borderId="2" xfId="0" applyFont="1" applyBorder="1" applyAlignment="1"/>
    <xf numFmtId="43" fontId="38" fillId="0" borderId="2" xfId="1" applyFont="1" applyBorder="1" applyAlignment="1">
      <alignment horizontal="right" vertical="top"/>
    </xf>
    <xf numFmtId="14" fontId="15" fillId="0" borderId="2" xfId="0" applyNumberFormat="1" applyFont="1" applyBorder="1" applyAlignment="1"/>
    <xf numFmtId="0" fontId="15" fillId="7" borderId="2" xfId="0" applyFont="1" applyFill="1" applyBorder="1"/>
    <xf numFmtId="0" fontId="62" fillId="0" borderId="2" xfId="0" applyFont="1" applyBorder="1" applyAlignment="1">
      <alignment horizontal="center" vertical="top"/>
    </xf>
    <xf numFmtId="43" fontId="16" fillId="0" borderId="1" xfId="0" applyNumberFormat="1" applyFont="1" applyBorder="1"/>
    <xf numFmtId="39" fontId="38" fillId="0" borderId="2" xfId="0" applyNumberFormat="1" applyFont="1" applyBorder="1" applyAlignment="1">
      <alignment vertical="top"/>
    </xf>
    <xf numFmtId="168" fontId="38" fillId="0" borderId="2" xfId="0" applyNumberFormat="1" applyFont="1" applyBorder="1" applyAlignment="1">
      <alignment horizontal="center" vertical="top"/>
    </xf>
    <xf numFmtId="0" fontId="16" fillId="0" borderId="1" xfId="0" applyFont="1" applyBorder="1" applyAlignment="1">
      <alignment horizontal="right"/>
    </xf>
    <xf numFmtId="43" fontId="16" fillId="0" borderId="1" xfId="1" applyFont="1" applyBorder="1"/>
    <xf numFmtId="0" fontId="15" fillId="0" borderId="1" xfId="0" applyFont="1" applyBorder="1"/>
    <xf numFmtId="167" fontId="16" fillId="0" borderId="1" xfId="0" applyNumberFormat="1" applyFont="1" applyBorder="1"/>
    <xf numFmtId="0" fontId="16" fillId="2" borderId="11" xfId="0" applyFont="1" applyFill="1" applyBorder="1" applyAlignment="1">
      <alignment horizontal="center" wrapText="1"/>
    </xf>
    <xf numFmtId="44" fontId="15" fillId="0" borderId="2" xfId="2" applyFont="1" applyFill="1" applyBorder="1"/>
    <xf numFmtId="43" fontId="15" fillId="0" borderId="1" xfId="1" applyFont="1" applyBorder="1"/>
    <xf numFmtId="7" fontId="16" fillId="0" borderId="1" xfId="0" applyNumberFormat="1" applyFont="1" applyBorder="1"/>
    <xf numFmtId="49" fontId="16" fillId="0" borderId="0" xfId="0" applyNumberFormat="1" applyFont="1"/>
    <xf numFmtId="0" fontId="15" fillId="0" borderId="0" xfId="0" applyFont="1" applyAlignment="1"/>
    <xf numFmtId="43" fontId="15" fillId="0" borderId="0" xfId="1" applyFont="1" applyFill="1"/>
    <xf numFmtId="49" fontId="21" fillId="0" borderId="7" xfId="0" quotePrefix="1" applyNumberFormat="1" applyFont="1" applyFill="1" applyBorder="1"/>
    <xf numFmtId="49" fontId="64" fillId="0" borderId="12" xfId="0" applyNumberFormat="1" applyFont="1" applyFill="1" applyBorder="1"/>
    <xf numFmtId="14" fontId="40" fillId="0" borderId="2" xfId="383" applyNumberFormat="1" applyFont="1" applyBorder="1"/>
    <xf numFmtId="14" fontId="40" fillId="0" borderId="2" xfId="328" applyNumberFormat="1" applyFont="1" applyBorder="1"/>
    <xf numFmtId="0" fontId="65" fillId="0" borderId="0" xfId="0" applyFont="1" applyAlignment="1">
      <alignment vertical="top" wrapText="1"/>
    </xf>
    <xf numFmtId="4" fontId="32" fillId="0" borderId="0" xfId="0" applyNumberFormat="1" applyFont="1" applyProtection="1"/>
    <xf numFmtId="43" fontId="36" fillId="0" borderId="2" xfId="1" applyFont="1" applyFill="1" applyBorder="1"/>
    <xf numFmtId="0" fontId="37" fillId="0" borderId="2" xfId="0" applyFont="1" applyFill="1" applyBorder="1"/>
    <xf numFmtId="0" fontId="37" fillId="0" borderId="2" xfId="0" applyFont="1" applyFill="1" applyBorder="1" applyAlignment="1">
      <alignment horizontal="center" wrapText="1"/>
    </xf>
    <xf numFmtId="0" fontId="37" fillId="0" borderId="2" xfId="0" applyFont="1" applyFill="1" applyBorder="1" applyAlignment="1">
      <alignment horizontal="center"/>
    </xf>
    <xf numFmtId="43" fontId="36" fillId="0" borderId="0" xfId="1" applyFont="1" applyFill="1"/>
    <xf numFmtId="43" fontId="36" fillId="0" borderId="2" xfId="1" applyFont="1" applyFill="1" applyBorder="1" applyAlignment="1">
      <alignment horizontal="center" wrapText="1"/>
    </xf>
    <xf numFmtId="43" fontId="36" fillId="0" borderId="2" xfId="1" applyFont="1" applyFill="1" applyBorder="1" applyAlignment="1">
      <alignment horizontal="center"/>
    </xf>
    <xf numFmtId="167" fontId="36" fillId="0" borderId="0" xfId="0" applyNumberFormat="1" applyFont="1" applyFill="1" applyBorder="1"/>
    <xf numFmtId="44" fontId="36" fillId="0" borderId="0" xfId="0" applyNumberFormat="1" applyFont="1" applyFill="1" applyBorder="1"/>
    <xf numFmtId="0" fontId="68" fillId="0" borderId="0" xfId="0" applyFont="1"/>
    <xf numFmtId="0" fontId="37" fillId="40" borderId="2" xfId="0" applyFont="1" applyFill="1" applyBorder="1" applyAlignment="1">
      <alignment horizontal="center" wrapText="1"/>
    </xf>
    <xf numFmtId="43" fontId="36" fillId="40" borderId="2" xfId="1" applyFont="1" applyFill="1" applyBorder="1" applyAlignment="1">
      <alignment horizontal="center" wrapText="1"/>
    </xf>
    <xf numFmtId="44" fontId="37" fillId="40" borderId="2" xfId="0" applyNumberFormat="1" applyFont="1" applyFill="1" applyBorder="1"/>
    <xf numFmtId="44" fontId="37" fillId="0" borderId="2" xfId="0" applyNumberFormat="1" applyFont="1" applyFill="1" applyBorder="1"/>
    <xf numFmtId="0" fontId="19" fillId="0" borderId="0" xfId="0" applyFont="1" applyBorder="1" applyAlignment="1" applyProtection="1"/>
    <xf numFmtId="0" fontId="0" fillId="6" borderId="0" xfId="0" applyFill="1"/>
    <xf numFmtId="0" fontId="16" fillId="6" borderId="0" xfId="0" applyFont="1" applyFill="1"/>
    <xf numFmtId="0" fontId="69" fillId="41" borderId="0" xfId="0" applyFont="1" applyFill="1" applyAlignment="1">
      <alignment vertical="top"/>
    </xf>
    <xf numFmtId="49" fontId="16" fillId="0" borderId="0" xfId="0" applyNumberFormat="1" applyFont="1" applyFill="1"/>
    <xf numFmtId="43" fontId="16" fillId="43" borderId="0" xfId="1" applyFont="1" applyFill="1" applyAlignment="1">
      <alignment horizontal="center" wrapText="1"/>
    </xf>
    <xf numFmtId="43" fontId="16" fillId="43" borderId="1" xfId="1" applyFont="1" applyFill="1" applyBorder="1"/>
    <xf numFmtId="43" fontId="16" fillId="44" borderId="0" xfId="1" applyFont="1" applyFill="1" applyAlignment="1">
      <alignment horizontal="center" wrapText="1"/>
    </xf>
    <xf numFmtId="43" fontId="16" fillId="44" borderId="1" xfId="1" applyFont="1" applyFill="1" applyBorder="1"/>
    <xf numFmtId="0" fontId="20" fillId="6" borderId="0" xfId="3" applyFill="1" applyAlignment="1" applyProtection="1"/>
    <xf numFmtId="0" fontId="70" fillId="6" borderId="0" xfId="0" applyFont="1" applyFill="1"/>
    <xf numFmtId="43" fontId="36" fillId="41" borderId="2" xfId="1" applyFont="1" applyFill="1" applyBorder="1"/>
    <xf numFmtId="0" fontId="37" fillId="44" borderId="2" xfId="0" applyFont="1" applyFill="1" applyBorder="1" applyAlignment="1">
      <alignment wrapText="1"/>
    </xf>
    <xf numFmtId="43" fontId="36" fillId="44" borderId="2" xfId="1" applyFont="1" applyFill="1" applyBorder="1"/>
    <xf numFmtId="0" fontId="59" fillId="0" borderId="0" xfId="68" applyFont="1" applyFill="1"/>
    <xf numFmtId="14" fontId="59" fillId="0" borderId="0" xfId="68" applyNumberFormat="1" applyFont="1" applyFill="1"/>
    <xf numFmtId="0" fontId="15" fillId="0" borderId="0" xfId="0" applyFont="1" applyFill="1" applyBorder="1"/>
    <xf numFmtId="0" fontId="16" fillId="0" borderId="0" xfId="0" applyFont="1" applyFill="1" applyBorder="1" applyAlignment="1">
      <alignment horizontal="right"/>
    </xf>
    <xf numFmtId="44" fontId="16" fillId="0" borderId="1" xfId="0" applyNumberFormat="1" applyFont="1" applyFill="1" applyBorder="1" applyAlignment="1">
      <alignment horizontal="center"/>
    </xf>
    <xf numFmtId="44" fontId="16" fillId="0" borderId="0" xfId="0" applyNumberFormat="1" applyFont="1" applyFill="1" applyBorder="1"/>
    <xf numFmtId="44" fontId="16" fillId="0" borderId="0" xfId="0" applyNumberFormat="1" applyFont="1" applyFill="1" applyBorder="1" applyAlignment="1">
      <alignment horizontal="center"/>
    </xf>
    <xf numFmtId="44" fontId="22" fillId="0" borderId="0" xfId="0" applyNumberFormat="1" applyFont="1" applyFill="1" applyBorder="1"/>
    <xf numFmtId="0" fontId="15" fillId="0" borderId="0" xfId="0" applyFont="1" applyFill="1" applyAlignment="1">
      <alignment horizontal="center"/>
    </xf>
    <xf numFmtId="44" fontId="15" fillId="0" borderId="0" xfId="0" applyNumberFormat="1" applyFont="1" applyFill="1"/>
    <xf numFmtId="0" fontId="59" fillId="41" borderId="0" xfId="68" applyFont="1" applyFill="1"/>
    <xf numFmtId="43" fontId="15" fillId="44" borderId="0" xfId="1" applyFont="1" applyFill="1" applyAlignment="1">
      <alignment horizontal="center" wrapText="1"/>
    </xf>
    <xf numFmtId="0" fontId="16" fillId="44" borderId="0" xfId="0" applyFont="1" applyFill="1" applyAlignment="1">
      <alignment horizontal="center" wrapText="1"/>
    </xf>
    <xf numFmtId="44" fontId="16" fillId="44" borderId="1" xfId="0" applyNumberFormat="1" applyFont="1" applyFill="1" applyBorder="1"/>
    <xf numFmtId="0" fontId="16" fillId="44" borderId="5" xfId="0" applyFont="1" applyFill="1" applyBorder="1" applyAlignment="1">
      <alignment horizontal="center" wrapText="1"/>
    </xf>
    <xf numFmtId="0" fontId="16" fillId="43" borderId="0" xfId="0" applyFont="1" applyFill="1" applyAlignment="1">
      <alignment horizontal="center" wrapText="1"/>
    </xf>
    <xf numFmtId="44" fontId="16" fillId="43" borderId="1" xfId="0" applyNumberFormat="1" applyFont="1" applyFill="1" applyBorder="1"/>
    <xf numFmtId="43" fontId="16" fillId="0" borderId="0" xfId="0" applyNumberFormat="1" applyFont="1" applyFill="1" applyBorder="1" applyAlignment="1">
      <alignment horizontal="center" wrapText="1"/>
    </xf>
    <xf numFmtId="0" fontId="0" fillId="42" borderId="0" xfId="0" applyFill="1"/>
    <xf numFmtId="0" fontId="0" fillId="8" borderId="0" xfId="0" applyFill="1"/>
    <xf numFmtId="0" fontId="16" fillId="8" borderId="0" xfId="0" applyFont="1" applyFill="1"/>
    <xf numFmtId="43" fontId="37" fillId="0" borderId="2" xfId="1" applyFont="1" applyFill="1" applyBorder="1" applyAlignment="1">
      <alignment horizontal="center" wrapText="1"/>
    </xf>
    <xf numFmtId="43" fontId="36" fillId="44" borderId="2" xfId="1" applyFont="1" applyFill="1" applyBorder="1" applyAlignment="1"/>
    <xf numFmtId="43" fontId="37" fillId="44" borderId="2" xfId="1" applyFont="1" applyFill="1" applyBorder="1"/>
    <xf numFmtId="43" fontId="37" fillId="0" borderId="0" xfId="1" applyFont="1" applyFill="1"/>
    <xf numFmtId="43" fontId="16" fillId="44" borderId="0" xfId="1" applyFont="1" applyFill="1" applyBorder="1" applyAlignment="1">
      <alignment horizontal="center" wrapText="1"/>
    </xf>
    <xf numFmtId="0" fontId="15" fillId="0" borderId="2" xfId="0" applyNumberFormat="1" applyFont="1" applyBorder="1"/>
    <xf numFmtId="0" fontId="38" fillId="0" borderId="2" xfId="0" applyNumberFormat="1" applyFont="1" applyBorder="1" applyAlignment="1">
      <alignment horizontal="center" vertical="top"/>
    </xf>
    <xf numFmtId="43" fontId="32" fillId="0" borderId="0" xfId="0" applyNumberFormat="1" applyFont="1" applyProtection="1"/>
    <xf numFmtId="43" fontId="32" fillId="0" borderId="2" xfId="1" applyFont="1" applyFill="1" applyBorder="1" applyAlignment="1" applyProtection="1">
      <alignment horizontal="right"/>
    </xf>
    <xf numFmtId="43" fontId="32" fillId="0" borderId="2" xfId="1" applyFont="1" applyFill="1" applyBorder="1" applyProtection="1"/>
    <xf numFmtId="43" fontId="32" fillId="0" borderId="0" xfId="1" applyFont="1" applyFill="1" applyBorder="1" applyProtection="1"/>
    <xf numFmtId="43" fontId="32" fillId="0" borderId="0" xfId="1" applyFont="1" applyBorder="1" applyProtection="1"/>
    <xf numFmtId="43" fontId="32" fillId="0" borderId="2" xfId="1" applyFont="1" applyBorder="1" applyProtection="1"/>
    <xf numFmtId="43" fontId="32" fillId="0" borderId="2" xfId="1" applyFont="1" applyFill="1" applyBorder="1" applyProtection="1">
      <protection locked="0"/>
    </xf>
    <xf numFmtId="0" fontId="32" fillId="0" borderId="2" xfId="0" applyFont="1" applyFill="1" applyBorder="1" applyProtection="1"/>
    <xf numFmtId="0" fontId="18" fillId="0" borderId="0" xfId="0" applyFont="1" applyFill="1" applyBorder="1" applyAlignment="1" applyProtection="1">
      <alignment horizontal="center"/>
    </xf>
    <xf numFmtId="0" fontId="32" fillId="0" borderId="2" xfId="0" quotePrefix="1" applyFont="1" applyFill="1" applyBorder="1" applyAlignment="1" applyProtection="1">
      <alignment horizontal="left"/>
    </xf>
    <xf numFmtId="0" fontId="19" fillId="0" borderId="0" xfId="0" applyFont="1" applyProtection="1">
      <protection locked="0"/>
    </xf>
    <xf numFmtId="0" fontId="32" fillId="0" borderId="0" xfId="0" applyFont="1" applyProtection="1">
      <protection locked="0"/>
    </xf>
    <xf numFmtId="0" fontId="32" fillId="0" borderId="0" xfId="0" applyFont="1" applyAlignment="1" applyProtection="1">
      <alignment horizontal="right"/>
      <protection locked="0"/>
    </xf>
    <xf numFmtId="0" fontId="19" fillId="0" borderId="6" xfId="0" applyFont="1" applyBorder="1" applyProtection="1">
      <protection locked="0"/>
    </xf>
    <xf numFmtId="0" fontId="32" fillId="0" borderId="6" xfId="0" applyFont="1" applyBorder="1" applyAlignment="1" applyProtection="1">
      <alignment horizontal="left"/>
      <protection locked="0"/>
    </xf>
    <xf numFmtId="0" fontId="32" fillId="0" borderId="6" xfId="0" applyFont="1" applyBorder="1" applyProtection="1">
      <protection locked="0"/>
    </xf>
    <xf numFmtId="14" fontId="33" fillId="0" borderId="6" xfId="0" applyNumberFormat="1" applyFont="1" applyBorder="1" applyAlignment="1" applyProtection="1">
      <alignment horizontal="center"/>
      <protection locked="0"/>
    </xf>
    <xf numFmtId="0" fontId="19" fillId="0" borderId="4" xfId="0" applyFont="1" applyBorder="1" applyProtection="1">
      <protection locked="0"/>
    </xf>
    <xf numFmtId="0" fontId="19" fillId="0" borderId="0" xfId="0" applyFont="1" applyFill="1" applyBorder="1" applyAlignment="1" applyProtection="1">
      <alignment wrapText="1"/>
      <protection locked="0"/>
    </xf>
    <xf numFmtId="0" fontId="32" fillId="0" borderId="0" xfId="0" applyFont="1" applyFill="1" applyBorder="1" applyAlignment="1" applyProtection="1">
      <alignment wrapText="1"/>
      <protection locked="0"/>
    </xf>
    <xf numFmtId="0" fontId="19" fillId="0" borderId="4" xfId="0" applyFont="1" applyBorder="1" applyAlignment="1" applyProtection="1">
      <alignment horizontal="left"/>
    </xf>
    <xf numFmtId="0" fontId="19" fillId="0" borderId="0" xfId="0" applyFont="1" applyBorder="1" applyProtection="1">
      <protection locked="0"/>
    </xf>
    <xf numFmtId="0" fontId="32" fillId="0" borderId="0" xfId="0" applyFont="1" applyBorder="1" applyProtection="1">
      <protection locked="0"/>
    </xf>
    <xf numFmtId="0" fontId="32" fillId="0" borderId="0" xfId="0" applyFont="1" applyBorder="1" applyAlignment="1" applyProtection="1">
      <alignment horizontal="center"/>
      <protection locked="0"/>
    </xf>
    <xf numFmtId="0" fontId="24" fillId="0" borderId="0" xfId="4" applyFont="1" applyFill="1"/>
    <xf numFmtId="4" fontId="15" fillId="0" borderId="0" xfId="1" applyNumberFormat="1" applyFont="1"/>
    <xf numFmtId="4" fontId="15" fillId="0" borderId="0" xfId="1" applyNumberFormat="1" applyFont="1" applyFill="1"/>
    <xf numFmtId="4" fontId="16" fillId="44" borderId="0" xfId="1" applyNumberFormat="1" applyFont="1" applyFill="1" applyAlignment="1">
      <alignment horizontal="center" wrapText="1"/>
    </xf>
    <xf numFmtId="4" fontId="16" fillId="43" borderId="0" xfId="1" applyNumberFormat="1" applyFont="1" applyFill="1" applyAlignment="1">
      <alignment horizontal="center" wrapText="1"/>
    </xf>
    <xf numFmtId="4" fontId="16" fillId="0" borderId="0" xfId="1" applyNumberFormat="1" applyFont="1" applyFill="1" applyAlignment="1">
      <alignment horizontal="center"/>
    </xf>
    <xf numFmtId="4" fontId="16" fillId="44" borderId="0" xfId="1" applyNumberFormat="1" applyFont="1" applyFill="1" applyAlignment="1">
      <alignment horizontal="center"/>
    </xf>
    <xf numFmtId="4" fontId="16" fillId="43" borderId="0" xfId="1" applyNumberFormat="1" applyFont="1" applyFill="1" applyAlignment="1">
      <alignment horizontal="center"/>
    </xf>
    <xf numFmtId="4" fontId="15" fillId="44" borderId="0" xfId="1" applyNumberFormat="1" applyFont="1" applyFill="1"/>
    <xf numFmtId="4" fontId="15" fillId="44" borderId="0" xfId="0" applyNumberFormat="1" applyFont="1" applyFill="1" applyAlignment="1"/>
    <xf numFmtId="4" fontId="38" fillId="43" borderId="0" xfId="0" applyNumberFormat="1" applyFont="1" applyFill="1" applyAlignment="1">
      <alignment vertical="top"/>
    </xf>
    <xf numFmtId="4" fontId="15" fillId="43" borderId="0" xfId="1" applyNumberFormat="1" applyFont="1" applyFill="1"/>
    <xf numFmtId="4" fontId="16" fillId="44" borderId="24" xfId="1" applyNumberFormat="1" applyFont="1" applyFill="1" applyBorder="1"/>
    <xf numFmtId="4" fontId="16" fillId="43" borderId="24" xfId="1" applyNumberFormat="1" applyFont="1" applyFill="1" applyBorder="1"/>
    <xf numFmtId="4" fontId="16" fillId="0" borderId="24" xfId="1" applyNumberFormat="1" applyFont="1" applyFill="1" applyBorder="1"/>
    <xf numFmtId="4" fontId="15" fillId="0" borderId="0" xfId="1" applyNumberFormat="1" applyFont="1" applyFill="1" applyBorder="1"/>
    <xf numFmtId="4" fontId="64" fillId="0" borderId="12" xfId="1" applyNumberFormat="1" applyFont="1" applyFill="1" applyBorder="1"/>
    <xf numFmtId="4" fontId="21" fillId="0" borderId="12" xfId="1" applyNumberFormat="1" applyFont="1" applyFill="1" applyBorder="1" applyAlignment="1" applyProtection="1">
      <alignment wrapText="1"/>
      <protection locked="0"/>
    </xf>
    <xf numFmtId="4" fontId="21" fillId="0" borderId="8" xfId="1" applyNumberFormat="1" applyFont="1" applyFill="1" applyBorder="1" applyAlignment="1" applyProtection="1">
      <alignment wrapText="1"/>
      <protection locked="0"/>
    </xf>
    <xf numFmtId="169" fontId="16" fillId="0" borderId="0" xfId="1" applyNumberFormat="1" applyFont="1" applyFill="1" applyAlignment="1">
      <alignment horizontal="center"/>
    </xf>
    <xf numFmtId="0" fontId="71" fillId="0" borderId="0" xfId="0" applyFont="1" applyFill="1" applyBorder="1" applyAlignment="1" applyProtection="1">
      <alignment horizontal="left" vertical="top" wrapText="1"/>
      <protection locked="0"/>
    </xf>
    <xf numFmtId="4" fontId="16" fillId="0" borderId="0" xfId="0" applyNumberFormat="1" applyFont="1" applyFill="1" applyAlignment="1">
      <alignment horizontal="center" wrapText="1"/>
    </xf>
    <xf numFmtId="4" fontId="59" fillId="0" borderId="0" xfId="1" applyNumberFormat="1" applyFont="1" applyFill="1"/>
    <xf numFmtId="4" fontId="16" fillId="0" borderId="1" xfId="0" applyNumberFormat="1" applyFont="1" applyFill="1" applyBorder="1"/>
    <xf numFmtId="4" fontId="16" fillId="0" borderId="0" xfId="0" applyNumberFormat="1" applyFont="1" applyFill="1" applyBorder="1"/>
    <xf numFmtId="4" fontId="15" fillId="0" borderId="0" xfId="0" applyNumberFormat="1" applyFont="1" applyFill="1"/>
    <xf numFmtId="4" fontId="71" fillId="0" borderId="0" xfId="0" applyNumberFormat="1" applyFont="1" applyFill="1" applyBorder="1" applyAlignment="1" applyProtection="1">
      <alignment horizontal="right" vertical="top" wrapText="1"/>
      <protection locked="0"/>
    </xf>
    <xf numFmtId="43" fontId="36" fillId="0" borderId="0" xfId="1" applyFont="1" applyBorder="1"/>
    <xf numFmtId="169" fontId="36" fillId="0" borderId="0" xfId="1" applyNumberFormat="1" applyFont="1" applyFill="1" applyBorder="1"/>
    <xf numFmtId="4" fontId="16" fillId="0" borderId="0" xfId="0" applyNumberFormat="1" applyFont="1" applyAlignment="1">
      <alignment horizontal="center" wrapText="1"/>
    </xf>
    <xf numFmtId="4" fontId="15" fillId="0" borderId="0" xfId="2" applyNumberFormat="1" applyFont="1" applyBorder="1"/>
    <xf numFmtId="4" fontId="15" fillId="0" borderId="3" xfId="0" applyNumberFormat="1" applyFont="1" applyBorder="1"/>
    <xf numFmtId="4" fontId="16" fillId="0" borderId="1" xfId="0" applyNumberFormat="1" applyFont="1" applyBorder="1"/>
    <xf numFmtId="4" fontId="15" fillId="0" borderId="0" xfId="0" applyNumberFormat="1" applyFont="1"/>
    <xf numFmtId="4" fontId="34" fillId="0" borderId="0" xfId="0" applyNumberFormat="1" applyFont="1"/>
    <xf numFmtId="43" fontId="16" fillId="0" borderId="0" xfId="0" applyNumberFormat="1" applyFont="1" applyAlignment="1">
      <alignment horizontal="center" wrapText="1"/>
    </xf>
    <xf numFmtId="4" fontId="37" fillId="0" borderId="2" xfId="0" applyNumberFormat="1" applyFont="1" applyFill="1" applyBorder="1" applyAlignment="1">
      <alignment horizontal="right" wrapText="1"/>
    </xf>
    <xf numFmtId="4" fontId="36" fillId="0" borderId="2" xfId="1" applyNumberFormat="1" applyFont="1" applyFill="1" applyBorder="1" applyAlignment="1">
      <alignment horizontal="right"/>
    </xf>
    <xf numFmtId="4" fontId="37" fillId="0" borderId="2" xfId="0" applyNumberFormat="1" applyFont="1" applyFill="1" applyBorder="1" applyAlignment="1">
      <alignment horizontal="right"/>
    </xf>
    <xf numFmtId="4" fontId="35" fillId="0" borderId="0" xfId="0" applyNumberFormat="1" applyFont="1" applyBorder="1" applyAlignment="1">
      <alignment horizontal="right" vertical="top"/>
    </xf>
    <xf numFmtId="4" fontId="36" fillId="0" borderId="0" xfId="0" applyNumberFormat="1" applyFont="1" applyAlignment="1">
      <alignment horizontal="right"/>
    </xf>
    <xf numFmtId="49" fontId="21" fillId="0" borderId="12" xfId="0" quotePrefix="1" applyNumberFormat="1" applyFont="1" applyFill="1" applyBorder="1"/>
    <xf numFmtId="169" fontId="71" fillId="0" borderId="0" xfId="0" applyNumberFormat="1" applyFont="1" applyFill="1" applyBorder="1" applyAlignment="1" applyProtection="1">
      <alignment horizontal="right" vertical="top" wrapText="1"/>
      <protection locked="0"/>
    </xf>
    <xf numFmtId="169" fontId="71" fillId="0" borderId="2" xfId="0" applyNumberFormat="1" applyFont="1" applyFill="1" applyBorder="1" applyAlignment="1" applyProtection="1">
      <alignment horizontal="right" vertical="top" wrapText="1"/>
      <protection locked="0"/>
    </xf>
    <xf numFmtId="169" fontId="72" fillId="0" borderId="0" xfId="0" applyNumberFormat="1" applyFont="1" applyFill="1" applyBorder="1" applyAlignment="1" applyProtection="1">
      <alignment horizontal="right" wrapText="1"/>
      <protection locked="0"/>
    </xf>
    <xf numFmtId="169" fontId="72" fillId="0" borderId="1" xfId="0" applyNumberFormat="1" applyFont="1" applyFill="1" applyBorder="1" applyAlignment="1" applyProtection="1">
      <alignment horizontal="right" wrapText="1"/>
      <protection locked="0"/>
    </xf>
    <xf numFmtId="169" fontId="16" fillId="0" borderId="0" xfId="0" applyNumberFormat="1" applyFont="1" applyFill="1" applyBorder="1" applyAlignment="1">
      <alignment horizontal="center" wrapText="1"/>
    </xf>
    <xf numFmtId="169" fontId="16" fillId="0" borderId="1" xfId="0" applyNumberFormat="1" applyFont="1" applyFill="1" applyBorder="1" applyAlignment="1">
      <alignment horizontal="center" wrapText="1"/>
    </xf>
    <xf numFmtId="169" fontId="16" fillId="0" borderId="0" xfId="1" applyNumberFormat="1" applyFont="1" applyFill="1" applyBorder="1" applyAlignment="1">
      <alignment horizontal="center" wrapText="1"/>
    </xf>
    <xf numFmtId="169" fontId="16" fillId="0" borderId="1" xfId="1" applyNumberFormat="1" applyFont="1" applyFill="1" applyBorder="1" applyAlignment="1">
      <alignment horizontal="center" wrapText="1"/>
    </xf>
    <xf numFmtId="169" fontId="16" fillId="0" borderId="3" xfId="1" applyNumberFormat="1" applyFont="1" applyFill="1" applyBorder="1" applyAlignment="1">
      <alignment horizontal="center"/>
    </xf>
    <xf numFmtId="169" fontId="16" fillId="0" borderId="24" xfId="1" applyNumberFormat="1" applyFont="1" applyFill="1" applyBorder="1" applyAlignment="1">
      <alignment horizontal="center"/>
    </xf>
    <xf numFmtId="169" fontId="15" fillId="0" borderId="0" xfId="0" applyNumberFormat="1" applyFont="1"/>
    <xf numFmtId="169" fontId="60" fillId="0" borderId="0" xfId="0" applyNumberFormat="1" applyFont="1"/>
    <xf numFmtId="169" fontId="38" fillId="0" borderId="2" xfId="0" applyNumberFormat="1" applyFont="1" applyBorder="1" applyAlignment="1">
      <alignment horizontal="right" vertical="top"/>
    </xf>
    <xf numFmtId="0" fontId="0" fillId="0" borderId="0" xfId="0" applyFill="1"/>
    <xf numFmtId="0" fontId="0" fillId="0" borderId="0" xfId="0" applyFill="1" applyBorder="1"/>
    <xf numFmtId="0" fontId="15" fillId="0" borderId="0" xfId="412" applyFont="1" applyAlignment="1">
      <alignment horizontal="left"/>
    </xf>
    <xf numFmtId="0" fontId="0" fillId="0" borderId="25" xfId="0" applyFont="1" applyBorder="1"/>
    <xf numFmtId="0" fontId="0" fillId="0" borderId="2" xfId="0" applyFont="1" applyBorder="1"/>
    <xf numFmtId="0" fontId="19" fillId="0" borderId="2" xfId="0" applyFont="1" applyBorder="1" applyProtection="1"/>
    <xf numFmtId="0" fontId="19" fillId="0" borderId="2" xfId="0" applyFont="1" applyFill="1" applyBorder="1" applyProtection="1"/>
    <xf numFmtId="0" fontId="62" fillId="6" borderId="0" xfId="0" applyFont="1" applyFill="1"/>
    <xf numFmtId="0" fontId="19" fillId="8" borderId="0" xfId="0" applyFont="1" applyFill="1"/>
    <xf numFmtId="0" fontId="19" fillId="0" borderId="0" xfId="0" applyFont="1" applyFill="1"/>
    <xf numFmtId="0" fontId="32" fillId="0" borderId="0" xfId="0" applyFont="1" applyFill="1" applyProtection="1"/>
    <xf numFmtId="43" fontId="32" fillId="0" borderId="0" xfId="1" applyFont="1" applyFill="1" applyProtection="1"/>
    <xf numFmtId="165" fontId="32" fillId="8" borderId="2" xfId="5" applyNumberFormat="1" applyFont="1" applyFill="1" applyBorder="1" applyProtection="1"/>
    <xf numFmtId="4" fontId="32" fillId="8" borderId="2" xfId="1" applyNumberFormat="1" applyFont="1" applyFill="1" applyBorder="1" applyProtection="1"/>
    <xf numFmtId="0" fontId="19" fillId="0" borderId="2" xfId="0" applyFont="1" applyBorder="1" applyAlignment="1" applyProtection="1">
      <alignment horizontal="left"/>
    </xf>
    <xf numFmtId="0" fontId="19" fillId="0" borderId="0" xfId="0" applyFont="1" applyFill="1" applyProtection="1"/>
    <xf numFmtId="43" fontId="32" fillId="0" borderId="26" xfId="0" applyNumberFormat="1" applyFont="1" applyFill="1" applyBorder="1" applyProtection="1"/>
    <xf numFmtId="0" fontId="74" fillId="0" borderId="0" xfId="0" applyFont="1" applyAlignment="1">
      <alignment vertical="center"/>
    </xf>
    <xf numFmtId="0" fontId="75" fillId="0" borderId="0" xfId="4" applyFont="1"/>
    <xf numFmtId="0" fontId="76" fillId="0" borderId="0" xfId="0" applyFont="1" applyAlignment="1">
      <alignment vertical="center"/>
    </xf>
    <xf numFmtId="0" fontId="15" fillId="8" borderId="0" xfId="0" applyFont="1" applyFill="1" applyAlignment="1">
      <alignment vertical="center"/>
    </xf>
    <xf numFmtId="0" fontId="24" fillId="8" borderId="0" xfId="4" applyFont="1" applyFill="1"/>
    <xf numFmtId="0" fontId="77" fillId="0" borderId="0" xfId="0" applyFont="1" applyAlignment="1">
      <alignment vertical="center"/>
    </xf>
    <xf numFmtId="0" fontId="78" fillId="8" borderId="0" xfId="4" applyFont="1" applyFill="1"/>
    <xf numFmtId="0" fontId="79" fillId="0" borderId="0" xfId="0" applyFont="1"/>
    <xf numFmtId="10" fontId="16" fillId="0" borderId="24" xfId="1" applyNumberFormat="1" applyFont="1" applyFill="1" applyBorder="1"/>
    <xf numFmtId="4" fontId="32" fillId="0" borderId="2" xfId="0" applyNumberFormat="1" applyFont="1" applyBorder="1" applyProtection="1"/>
    <xf numFmtId="14" fontId="79" fillId="0" borderId="0" xfId="0" applyNumberFormat="1" applyFont="1"/>
    <xf numFmtId="0" fontId="40" fillId="0" borderId="2" xfId="327" applyNumberFormat="1" applyFont="1" applyBorder="1"/>
    <xf numFmtId="44" fontId="15" fillId="0" borderId="2" xfId="1" applyNumberFormat="1" applyFont="1" applyBorder="1"/>
    <xf numFmtId="0" fontId="40" fillId="0" borderId="2" xfId="334" applyNumberFormat="1" applyFont="1" applyBorder="1"/>
    <xf numFmtId="0" fontId="1" fillId="0" borderId="0" xfId="420"/>
    <xf numFmtId="14" fontId="1" fillId="0" borderId="0" xfId="420" applyNumberFormat="1"/>
    <xf numFmtId="0" fontId="1" fillId="0" borderId="0" xfId="420"/>
    <xf numFmtId="0" fontId="1" fillId="0" borderId="0" xfId="420"/>
    <xf numFmtId="0" fontId="1" fillId="0" borderId="0" xfId="420"/>
    <xf numFmtId="14" fontId="0" fillId="0" borderId="0" xfId="0" applyNumberFormat="1"/>
    <xf numFmtId="0" fontId="0" fillId="0" borderId="0" xfId="0" applyAlignment="1">
      <alignment horizontal="left"/>
    </xf>
    <xf numFmtId="4" fontId="16" fillId="0" borderId="0" xfId="1" applyNumberFormat="1" applyFont="1" applyFill="1" applyAlignment="1">
      <alignment horizontal="center" wrapText="1"/>
    </xf>
    <xf numFmtId="49" fontId="0" fillId="0" borderId="0" xfId="0" applyNumberFormat="1" applyAlignment="1">
      <alignment horizontal="left"/>
    </xf>
    <xf numFmtId="0" fontId="37" fillId="0" borderId="2" xfId="0" applyFont="1" applyFill="1" applyBorder="1" applyAlignment="1">
      <alignment horizontal="left"/>
    </xf>
    <xf numFmtId="0" fontId="1" fillId="0" borderId="0" xfId="420" applyAlignment="1">
      <alignment horizontal="left"/>
    </xf>
    <xf numFmtId="0" fontId="79" fillId="0" borderId="0" xfId="0" applyFont="1" applyAlignment="1">
      <alignment horizontal="left"/>
    </xf>
    <xf numFmtId="43" fontId="36" fillId="41" borderId="2" xfId="1" applyFont="1" applyFill="1" applyBorder="1" applyAlignment="1">
      <alignment horizontal="left"/>
    </xf>
    <xf numFmtId="0" fontId="16" fillId="0" borderId="0" xfId="0" applyFont="1" applyFill="1" applyAlignment="1">
      <alignment horizontal="left"/>
    </xf>
    <xf numFmtId="0" fontId="69" fillId="41" borderId="0" xfId="0" applyFont="1" applyFill="1" applyAlignment="1">
      <alignment horizontal="left" vertical="top"/>
    </xf>
    <xf numFmtId="0" fontId="15" fillId="0" borderId="0" xfId="0" applyFont="1" applyFill="1" applyBorder="1" applyAlignment="1">
      <alignment horizontal="left"/>
    </xf>
    <xf numFmtId="0" fontId="15" fillId="0" borderId="0" xfId="0" applyFont="1" applyFill="1" applyAlignment="1">
      <alignment horizontal="left"/>
    </xf>
    <xf numFmtId="49" fontId="15" fillId="0" borderId="0" xfId="0" applyNumberFormat="1" applyFont="1" applyFill="1" applyAlignment="1">
      <alignment horizontal="left"/>
    </xf>
    <xf numFmtId="170" fontId="0" fillId="0" borderId="0" xfId="0" applyNumberFormat="1"/>
    <xf numFmtId="170" fontId="15" fillId="44" borderId="0" xfId="0" applyNumberFormat="1" applyFont="1" applyFill="1"/>
    <xf numFmtId="170" fontId="15" fillId="44" borderId="0" xfId="0" applyNumberFormat="1" applyFont="1" applyFill="1" applyAlignment="1">
      <alignment vertical="top"/>
    </xf>
    <xf numFmtId="170" fontId="16" fillId="44" borderId="24" xfId="1" applyNumberFormat="1" applyFont="1" applyFill="1" applyBorder="1"/>
    <xf numFmtId="49" fontId="16" fillId="0" borderId="0" xfId="0" applyNumberFormat="1" applyFont="1" applyFill="1" applyAlignment="1">
      <alignment horizontal="left"/>
    </xf>
    <xf numFmtId="0" fontId="0" fillId="0" borderId="0" xfId="0" quotePrefix="1" applyAlignment="1">
      <alignment horizontal="left"/>
    </xf>
    <xf numFmtId="0" fontId="24" fillId="0" borderId="0" xfId="4" applyFont="1" applyAlignment="1">
      <alignment horizontal="left" wrapText="1"/>
    </xf>
    <xf numFmtId="0" fontId="66" fillId="0" borderId="0" xfId="0" applyFont="1" applyAlignment="1">
      <alignment wrapText="1"/>
    </xf>
    <xf numFmtId="0" fontId="66" fillId="0" borderId="0" xfId="0" applyNumberFormat="1" applyFont="1" applyAlignment="1">
      <alignment vertical="top" wrapText="1"/>
    </xf>
    <xf numFmtId="0" fontId="24" fillId="0" borderId="0" xfId="4" applyFont="1" applyAlignment="1">
      <alignment horizontal="left" vertical="top" wrapText="1"/>
    </xf>
  </cellXfs>
  <cellStyles count="442">
    <cellStyle name="20% - Accent1" xfId="23" builtinId="30" customBuiltin="1"/>
    <cellStyle name="20% - Accent1 10" xfId="197"/>
    <cellStyle name="20% - Accent1 11" xfId="221"/>
    <cellStyle name="20% - Accent1 12" xfId="241"/>
    <cellStyle name="20% - Accent1 13" xfId="248"/>
    <cellStyle name="20% - Accent1 14" xfId="247"/>
    <cellStyle name="20% - Accent1 15" xfId="251"/>
    <cellStyle name="20% - Accent1 16" xfId="263"/>
    <cellStyle name="20% - Accent1 17" xfId="303"/>
    <cellStyle name="20% - Accent1 18" xfId="337"/>
    <cellStyle name="20% - Accent1 19" xfId="340"/>
    <cellStyle name="20% - Accent1 2" xfId="71"/>
    <cellStyle name="20% - Accent1 20" xfId="339"/>
    <cellStyle name="20% - Accent1 21" xfId="343"/>
    <cellStyle name="20% - Accent1 22" xfId="389"/>
    <cellStyle name="20% - Accent1 23" xfId="393"/>
    <cellStyle name="20% - Accent1 24" xfId="424"/>
    <cellStyle name="20% - Accent1 3" xfId="89"/>
    <cellStyle name="20% - Accent1 4" xfId="91"/>
    <cellStyle name="20% - Accent1 5" xfId="104"/>
    <cellStyle name="20% - Accent1 6" xfId="130"/>
    <cellStyle name="20% - Accent1 7" xfId="173"/>
    <cellStyle name="20% - Accent1 8" xfId="176"/>
    <cellStyle name="20% - Accent1 9" xfId="175"/>
    <cellStyle name="20% - Accent2" xfId="27" builtinId="34" customBuiltin="1"/>
    <cellStyle name="20% - Accent2 10" xfId="209"/>
    <cellStyle name="20% - Accent2 11" xfId="230"/>
    <cellStyle name="20% - Accent2 12" xfId="207"/>
    <cellStyle name="20% - Accent2 13" xfId="258"/>
    <cellStyle name="20% - Accent2 14" xfId="270"/>
    <cellStyle name="20% - Accent2 15" xfId="280"/>
    <cellStyle name="20% - Accent2 16" xfId="290"/>
    <cellStyle name="20% - Accent2 17" xfId="305"/>
    <cellStyle name="20% - Accent2 18" xfId="341"/>
    <cellStyle name="20% - Accent2 19" xfId="350"/>
    <cellStyle name="20% - Accent2 2" xfId="73"/>
    <cellStyle name="20% - Accent2 20" xfId="367"/>
    <cellStyle name="20% - Accent2 21" xfId="378"/>
    <cellStyle name="20% - Accent2 22" xfId="361"/>
    <cellStyle name="20% - Accent2 23" xfId="401"/>
    <cellStyle name="20% - Accent2 24" xfId="427"/>
    <cellStyle name="20% - Accent2 3" xfId="92"/>
    <cellStyle name="20% - Accent2 4" xfId="101"/>
    <cellStyle name="20% - Accent2 5" xfId="113"/>
    <cellStyle name="20% - Accent2 6" xfId="132"/>
    <cellStyle name="20% - Accent2 7" xfId="177"/>
    <cellStyle name="20% - Accent2 8" xfId="186"/>
    <cellStyle name="20% - Accent2 9" xfId="203"/>
    <cellStyle name="20% - Accent3" xfId="31" builtinId="38" customBuiltin="1"/>
    <cellStyle name="20% - Accent3 10" xfId="222"/>
    <cellStyle name="20% - Accent3 11" xfId="216"/>
    <cellStyle name="20% - Accent3 12" xfId="249"/>
    <cellStyle name="20% - Accent3 13" xfId="235"/>
    <cellStyle name="20% - Accent3 14" xfId="245"/>
    <cellStyle name="20% - Accent3 15" xfId="252"/>
    <cellStyle name="20% - Accent3 16" xfId="264"/>
    <cellStyle name="20% - Accent3 17" xfId="307"/>
    <cellStyle name="20% - Accent3 18" xfId="345"/>
    <cellStyle name="20% - Accent3 19" xfId="358"/>
    <cellStyle name="20% - Accent3 2" xfId="75"/>
    <cellStyle name="20% - Accent3 20" xfId="357"/>
    <cellStyle name="20% - Accent3 21" xfId="344"/>
    <cellStyle name="20% - Accent3 22" xfId="394"/>
    <cellStyle name="20% - Accent3 23" xfId="382"/>
    <cellStyle name="20% - Accent3 24" xfId="430"/>
    <cellStyle name="20% - Accent3 3" xfId="95"/>
    <cellStyle name="20% - Accent3 4" xfId="108"/>
    <cellStyle name="20% - Accent3 5" xfId="119"/>
    <cellStyle name="20% - Accent3 6" xfId="134"/>
    <cellStyle name="20% - Accent3 7" xfId="180"/>
    <cellStyle name="20% - Accent3 8" xfId="194"/>
    <cellStyle name="20% - Accent3 9" xfId="193"/>
    <cellStyle name="20% - Accent4" xfId="35" builtinId="42" customBuiltin="1"/>
    <cellStyle name="20% - Accent4 10" xfId="225"/>
    <cellStyle name="20% - Accent4 11" xfId="236"/>
    <cellStyle name="20% - Accent4 12" xfId="253"/>
    <cellStyle name="20% - Accent4 13" xfId="265"/>
    <cellStyle name="20% - Accent4 14" xfId="275"/>
    <cellStyle name="20% - Accent4 15" xfId="285"/>
    <cellStyle name="20% - Accent4 16" xfId="294"/>
    <cellStyle name="20% - Accent4 17" xfId="309"/>
    <cellStyle name="20% - Accent4 18" xfId="348"/>
    <cellStyle name="20% - Accent4 19" xfId="362"/>
    <cellStyle name="20% - Accent4 2" xfId="77"/>
    <cellStyle name="20% - Accent4 20" xfId="373"/>
    <cellStyle name="20% - Accent4 21" xfId="384"/>
    <cellStyle name="20% - Accent4 22" xfId="396"/>
    <cellStyle name="20% - Accent4 23" xfId="405"/>
    <cellStyle name="20% - Accent4 24" xfId="433"/>
    <cellStyle name="20% - Accent4 3" xfId="99"/>
    <cellStyle name="20% - Accent4 4" xfId="111"/>
    <cellStyle name="20% - Accent4 5" xfId="121"/>
    <cellStyle name="20% - Accent4 6" xfId="136"/>
    <cellStyle name="20% - Accent4 7" xfId="184"/>
    <cellStyle name="20% - Accent4 8" xfId="198"/>
    <cellStyle name="20% - Accent4 9" xfId="210"/>
    <cellStyle name="20% - Accent5" xfId="39" builtinId="46" customBuiltin="1"/>
    <cellStyle name="20% - Accent5 10" xfId="228"/>
    <cellStyle name="20% - Accent5 11" xfId="239"/>
    <cellStyle name="20% - Accent5 12" xfId="256"/>
    <cellStyle name="20% - Accent5 13" xfId="268"/>
    <cellStyle name="20% - Accent5 14" xfId="278"/>
    <cellStyle name="20% - Accent5 15" xfId="288"/>
    <cellStyle name="20% - Accent5 16" xfId="296"/>
    <cellStyle name="20% - Accent5 17" xfId="311"/>
    <cellStyle name="20% - Accent5 18" xfId="351"/>
    <cellStyle name="20% - Accent5 19" xfId="365"/>
    <cellStyle name="20% - Accent5 2" xfId="79"/>
    <cellStyle name="20% - Accent5 20" xfId="376"/>
    <cellStyle name="20% - Accent5 21" xfId="387"/>
    <cellStyle name="20% - Accent5 22" xfId="399"/>
    <cellStyle name="20% - Accent5 23" xfId="407"/>
    <cellStyle name="20% - Accent5 24" xfId="436"/>
    <cellStyle name="20% - Accent5 3" xfId="102"/>
    <cellStyle name="20% - Accent5 4" xfId="114"/>
    <cellStyle name="20% - Accent5 5" xfId="123"/>
    <cellStyle name="20% - Accent5 6" xfId="138"/>
    <cellStyle name="20% - Accent5 7" xfId="187"/>
    <cellStyle name="20% - Accent5 8" xfId="201"/>
    <cellStyle name="20% - Accent5 9" xfId="214"/>
    <cellStyle name="20% - Accent6" xfId="43" builtinId="50" customBuiltin="1"/>
    <cellStyle name="20% - Accent6 10" xfId="231"/>
    <cellStyle name="20% - Accent6 11" xfId="243"/>
    <cellStyle name="20% - Accent6 12" xfId="259"/>
    <cellStyle name="20% - Accent6 13" xfId="271"/>
    <cellStyle name="20% - Accent6 14" xfId="281"/>
    <cellStyle name="20% - Accent6 15" xfId="291"/>
    <cellStyle name="20% - Accent6 16" xfId="298"/>
    <cellStyle name="20% - Accent6 17" xfId="313"/>
    <cellStyle name="20% - Accent6 18" xfId="355"/>
    <cellStyle name="20% - Accent6 19" xfId="368"/>
    <cellStyle name="20% - Accent6 2" xfId="81"/>
    <cellStyle name="20% - Accent6 20" xfId="379"/>
    <cellStyle name="20% - Accent6 21" xfId="390"/>
    <cellStyle name="20% - Accent6 22" xfId="402"/>
    <cellStyle name="20% - Accent6 23" xfId="409"/>
    <cellStyle name="20% - Accent6 24" xfId="439"/>
    <cellStyle name="20% - Accent6 3" xfId="106"/>
    <cellStyle name="20% - Accent6 4" xfId="117"/>
    <cellStyle name="20% - Accent6 5" xfId="125"/>
    <cellStyle name="20% - Accent6 6" xfId="141"/>
    <cellStyle name="20% - Accent6 7" xfId="191"/>
    <cellStyle name="20% - Accent6 8" xfId="205"/>
    <cellStyle name="20% - Accent6 9" xfId="218"/>
    <cellStyle name="40% - Accent1" xfId="24" builtinId="31" customBuiltin="1"/>
    <cellStyle name="40% - Accent1 10" xfId="220"/>
    <cellStyle name="40% - Accent1 11" xfId="212"/>
    <cellStyle name="40% - Accent1 12" xfId="238"/>
    <cellStyle name="40% - Accent1 13" xfId="224"/>
    <cellStyle name="40% - Accent1 14" xfId="261"/>
    <cellStyle name="40% - Accent1 15" xfId="273"/>
    <cellStyle name="40% - Accent1 16" xfId="283"/>
    <cellStyle name="40% - Accent1 17" xfId="304"/>
    <cellStyle name="40% - Accent1 18" xfId="338"/>
    <cellStyle name="40% - Accent1 19" xfId="336"/>
    <cellStyle name="40% - Accent1 2" xfId="72"/>
    <cellStyle name="40% - Accent1 20" xfId="353"/>
    <cellStyle name="40% - Accent1 21" xfId="370"/>
    <cellStyle name="40% - Accent1 22" xfId="386"/>
    <cellStyle name="40% - Accent1 23" xfId="372"/>
    <cellStyle name="40% - Accent1 24" xfId="425"/>
    <cellStyle name="40% - Accent1 3" xfId="90"/>
    <cellStyle name="40% - Accent1 4" xfId="88"/>
    <cellStyle name="40% - Accent1 5" xfId="94"/>
    <cellStyle name="40% - Accent1 6" xfId="131"/>
    <cellStyle name="40% - Accent1 7" xfId="174"/>
    <cellStyle name="40% - Accent1 8" xfId="172"/>
    <cellStyle name="40% - Accent1 9" xfId="189"/>
    <cellStyle name="40% - Accent2" xfId="28" builtinId="35" customBuiltin="1"/>
    <cellStyle name="40% - Accent2 10" xfId="196"/>
    <cellStyle name="40% - Accent2 11" xfId="227"/>
    <cellStyle name="40% - Accent2 12" xfId="246"/>
    <cellStyle name="40% - Accent2 13" xfId="255"/>
    <cellStyle name="40% - Accent2 14" xfId="267"/>
    <cellStyle name="40% - Accent2 15" xfId="277"/>
    <cellStyle name="40% - Accent2 16" xfId="287"/>
    <cellStyle name="40% - Accent2 17" xfId="306"/>
    <cellStyle name="40% - Accent2 18" xfId="342"/>
    <cellStyle name="40% - Accent2 19" xfId="347"/>
    <cellStyle name="40% - Accent2 2" xfId="74"/>
    <cellStyle name="40% - Accent2 20" xfId="364"/>
    <cellStyle name="40% - Accent2 21" xfId="375"/>
    <cellStyle name="40% - Accent2 22" xfId="392"/>
    <cellStyle name="40% - Accent2 23" xfId="398"/>
    <cellStyle name="40% - Accent2 24" xfId="428"/>
    <cellStyle name="40% - Accent2 3" xfId="93"/>
    <cellStyle name="40% - Accent2 4" xfId="97"/>
    <cellStyle name="40% - Accent2 5" xfId="110"/>
    <cellStyle name="40% - Accent2 6" xfId="133"/>
    <cellStyle name="40% - Accent2 7" xfId="178"/>
    <cellStyle name="40% - Accent2 8" xfId="182"/>
    <cellStyle name="40% - Accent2 9" xfId="200"/>
    <cellStyle name="40% - Accent3" xfId="32" builtinId="39" customBuiltin="1"/>
    <cellStyle name="40% - Accent3 10" xfId="223"/>
    <cellStyle name="40% - Accent3 11" xfId="234"/>
    <cellStyle name="40% - Accent3 12" xfId="250"/>
    <cellStyle name="40% - Accent3 13" xfId="262"/>
    <cellStyle name="40% - Accent3 14" xfId="274"/>
    <cellStyle name="40% - Accent3 15" xfId="284"/>
    <cellStyle name="40% - Accent3 16" xfId="293"/>
    <cellStyle name="40% - Accent3 17" xfId="308"/>
    <cellStyle name="40% - Accent3 18" xfId="346"/>
    <cellStyle name="40% - Accent3 19" xfId="359"/>
    <cellStyle name="40% - Accent3 2" xfId="76"/>
    <cellStyle name="40% - Accent3 20" xfId="371"/>
    <cellStyle name="40% - Accent3 21" xfId="381"/>
    <cellStyle name="40% - Accent3 22" xfId="395"/>
    <cellStyle name="40% - Accent3 23" xfId="404"/>
    <cellStyle name="40% - Accent3 24" xfId="431"/>
    <cellStyle name="40% - Accent3 3" xfId="96"/>
    <cellStyle name="40% - Accent3 4" xfId="109"/>
    <cellStyle name="40% - Accent3 5" xfId="120"/>
    <cellStyle name="40% - Accent3 6" xfId="135"/>
    <cellStyle name="40% - Accent3 7" xfId="181"/>
    <cellStyle name="40% - Accent3 8" xfId="195"/>
    <cellStyle name="40% - Accent3 9" xfId="208"/>
    <cellStyle name="40% - Accent4" xfId="36" builtinId="43" customBuiltin="1"/>
    <cellStyle name="40% - Accent4 10" xfId="226"/>
    <cellStyle name="40% - Accent4 11" xfId="237"/>
    <cellStyle name="40% - Accent4 12" xfId="254"/>
    <cellStyle name="40% - Accent4 13" xfId="266"/>
    <cellStyle name="40% - Accent4 14" xfId="276"/>
    <cellStyle name="40% - Accent4 15" xfId="286"/>
    <cellStyle name="40% - Accent4 16" xfId="295"/>
    <cellStyle name="40% - Accent4 17" xfId="310"/>
    <cellStyle name="40% - Accent4 18" xfId="349"/>
    <cellStyle name="40% - Accent4 19" xfId="363"/>
    <cellStyle name="40% - Accent4 2" xfId="78"/>
    <cellStyle name="40% - Accent4 20" xfId="374"/>
    <cellStyle name="40% - Accent4 21" xfId="385"/>
    <cellStyle name="40% - Accent4 22" xfId="397"/>
    <cellStyle name="40% - Accent4 23" xfId="406"/>
    <cellStyle name="40% - Accent4 24" xfId="434"/>
    <cellStyle name="40% - Accent4 3" xfId="100"/>
    <cellStyle name="40% - Accent4 4" xfId="112"/>
    <cellStyle name="40% - Accent4 5" xfId="122"/>
    <cellStyle name="40% - Accent4 6" xfId="137"/>
    <cellStyle name="40% - Accent4 7" xfId="185"/>
    <cellStyle name="40% - Accent4 8" xfId="199"/>
    <cellStyle name="40% - Accent4 9" xfId="211"/>
    <cellStyle name="40% - Accent5" xfId="40" builtinId="47" customBuiltin="1"/>
    <cellStyle name="40% - Accent5 10" xfId="229"/>
    <cellStyle name="40% - Accent5 11" xfId="240"/>
    <cellStyle name="40% - Accent5 12" xfId="257"/>
    <cellStyle name="40% - Accent5 13" xfId="269"/>
    <cellStyle name="40% - Accent5 14" xfId="279"/>
    <cellStyle name="40% - Accent5 15" xfId="289"/>
    <cellStyle name="40% - Accent5 16" xfId="297"/>
    <cellStyle name="40% - Accent5 17" xfId="312"/>
    <cellStyle name="40% - Accent5 18" xfId="352"/>
    <cellStyle name="40% - Accent5 19" xfId="366"/>
    <cellStyle name="40% - Accent5 2" xfId="80"/>
    <cellStyle name="40% - Accent5 20" xfId="377"/>
    <cellStyle name="40% - Accent5 21" xfId="388"/>
    <cellStyle name="40% - Accent5 22" xfId="400"/>
    <cellStyle name="40% - Accent5 23" xfId="408"/>
    <cellStyle name="40% - Accent5 24" xfId="437"/>
    <cellStyle name="40% - Accent5 3" xfId="103"/>
    <cellStyle name="40% - Accent5 4" xfId="115"/>
    <cellStyle name="40% - Accent5 5" xfId="124"/>
    <cellStyle name="40% - Accent5 6" xfId="139"/>
    <cellStyle name="40% - Accent5 7" xfId="188"/>
    <cellStyle name="40% - Accent5 8" xfId="202"/>
    <cellStyle name="40% - Accent5 9" xfId="215"/>
    <cellStyle name="40% - Accent6" xfId="44" builtinId="51" customBuiltin="1"/>
    <cellStyle name="40% - Accent6 10" xfId="232"/>
    <cellStyle name="40% - Accent6 11" xfId="244"/>
    <cellStyle name="40% - Accent6 12" xfId="260"/>
    <cellStyle name="40% - Accent6 13" xfId="272"/>
    <cellStyle name="40% - Accent6 14" xfId="282"/>
    <cellStyle name="40% - Accent6 15" xfId="292"/>
    <cellStyle name="40% - Accent6 16" xfId="299"/>
    <cellStyle name="40% - Accent6 17" xfId="314"/>
    <cellStyle name="40% - Accent6 18" xfId="356"/>
    <cellStyle name="40% - Accent6 19" xfId="369"/>
    <cellStyle name="40% - Accent6 2" xfId="82"/>
    <cellStyle name="40% - Accent6 20" xfId="380"/>
    <cellStyle name="40% - Accent6 21" xfId="391"/>
    <cellStyle name="40% - Accent6 22" xfId="403"/>
    <cellStyle name="40% - Accent6 23" xfId="410"/>
    <cellStyle name="40% - Accent6 24" xfId="440"/>
    <cellStyle name="40% - Accent6 3" xfId="107"/>
    <cellStyle name="40% - Accent6 4" xfId="118"/>
    <cellStyle name="40% - Accent6 5" xfId="126"/>
    <cellStyle name="40% - Accent6 6" xfId="142"/>
    <cellStyle name="40% - Accent6 7" xfId="192"/>
    <cellStyle name="40% - Accent6 8" xfId="206"/>
    <cellStyle name="40% - Accent6 9" xfId="219"/>
    <cellStyle name="60% - Accent1" xfId="25" builtinId="32" customBuiltin="1"/>
    <cellStyle name="60% - Accent1 2" xfId="426"/>
    <cellStyle name="60% - Accent2" xfId="29" builtinId="36" customBuiltin="1"/>
    <cellStyle name="60% - Accent2 2" xfId="429"/>
    <cellStyle name="60% - Accent3" xfId="33" builtinId="40" customBuiltin="1"/>
    <cellStyle name="60% - Accent3 2" xfId="432"/>
    <cellStyle name="60% - Accent4" xfId="37" builtinId="44" customBuiltin="1"/>
    <cellStyle name="60% - Accent4 2" xfId="435"/>
    <cellStyle name="60% - Accent5" xfId="41" builtinId="48" customBuiltin="1"/>
    <cellStyle name="60% - Accent5 2" xfId="438"/>
    <cellStyle name="60% - Accent6" xfId="45" builtinId="52" customBuiltin="1"/>
    <cellStyle name="60% - Accent6 2" xfId="441"/>
    <cellStyle name="Accent1" xfId="22" builtinId="29" customBuiltin="1"/>
    <cellStyle name="Accent2" xfId="26" builtinId="33" customBuiltin="1"/>
    <cellStyle name="Accent3" xfId="30" builtinId="37" customBuiltin="1"/>
    <cellStyle name="Accent4" xfId="34" builtinId="41" customBuiltin="1"/>
    <cellStyle name="Accent5" xfId="38" builtinId="45" customBuiltin="1"/>
    <cellStyle name="Accent6" xfId="42" builtinId="49" customBuiltin="1"/>
    <cellStyle name="Bad" xfId="12" builtinId="27" customBuiltin="1"/>
    <cellStyle name="Calculation" xfId="16" builtinId="22" customBuiltin="1"/>
    <cellStyle name="Check Cell" xfId="18" builtinId="23" customBuiltin="1"/>
    <cellStyle name="Comma" xfId="1" builtinId="3"/>
    <cellStyle name="Comma 10" xfId="62"/>
    <cellStyle name="Comma 11" xfId="86"/>
    <cellStyle name="Comma 12" xfId="301"/>
    <cellStyle name="Comma 13" xfId="98"/>
    <cellStyle name="Comma 16" xfId="150"/>
    <cellStyle name="Comma 17" xfId="151"/>
    <cellStyle name="Comma 18" xfId="152"/>
    <cellStyle name="Comma 19" xfId="153"/>
    <cellStyle name="Comma 2" xfId="46"/>
    <cellStyle name="Comma 20" xfId="154"/>
    <cellStyle name="Comma 21" xfId="155"/>
    <cellStyle name="Comma 22" xfId="156"/>
    <cellStyle name="Comma 23" xfId="157"/>
    <cellStyle name="Comma 24" xfId="158"/>
    <cellStyle name="Comma 25" xfId="159"/>
    <cellStyle name="Comma 26" xfId="160"/>
    <cellStyle name="Comma 27" xfId="161"/>
    <cellStyle name="Comma 28" xfId="162"/>
    <cellStyle name="Comma 29" xfId="163"/>
    <cellStyle name="Comma 3" xfId="69"/>
    <cellStyle name="Comma 31" xfId="317"/>
    <cellStyle name="Comma 36" xfId="319"/>
    <cellStyle name="Comma 37" xfId="320"/>
    <cellStyle name="Comma 39" xfId="322"/>
    <cellStyle name="Comma 4" xfId="55"/>
    <cellStyle name="Comma 41" xfId="324"/>
    <cellStyle name="Comma 42" xfId="325"/>
    <cellStyle name="Comma 5" xfId="54"/>
    <cellStyle name="Comma 6" xfId="49"/>
    <cellStyle name="Comma 7" xfId="84"/>
    <cellStyle name="Comma 8" xfId="85"/>
    <cellStyle name="Comma 9" xfId="51"/>
    <cellStyle name="Currency" xfId="2" builtinId="4"/>
    <cellStyle name="Explanatory Text" xfId="20" builtinId="53" customBuiltin="1"/>
    <cellStyle name="Good" xfId="11" builtinId="26" customBuiltin="1"/>
    <cellStyle name="Heading 1" xfId="7" builtinId="16" customBuiltin="1"/>
    <cellStyle name="Heading 2" xfId="8" builtinId="17" customBuiltin="1"/>
    <cellStyle name="Heading 3" xfId="9" builtinId="18" customBuiltin="1"/>
    <cellStyle name="Heading 4" xfId="10" builtinId="19" customBuiltin="1"/>
    <cellStyle name="Hyperlink" xfId="3" builtinId="8"/>
    <cellStyle name="Input" xfId="14" builtinId="20" customBuiltin="1"/>
    <cellStyle name="Linked Cell" xfId="17" builtinId="24" customBuiltin="1"/>
    <cellStyle name="Neutral" xfId="13" builtinId="28" customBuiltin="1"/>
    <cellStyle name="Neutral 2" xfId="422"/>
    <cellStyle name="Normal" xfId="0" builtinId="0"/>
    <cellStyle name="Normal 10" xfId="316"/>
    <cellStyle name="Normal 11" xfId="411"/>
    <cellStyle name="Normal 12" xfId="53"/>
    <cellStyle name="Normal 13" xfId="65"/>
    <cellStyle name="Normal 14" xfId="412"/>
    <cellStyle name="Normal 15" xfId="413"/>
    <cellStyle name="Normal 16" xfId="414"/>
    <cellStyle name="Normal 17" xfId="318"/>
    <cellStyle name="Normal 18" xfId="415"/>
    <cellStyle name="Normal 19" xfId="127"/>
    <cellStyle name="Normal 2" xfId="4"/>
    <cellStyle name="Normal 20" xfId="128"/>
    <cellStyle name="Normal 21" xfId="140"/>
    <cellStyle name="Normal 22" xfId="143"/>
    <cellStyle name="Normal 23" xfId="144"/>
    <cellStyle name="Normal 24" xfId="416"/>
    <cellStyle name="Normal 25" xfId="145"/>
    <cellStyle name="Normal 26" xfId="146"/>
    <cellStyle name="Normal 27" xfId="147"/>
    <cellStyle name="Normal 28" xfId="148"/>
    <cellStyle name="Normal 29" xfId="149"/>
    <cellStyle name="Normal 3" xfId="68"/>
    <cellStyle name="Normal 30" xfId="417"/>
    <cellStyle name="Normal 31" xfId="418"/>
    <cellStyle name="Normal 32" xfId="321"/>
    <cellStyle name="Normal 33" xfId="419"/>
    <cellStyle name="Normal 34" xfId="323"/>
    <cellStyle name="Normal 35" xfId="420"/>
    <cellStyle name="Normal 37" xfId="326"/>
    <cellStyle name="Normal 38" xfId="327"/>
    <cellStyle name="Normal 39" xfId="335"/>
    <cellStyle name="Normal 4" xfId="47"/>
    <cellStyle name="Normal 40" xfId="330"/>
    <cellStyle name="Normal 41" xfId="334"/>
    <cellStyle name="Normal 42" xfId="328"/>
    <cellStyle name="Normal 43" xfId="383"/>
    <cellStyle name="Normal 46" xfId="167"/>
    <cellStyle name="Normal 47" xfId="183"/>
    <cellStyle name="Normal 48" xfId="217"/>
    <cellStyle name="Normal 5" xfId="83"/>
    <cellStyle name="Normal 51" xfId="170"/>
    <cellStyle name="Normal 52" xfId="169"/>
    <cellStyle name="Normal 53" xfId="168"/>
    <cellStyle name="Normal 6" xfId="300"/>
    <cellStyle name="Normal 7" xfId="315"/>
    <cellStyle name="Normal 8" xfId="59"/>
    <cellStyle name="Normal 9" xfId="56"/>
    <cellStyle name="Note 10" xfId="63"/>
    <cellStyle name="Note 11" xfId="66"/>
    <cellStyle name="Note 12" xfId="67"/>
    <cellStyle name="Note 13" xfId="70"/>
    <cellStyle name="Note 14" xfId="87"/>
    <cellStyle name="Note 15" xfId="105"/>
    <cellStyle name="Note 16" xfId="116"/>
    <cellStyle name="Note 17" xfId="129"/>
    <cellStyle name="Note 18" xfId="171"/>
    <cellStyle name="Note 19" xfId="190"/>
    <cellStyle name="Note 2" xfId="48"/>
    <cellStyle name="Note 20" xfId="165"/>
    <cellStyle name="Note 21" xfId="213"/>
    <cellStyle name="Note 22" xfId="166"/>
    <cellStyle name="Note 23" xfId="179"/>
    <cellStyle name="Note 24" xfId="164"/>
    <cellStyle name="Note 25" xfId="204"/>
    <cellStyle name="Note 26" xfId="242"/>
    <cellStyle name="Note 27" xfId="233"/>
    <cellStyle name="Note 28" xfId="302"/>
    <cellStyle name="Note 29" xfId="333"/>
    <cellStyle name="Note 3" xfId="58"/>
    <cellStyle name="Note 30" xfId="354"/>
    <cellStyle name="Note 31" xfId="329"/>
    <cellStyle name="Note 32" xfId="332"/>
    <cellStyle name="Note 33" xfId="360"/>
    <cellStyle name="Note 34" xfId="331"/>
    <cellStyle name="Note 35" xfId="423"/>
    <cellStyle name="Note 4" xfId="50"/>
    <cellStyle name="Note 5" xfId="52"/>
    <cellStyle name="Note 6" xfId="57"/>
    <cellStyle name="Note 7" xfId="64"/>
    <cellStyle name="Note 8" xfId="60"/>
    <cellStyle name="Note 9" xfId="61"/>
    <cellStyle name="Output" xfId="15" builtinId="21" customBuiltin="1"/>
    <cellStyle name="Percent" xfId="5" builtinId="5"/>
    <cellStyle name="Title" xfId="6" builtinId="15" customBuiltin="1"/>
    <cellStyle name="Title 2" xfId="421"/>
    <cellStyle name="Total" xfId="21" builtinId="25" customBuiltin="1"/>
    <cellStyle name="Warning Text" xfId="19"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3" Type="http://schemas.openxmlformats.org/officeDocument/2006/relationships/image" Target="../media/image13.tmp"/><Relationship Id="rId18" Type="http://schemas.openxmlformats.org/officeDocument/2006/relationships/image" Target="../media/image18.tmp"/><Relationship Id="rId26" Type="http://schemas.openxmlformats.org/officeDocument/2006/relationships/image" Target="../media/image26.tmp"/><Relationship Id="rId39" Type="http://schemas.openxmlformats.org/officeDocument/2006/relationships/image" Target="../media/image39.png"/><Relationship Id="rId21" Type="http://schemas.openxmlformats.org/officeDocument/2006/relationships/image" Target="../media/image21.tmp"/><Relationship Id="rId34" Type="http://schemas.openxmlformats.org/officeDocument/2006/relationships/image" Target="../media/image34.tmp"/><Relationship Id="rId7" Type="http://schemas.openxmlformats.org/officeDocument/2006/relationships/image" Target="../media/image7.tmp"/><Relationship Id="rId12" Type="http://schemas.openxmlformats.org/officeDocument/2006/relationships/image" Target="../media/image12.tmp"/><Relationship Id="rId17" Type="http://schemas.openxmlformats.org/officeDocument/2006/relationships/image" Target="../media/image17.tmp"/><Relationship Id="rId25" Type="http://schemas.openxmlformats.org/officeDocument/2006/relationships/image" Target="../media/image25.tmp"/><Relationship Id="rId33" Type="http://schemas.openxmlformats.org/officeDocument/2006/relationships/image" Target="../media/image33.tmp"/><Relationship Id="rId38" Type="http://schemas.openxmlformats.org/officeDocument/2006/relationships/image" Target="../media/image38.png"/><Relationship Id="rId2" Type="http://schemas.openxmlformats.org/officeDocument/2006/relationships/image" Target="../media/image2.tmp"/><Relationship Id="rId16" Type="http://schemas.openxmlformats.org/officeDocument/2006/relationships/image" Target="../media/image16.tmp"/><Relationship Id="rId20" Type="http://schemas.openxmlformats.org/officeDocument/2006/relationships/image" Target="../media/image20.tmp"/><Relationship Id="rId29" Type="http://schemas.openxmlformats.org/officeDocument/2006/relationships/image" Target="../media/image29.tmp"/><Relationship Id="rId1" Type="http://schemas.openxmlformats.org/officeDocument/2006/relationships/image" Target="../media/image1.tmp"/><Relationship Id="rId6" Type="http://schemas.openxmlformats.org/officeDocument/2006/relationships/image" Target="../media/image6.tmp"/><Relationship Id="rId11" Type="http://schemas.openxmlformats.org/officeDocument/2006/relationships/image" Target="../media/image11.tmp"/><Relationship Id="rId24" Type="http://schemas.openxmlformats.org/officeDocument/2006/relationships/image" Target="../media/image24.tmp"/><Relationship Id="rId32" Type="http://schemas.openxmlformats.org/officeDocument/2006/relationships/image" Target="../media/image32.tmp"/><Relationship Id="rId37" Type="http://schemas.openxmlformats.org/officeDocument/2006/relationships/image" Target="../media/image37.emf"/><Relationship Id="rId5" Type="http://schemas.openxmlformats.org/officeDocument/2006/relationships/image" Target="../media/image5.tmp"/><Relationship Id="rId15" Type="http://schemas.openxmlformats.org/officeDocument/2006/relationships/image" Target="../media/image15.tmp"/><Relationship Id="rId23" Type="http://schemas.openxmlformats.org/officeDocument/2006/relationships/image" Target="../media/image23.tmp"/><Relationship Id="rId28" Type="http://schemas.openxmlformats.org/officeDocument/2006/relationships/image" Target="../media/image28.tmp"/><Relationship Id="rId36" Type="http://schemas.openxmlformats.org/officeDocument/2006/relationships/image" Target="../media/image36.png"/><Relationship Id="rId10" Type="http://schemas.openxmlformats.org/officeDocument/2006/relationships/image" Target="../media/image10.tmp"/><Relationship Id="rId19" Type="http://schemas.openxmlformats.org/officeDocument/2006/relationships/image" Target="../media/image19.tmp"/><Relationship Id="rId31" Type="http://schemas.openxmlformats.org/officeDocument/2006/relationships/image" Target="../media/image31.tmp"/><Relationship Id="rId4" Type="http://schemas.openxmlformats.org/officeDocument/2006/relationships/image" Target="../media/image4.tmp"/><Relationship Id="rId9" Type="http://schemas.openxmlformats.org/officeDocument/2006/relationships/image" Target="../media/image9.tmp"/><Relationship Id="rId14" Type="http://schemas.openxmlformats.org/officeDocument/2006/relationships/image" Target="../media/image14.tmp"/><Relationship Id="rId22" Type="http://schemas.openxmlformats.org/officeDocument/2006/relationships/image" Target="../media/image22.tmp"/><Relationship Id="rId27" Type="http://schemas.openxmlformats.org/officeDocument/2006/relationships/image" Target="../media/image27.tmp"/><Relationship Id="rId30" Type="http://schemas.openxmlformats.org/officeDocument/2006/relationships/image" Target="../media/image30.tmp"/><Relationship Id="rId35" Type="http://schemas.openxmlformats.org/officeDocument/2006/relationships/image" Target="../media/image35.tmp"/><Relationship Id="rId8" Type="http://schemas.openxmlformats.org/officeDocument/2006/relationships/image" Target="../media/image8.tmp"/><Relationship Id="rId3" Type="http://schemas.openxmlformats.org/officeDocument/2006/relationships/image" Target="../media/image3.tmp"/></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23</xdr:row>
      <xdr:rowOff>0</xdr:rowOff>
    </xdr:from>
    <xdr:to>
      <xdr:col>6</xdr:col>
      <xdr:colOff>524575</xdr:colOff>
      <xdr:row>27</xdr:row>
      <xdr:rowOff>133459</xdr:rowOff>
    </xdr:to>
    <xdr:pic>
      <xdr:nvPicPr>
        <xdr:cNvPr id="3" name="Picture 2" descr="Screen Clipping">
          <a:extLst>
            <a:ext uri="{FF2B5EF4-FFF2-40B4-BE49-F238E27FC236}">
              <a16:creationId xmlns="" xmlns:a16="http://schemas.microsoft.com/office/drawing/2014/main"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943100"/>
          <a:ext cx="5010850" cy="781159"/>
        </a:xfrm>
        <a:prstGeom prst="rect">
          <a:avLst/>
        </a:prstGeom>
      </xdr:spPr>
    </xdr:pic>
    <xdr:clientData/>
  </xdr:twoCellAnchor>
  <xdr:twoCellAnchor editAs="oneCell">
    <xdr:from>
      <xdr:col>1</xdr:col>
      <xdr:colOff>0</xdr:colOff>
      <xdr:row>31</xdr:row>
      <xdr:rowOff>0</xdr:rowOff>
    </xdr:from>
    <xdr:to>
      <xdr:col>12</xdr:col>
      <xdr:colOff>353612</xdr:colOff>
      <xdr:row>35</xdr:row>
      <xdr:rowOff>90</xdr:rowOff>
    </xdr:to>
    <xdr:pic>
      <xdr:nvPicPr>
        <xdr:cNvPr id="4" name="Picture 3" descr="Screen Clipping">
          <a:extLst>
            <a:ext uri="{FF2B5EF4-FFF2-40B4-BE49-F238E27FC236}">
              <a16:creationId xmlns="" xmlns:a16="http://schemas.microsoft.com/office/drawing/2014/main" id="{00000000-0008-0000-01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238500"/>
          <a:ext cx="8497487" cy="647790"/>
        </a:xfrm>
        <a:prstGeom prst="rect">
          <a:avLst/>
        </a:prstGeom>
      </xdr:spPr>
    </xdr:pic>
    <xdr:clientData/>
  </xdr:twoCellAnchor>
  <xdr:twoCellAnchor editAs="oneCell">
    <xdr:from>
      <xdr:col>0</xdr:col>
      <xdr:colOff>571500</xdr:colOff>
      <xdr:row>40</xdr:row>
      <xdr:rowOff>133350</xdr:rowOff>
    </xdr:from>
    <xdr:to>
      <xdr:col>3</xdr:col>
      <xdr:colOff>9903</xdr:colOff>
      <xdr:row>57</xdr:row>
      <xdr:rowOff>143261</xdr:rowOff>
    </xdr:to>
    <xdr:pic>
      <xdr:nvPicPr>
        <xdr:cNvPr id="5" name="Picture 4" descr="Screen Clipping">
          <a:extLst>
            <a:ext uri="{FF2B5EF4-FFF2-40B4-BE49-F238E27FC236}">
              <a16:creationId xmlns="" xmlns:a16="http://schemas.microsoft.com/office/drawing/2014/main" id="{00000000-0008-0000-01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4667250"/>
          <a:ext cx="2705478" cy="2762636"/>
        </a:xfrm>
        <a:prstGeom prst="rect">
          <a:avLst/>
        </a:prstGeom>
      </xdr:spPr>
    </xdr:pic>
    <xdr:clientData/>
  </xdr:twoCellAnchor>
  <xdr:twoCellAnchor editAs="oneCell">
    <xdr:from>
      <xdr:col>1</xdr:col>
      <xdr:colOff>0</xdr:colOff>
      <xdr:row>90</xdr:row>
      <xdr:rowOff>0</xdr:rowOff>
    </xdr:from>
    <xdr:to>
      <xdr:col>4</xdr:col>
      <xdr:colOff>457720</xdr:colOff>
      <xdr:row>109</xdr:row>
      <xdr:rowOff>124272</xdr:rowOff>
    </xdr:to>
    <xdr:pic>
      <xdr:nvPicPr>
        <xdr:cNvPr id="6" name="Picture 5" descr="Screen Clipping">
          <a:extLst>
            <a:ext uri="{FF2B5EF4-FFF2-40B4-BE49-F238E27FC236}">
              <a16:creationId xmlns="" xmlns:a16="http://schemas.microsoft.com/office/drawing/2014/main" id="{00000000-0008-0000-0100-000006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09600" y="8258175"/>
          <a:ext cx="3724795" cy="3200847"/>
        </a:xfrm>
        <a:prstGeom prst="rect">
          <a:avLst/>
        </a:prstGeom>
      </xdr:spPr>
    </xdr:pic>
    <xdr:clientData/>
  </xdr:twoCellAnchor>
  <xdr:twoCellAnchor editAs="oneCell">
    <xdr:from>
      <xdr:col>1</xdr:col>
      <xdr:colOff>0</xdr:colOff>
      <xdr:row>117</xdr:row>
      <xdr:rowOff>0</xdr:rowOff>
    </xdr:from>
    <xdr:to>
      <xdr:col>2</xdr:col>
      <xdr:colOff>1238508</xdr:colOff>
      <xdr:row>122</xdr:row>
      <xdr:rowOff>143008</xdr:rowOff>
    </xdr:to>
    <xdr:pic>
      <xdr:nvPicPr>
        <xdr:cNvPr id="7" name="Picture 6" descr="Screen Clipping">
          <a:extLst>
            <a:ext uri="{FF2B5EF4-FFF2-40B4-BE49-F238E27FC236}">
              <a16:creationId xmlns="" xmlns:a16="http://schemas.microsoft.com/office/drawing/2014/main" id="{00000000-0008-0000-0100-000007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09600" y="12630150"/>
          <a:ext cx="1848108" cy="952633"/>
        </a:xfrm>
        <a:prstGeom prst="rect">
          <a:avLst/>
        </a:prstGeom>
      </xdr:spPr>
    </xdr:pic>
    <xdr:clientData/>
  </xdr:twoCellAnchor>
  <xdr:twoCellAnchor editAs="oneCell">
    <xdr:from>
      <xdr:col>1</xdr:col>
      <xdr:colOff>9525</xdr:colOff>
      <xdr:row>128</xdr:row>
      <xdr:rowOff>9525</xdr:rowOff>
    </xdr:from>
    <xdr:to>
      <xdr:col>13</xdr:col>
      <xdr:colOff>2516172</xdr:colOff>
      <xdr:row>134</xdr:row>
      <xdr:rowOff>28713</xdr:rowOff>
    </xdr:to>
    <xdr:pic>
      <xdr:nvPicPr>
        <xdr:cNvPr id="8" name="Picture 7" descr="Screen Clipping">
          <a:extLst>
            <a:ext uri="{FF2B5EF4-FFF2-40B4-BE49-F238E27FC236}">
              <a16:creationId xmlns="" xmlns:a16="http://schemas.microsoft.com/office/drawing/2014/main" id="{00000000-0008-0000-0100-000008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19125" y="14420850"/>
          <a:ext cx="11260122" cy="990738"/>
        </a:xfrm>
        <a:prstGeom prst="rect">
          <a:avLst/>
        </a:prstGeom>
      </xdr:spPr>
    </xdr:pic>
    <xdr:clientData/>
  </xdr:twoCellAnchor>
  <xdr:twoCellAnchor editAs="oneCell">
    <xdr:from>
      <xdr:col>1</xdr:col>
      <xdr:colOff>0</xdr:colOff>
      <xdr:row>62</xdr:row>
      <xdr:rowOff>0</xdr:rowOff>
    </xdr:from>
    <xdr:to>
      <xdr:col>7</xdr:col>
      <xdr:colOff>343660</xdr:colOff>
      <xdr:row>82</xdr:row>
      <xdr:rowOff>29031</xdr:rowOff>
    </xdr:to>
    <xdr:pic>
      <xdr:nvPicPr>
        <xdr:cNvPr id="9" name="Picture 8" descr="Screen Clipping">
          <a:extLst>
            <a:ext uri="{FF2B5EF4-FFF2-40B4-BE49-F238E27FC236}">
              <a16:creationId xmlns="" xmlns:a16="http://schemas.microsoft.com/office/drawing/2014/main" id="{00000000-0008-0000-0100-000009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96250"/>
          <a:ext cx="5439535" cy="3267531"/>
        </a:xfrm>
        <a:prstGeom prst="rect">
          <a:avLst/>
        </a:prstGeom>
      </xdr:spPr>
    </xdr:pic>
    <xdr:clientData/>
  </xdr:twoCellAnchor>
  <xdr:twoCellAnchor editAs="oneCell">
    <xdr:from>
      <xdr:col>1</xdr:col>
      <xdr:colOff>0</xdr:colOff>
      <xdr:row>144</xdr:row>
      <xdr:rowOff>0</xdr:rowOff>
    </xdr:from>
    <xdr:to>
      <xdr:col>13</xdr:col>
      <xdr:colOff>534670</xdr:colOff>
      <xdr:row>163</xdr:row>
      <xdr:rowOff>38100</xdr:rowOff>
    </xdr:to>
    <xdr:pic>
      <xdr:nvPicPr>
        <xdr:cNvPr id="10" name="Picture 9">
          <a:extLst>
            <a:ext uri="{FF2B5EF4-FFF2-40B4-BE49-F238E27FC236}">
              <a16:creationId xmlns="" xmlns:a16="http://schemas.microsoft.com/office/drawing/2014/main" id="{00000000-0008-0000-0100-00000A000000}"/>
            </a:ext>
          </a:extLst>
        </xdr:cNvPr>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21536025"/>
          <a:ext cx="9288145" cy="3114675"/>
        </a:xfrm>
        <a:prstGeom prst="rect">
          <a:avLst/>
        </a:prstGeom>
      </xdr:spPr>
    </xdr:pic>
    <xdr:clientData/>
  </xdr:twoCellAnchor>
  <xdr:twoCellAnchor editAs="oneCell">
    <xdr:from>
      <xdr:col>1</xdr:col>
      <xdr:colOff>0</xdr:colOff>
      <xdr:row>169</xdr:row>
      <xdr:rowOff>0</xdr:rowOff>
    </xdr:from>
    <xdr:to>
      <xdr:col>12</xdr:col>
      <xdr:colOff>66675</xdr:colOff>
      <xdr:row>176</xdr:row>
      <xdr:rowOff>85725</xdr:rowOff>
    </xdr:to>
    <xdr:pic>
      <xdr:nvPicPr>
        <xdr:cNvPr id="11" name="Picture 10">
          <a:extLst>
            <a:ext uri="{FF2B5EF4-FFF2-40B4-BE49-F238E27FC236}">
              <a16:creationId xmlns="" xmlns:a16="http://schemas.microsoft.com/office/drawing/2014/main" id="{00000000-0008-0000-0100-00000B000000}"/>
            </a:ext>
          </a:extLst>
        </xdr:cNvPr>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609600" y="25422225"/>
          <a:ext cx="8210550" cy="1219200"/>
        </a:xfrm>
        <a:prstGeom prst="rect">
          <a:avLst/>
        </a:prstGeom>
      </xdr:spPr>
    </xdr:pic>
    <xdr:clientData/>
  </xdr:twoCellAnchor>
  <xdr:oneCellAnchor>
    <xdr:from>
      <xdr:col>1</xdr:col>
      <xdr:colOff>171450</xdr:colOff>
      <xdr:row>183</xdr:row>
      <xdr:rowOff>142875</xdr:rowOff>
    </xdr:from>
    <xdr:ext cx="781159" cy="161948"/>
    <xdr:pic>
      <xdr:nvPicPr>
        <xdr:cNvPr id="12" name="Picture 11" descr="Screen Clipping">
          <a:extLst>
            <a:ext uri="{FF2B5EF4-FFF2-40B4-BE49-F238E27FC236}">
              <a16:creationId xmlns="" xmlns:a16="http://schemas.microsoft.com/office/drawing/2014/main" id="{00000000-0008-0000-0100-00000C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76350"/>
          <a:ext cx="781159" cy="161948"/>
        </a:xfrm>
        <a:prstGeom prst="rect">
          <a:avLst/>
        </a:prstGeom>
      </xdr:spPr>
    </xdr:pic>
    <xdr:clientData/>
  </xdr:oneCellAnchor>
  <xdr:oneCellAnchor>
    <xdr:from>
      <xdr:col>1</xdr:col>
      <xdr:colOff>171450</xdr:colOff>
      <xdr:row>183</xdr:row>
      <xdr:rowOff>142875</xdr:rowOff>
    </xdr:from>
    <xdr:ext cx="781159" cy="161948"/>
    <xdr:pic>
      <xdr:nvPicPr>
        <xdr:cNvPr id="13" name="Picture 12" descr="Screen Clipping">
          <a:extLst>
            <a:ext uri="{FF2B5EF4-FFF2-40B4-BE49-F238E27FC236}">
              <a16:creationId xmlns="" xmlns:a16="http://schemas.microsoft.com/office/drawing/2014/main" id="{00000000-0008-0000-0100-00000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76350"/>
          <a:ext cx="781159" cy="161948"/>
        </a:xfrm>
        <a:prstGeom prst="rect">
          <a:avLst/>
        </a:prstGeom>
      </xdr:spPr>
    </xdr:pic>
    <xdr:clientData/>
  </xdr:oneCellAnchor>
  <xdr:oneCellAnchor>
    <xdr:from>
      <xdr:col>1</xdr:col>
      <xdr:colOff>0</xdr:colOff>
      <xdr:row>188</xdr:row>
      <xdr:rowOff>0</xdr:rowOff>
    </xdr:from>
    <xdr:ext cx="5010850" cy="781159"/>
    <xdr:pic>
      <xdr:nvPicPr>
        <xdr:cNvPr id="14" name="Picture 13" descr="Screen Clipping">
          <a:extLst>
            <a:ext uri="{FF2B5EF4-FFF2-40B4-BE49-F238E27FC236}">
              <a16:creationId xmlns="" xmlns:a16="http://schemas.microsoft.com/office/drawing/2014/main" id="{00000000-0008-0000-0100-00000E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943100"/>
          <a:ext cx="5010850" cy="781159"/>
        </a:xfrm>
        <a:prstGeom prst="rect">
          <a:avLst/>
        </a:prstGeom>
      </xdr:spPr>
    </xdr:pic>
    <xdr:clientData/>
  </xdr:oneCellAnchor>
  <xdr:oneCellAnchor>
    <xdr:from>
      <xdr:col>1</xdr:col>
      <xdr:colOff>0</xdr:colOff>
      <xdr:row>196</xdr:row>
      <xdr:rowOff>0</xdr:rowOff>
    </xdr:from>
    <xdr:ext cx="8497487" cy="647790"/>
    <xdr:pic>
      <xdr:nvPicPr>
        <xdr:cNvPr id="15" name="Picture 14" descr="Screen Clipping">
          <a:extLst>
            <a:ext uri="{FF2B5EF4-FFF2-40B4-BE49-F238E27FC236}">
              <a16:creationId xmlns="" xmlns:a16="http://schemas.microsoft.com/office/drawing/2014/main" id="{00000000-0008-0000-0100-00000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238500"/>
          <a:ext cx="8497487" cy="647790"/>
        </a:xfrm>
        <a:prstGeom prst="rect">
          <a:avLst/>
        </a:prstGeom>
      </xdr:spPr>
    </xdr:pic>
    <xdr:clientData/>
  </xdr:oneCellAnchor>
  <xdr:oneCellAnchor>
    <xdr:from>
      <xdr:col>0</xdr:col>
      <xdr:colOff>571500</xdr:colOff>
      <xdr:row>204</xdr:row>
      <xdr:rowOff>133350</xdr:rowOff>
    </xdr:from>
    <xdr:ext cx="2705478" cy="2762636"/>
    <xdr:pic>
      <xdr:nvPicPr>
        <xdr:cNvPr id="16" name="Picture 15" descr="Screen Clipping">
          <a:extLst>
            <a:ext uri="{FF2B5EF4-FFF2-40B4-BE49-F238E27FC236}">
              <a16:creationId xmlns="" xmlns:a16="http://schemas.microsoft.com/office/drawing/2014/main" id="{00000000-0008-0000-0100-000010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4667250"/>
          <a:ext cx="2705478" cy="2762636"/>
        </a:xfrm>
        <a:prstGeom prst="rect">
          <a:avLst/>
        </a:prstGeom>
      </xdr:spPr>
    </xdr:pic>
    <xdr:clientData/>
  </xdr:oneCellAnchor>
  <xdr:oneCellAnchor>
    <xdr:from>
      <xdr:col>1</xdr:col>
      <xdr:colOff>0</xdr:colOff>
      <xdr:row>226</xdr:row>
      <xdr:rowOff>0</xdr:rowOff>
    </xdr:from>
    <xdr:ext cx="5439535" cy="3267531"/>
    <xdr:pic>
      <xdr:nvPicPr>
        <xdr:cNvPr id="17" name="Picture 16" descr="Screen Clipping">
          <a:extLst>
            <a:ext uri="{FF2B5EF4-FFF2-40B4-BE49-F238E27FC236}">
              <a16:creationId xmlns="" xmlns:a16="http://schemas.microsoft.com/office/drawing/2014/main" id="{00000000-0008-0000-0100-00001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96250"/>
          <a:ext cx="5439535" cy="3267531"/>
        </a:xfrm>
        <a:prstGeom prst="rect">
          <a:avLst/>
        </a:prstGeom>
      </xdr:spPr>
    </xdr:pic>
    <xdr:clientData/>
  </xdr:oneCellAnchor>
  <xdr:twoCellAnchor editAs="oneCell">
    <xdr:from>
      <xdr:col>1</xdr:col>
      <xdr:colOff>0</xdr:colOff>
      <xdr:row>255</xdr:row>
      <xdr:rowOff>0</xdr:rowOff>
    </xdr:from>
    <xdr:to>
      <xdr:col>4</xdr:col>
      <xdr:colOff>476250</xdr:colOff>
      <xdr:row>270</xdr:row>
      <xdr:rowOff>38100</xdr:rowOff>
    </xdr:to>
    <xdr:pic>
      <xdr:nvPicPr>
        <xdr:cNvPr id="18" name="Picture 17" descr="Screen Clipping">
          <a:extLst>
            <a:ext uri="{FF2B5EF4-FFF2-40B4-BE49-F238E27FC236}">
              <a16:creationId xmlns="" xmlns:a16="http://schemas.microsoft.com/office/drawing/2014/main" id="{00000000-0008-0000-0100-00001200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609600" y="39833550"/>
          <a:ext cx="3743325" cy="2466975"/>
        </a:xfrm>
        <a:prstGeom prst="rect">
          <a:avLst/>
        </a:prstGeom>
      </xdr:spPr>
    </xdr:pic>
    <xdr:clientData/>
  </xdr:twoCellAnchor>
  <xdr:twoCellAnchor editAs="oneCell">
    <xdr:from>
      <xdr:col>1</xdr:col>
      <xdr:colOff>0</xdr:colOff>
      <xdr:row>277</xdr:row>
      <xdr:rowOff>0</xdr:rowOff>
    </xdr:from>
    <xdr:to>
      <xdr:col>2</xdr:col>
      <xdr:colOff>1476375</xdr:colOff>
      <xdr:row>281</xdr:row>
      <xdr:rowOff>28575</xdr:rowOff>
    </xdr:to>
    <xdr:pic>
      <xdr:nvPicPr>
        <xdr:cNvPr id="20" name="Picture 19" descr="Screen Clipping">
          <a:extLst>
            <a:ext uri="{FF2B5EF4-FFF2-40B4-BE49-F238E27FC236}">
              <a16:creationId xmlns="" xmlns:a16="http://schemas.microsoft.com/office/drawing/2014/main" id="{00000000-0008-0000-0100-00001400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609600" y="43395900"/>
          <a:ext cx="2085975" cy="676275"/>
        </a:xfrm>
        <a:prstGeom prst="rect">
          <a:avLst/>
        </a:prstGeom>
      </xdr:spPr>
    </xdr:pic>
    <xdr:clientData/>
  </xdr:twoCellAnchor>
  <xdr:twoCellAnchor editAs="oneCell">
    <xdr:from>
      <xdr:col>1</xdr:col>
      <xdr:colOff>0</xdr:colOff>
      <xdr:row>288</xdr:row>
      <xdr:rowOff>0</xdr:rowOff>
    </xdr:from>
    <xdr:to>
      <xdr:col>13</xdr:col>
      <xdr:colOff>2543175</xdr:colOff>
      <xdr:row>294</xdr:row>
      <xdr:rowOff>47625</xdr:rowOff>
    </xdr:to>
    <xdr:pic>
      <xdr:nvPicPr>
        <xdr:cNvPr id="23" name="Picture 22" descr="Screen Clipping">
          <a:extLst>
            <a:ext uri="{FF2B5EF4-FFF2-40B4-BE49-F238E27FC236}">
              <a16:creationId xmlns="" xmlns:a16="http://schemas.microsoft.com/office/drawing/2014/main" id="{00000000-0008-0000-0100-0000170000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609600" y="45177075"/>
          <a:ext cx="11296650" cy="1019175"/>
        </a:xfrm>
        <a:prstGeom prst="rect">
          <a:avLst/>
        </a:prstGeom>
      </xdr:spPr>
    </xdr:pic>
    <xdr:clientData/>
  </xdr:twoCellAnchor>
  <xdr:twoCellAnchor>
    <xdr:from>
      <xdr:col>3</xdr:col>
      <xdr:colOff>38100</xdr:colOff>
      <xdr:row>289</xdr:row>
      <xdr:rowOff>142875</xdr:rowOff>
    </xdr:from>
    <xdr:to>
      <xdr:col>3</xdr:col>
      <xdr:colOff>561975</xdr:colOff>
      <xdr:row>294</xdr:row>
      <xdr:rowOff>19050</xdr:rowOff>
    </xdr:to>
    <xdr:sp macro="" textlink="">
      <xdr:nvSpPr>
        <xdr:cNvPr id="24" name="Rectangle 23">
          <a:extLst>
            <a:ext uri="{FF2B5EF4-FFF2-40B4-BE49-F238E27FC236}">
              <a16:creationId xmlns="" xmlns:a16="http://schemas.microsoft.com/office/drawing/2014/main" id="{00000000-0008-0000-0100-000018000000}"/>
            </a:ext>
          </a:extLst>
        </xdr:cNvPr>
        <xdr:cNvSpPr/>
      </xdr:nvSpPr>
      <xdr:spPr>
        <a:xfrm>
          <a:off x="3305175" y="46939200"/>
          <a:ext cx="523875" cy="685800"/>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257175</xdr:colOff>
      <xdr:row>292</xdr:row>
      <xdr:rowOff>28575</xdr:rowOff>
    </xdr:from>
    <xdr:to>
      <xdr:col>2</xdr:col>
      <xdr:colOff>228600</xdr:colOff>
      <xdr:row>294</xdr:row>
      <xdr:rowOff>114300</xdr:rowOff>
    </xdr:to>
    <xdr:sp macro="" textlink="">
      <xdr:nvSpPr>
        <xdr:cNvPr id="25" name="Rectangle 24">
          <a:extLst>
            <a:ext uri="{FF2B5EF4-FFF2-40B4-BE49-F238E27FC236}">
              <a16:creationId xmlns="" xmlns:a16="http://schemas.microsoft.com/office/drawing/2014/main" id="{00000000-0008-0000-0100-000019000000}"/>
            </a:ext>
          </a:extLst>
        </xdr:cNvPr>
        <xdr:cNvSpPr/>
      </xdr:nvSpPr>
      <xdr:spPr>
        <a:xfrm>
          <a:off x="866775" y="45853350"/>
          <a:ext cx="581025" cy="409575"/>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editAs="oneCell">
    <xdr:from>
      <xdr:col>1</xdr:col>
      <xdr:colOff>0</xdr:colOff>
      <xdr:row>308</xdr:row>
      <xdr:rowOff>0</xdr:rowOff>
    </xdr:from>
    <xdr:to>
      <xdr:col>14</xdr:col>
      <xdr:colOff>498475</xdr:colOff>
      <xdr:row>315</xdr:row>
      <xdr:rowOff>47625</xdr:rowOff>
    </xdr:to>
    <xdr:pic>
      <xdr:nvPicPr>
        <xdr:cNvPr id="26" name="Picture 25">
          <a:extLst>
            <a:ext uri="{FF2B5EF4-FFF2-40B4-BE49-F238E27FC236}">
              <a16:creationId xmlns="" xmlns:a16="http://schemas.microsoft.com/office/drawing/2014/main" id="{00000000-0008-0000-0100-00001A000000}"/>
            </a:ext>
          </a:extLst>
        </xdr:cNvPr>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609600" y="48415575"/>
          <a:ext cx="11811000" cy="1181100"/>
        </a:xfrm>
        <a:prstGeom prst="rect">
          <a:avLst/>
        </a:prstGeom>
      </xdr:spPr>
    </xdr:pic>
    <xdr:clientData/>
  </xdr:twoCellAnchor>
  <xdr:twoCellAnchor editAs="oneCell">
    <xdr:from>
      <xdr:col>1</xdr:col>
      <xdr:colOff>0</xdr:colOff>
      <xdr:row>318</xdr:row>
      <xdr:rowOff>0</xdr:rowOff>
    </xdr:from>
    <xdr:to>
      <xdr:col>16</xdr:col>
      <xdr:colOff>25400</xdr:colOff>
      <xdr:row>326</xdr:row>
      <xdr:rowOff>0</xdr:rowOff>
    </xdr:to>
    <xdr:pic>
      <xdr:nvPicPr>
        <xdr:cNvPr id="27" name="Picture 26">
          <a:extLst>
            <a:ext uri="{FF2B5EF4-FFF2-40B4-BE49-F238E27FC236}">
              <a16:creationId xmlns="" xmlns:a16="http://schemas.microsoft.com/office/drawing/2014/main" id="{00000000-0008-0000-0100-00001B000000}"/>
            </a:ext>
          </a:extLst>
        </xdr:cNvPr>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609600" y="50034825"/>
          <a:ext cx="12563475" cy="1295400"/>
        </a:xfrm>
        <a:prstGeom prst="rect">
          <a:avLst/>
        </a:prstGeom>
      </xdr:spPr>
    </xdr:pic>
    <xdr:clientData/>
  </xdr:twoCellAnchor>
  <xdr:oneCellAnchor>
    <xdr:from>
      <xdr:col>1</xdr:col>
      <xdr:colOff>171450</xdr:colOff>
      <xdr:row>332</xdr:row>
      <xdr:rowOff>142875</xdr:rowOff>
    </xdr:from>
    <xdr:ext cx="781159" cy="161948"/>
    <xdr:pic>
      <xdr:nvPicPr>
        <xdr:cNvPr id="28" name="Picture 27" descr="Screen Clipping">
          <a:extLst>
            <a:ext uri="{FF2B5EF4-FFF2-40B4-BE49-F238E27FC236}">
              <a16:creationId xmlns="" xmlns:a16="http://schemas.microsoft.com/office/drawing/2014/main" id="{00000000-0008-0000-0100-00001C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8317825"/>
          <a:ext cx="781159" cy="161948"/>
        </a:xfrm>
        <a:prstGeom prst="rect">
          <a:avLst/>
        </a:prstGeom>
      </xdr:spPr>
    </xdr:pic>
    <xdr:clientData/>
  </xdr:oneCellAnchor>
  <xdr:oneCellAnchor>
    <xdr:from>
      <xdr:col>1</xdr:col>
      <xdr:colOff>171450</xdr:colOff>
      <xdr:row>332</xdr:row>
      <xdr:rowOff>142875</xdr:rowOff>
    </xdr:from>
    <xdr:ext cx="781159" cy="161948"/>
    <xdr:pic>
      <xdr:nvPicPr>
        <xdr:cNvPr id="29" name="Picture 28" descr="Screen Clipping">
          <a:extLst>
            <a:ext uri="{FF2B5EF4-FFF2-40B4-BE49-F238E27FC236}">
              <a16:creationId xmlns="" xmlns:a16="http://schemas.microsoft.com/office/drawing/2014/main" id="{00000000-0008-0000-0100-00001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8317825"/>
          <a:ext cx="781159" cy="161948"/>
        </a:xfrm>
        <a:prstGeom prst="rect">
          <a:avLst/>
        </a:prstGeom>
      </xdr:spPr>
    </xdr:pic>
    <xdr:clientData/>
  </xdr:oneCellAnchor>
  <xdr:oneCellAnchor>
    <xdr:from>
      <xdr:col>1</xdr:col>
      <xdr:colOff>0</xdr:colOff>
      <xdr:row>374</xdr:row>
      <xdr:rowOff>0</xdr:rowOff>
    </xdr:from>
    <xdr:ext cx="5439535" cy="3267531"/>
    <xdr:pic>
      <xdr:nvPicPr>
        <xdr:cNvPr id="33" name="Picture 32" descr="Screen Clipping">
          <a:extLst>
            <a:ext uri="{FF2B5EF4-FFF2-40B4-BE49-F238E27FC236}">
              <a16:creationId xmlns="" xmlns:a16="http://schemas.microsoft.com/office/drawing/2014/main" id="{00000000-0008-0000-0100-00002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35137725"/>
          <a:ext cx="5439535" cy="3267531"/>
        </a:xfrm>
        <a:prstGeom prst="rect">
          <a:avLst/>
        </a:prstGeom>
      </xdr:spPr>
    </xdr:pic>
    <xdr:clientData/>
  </xdr:oneCellAnchor>
  <xdr:twoCellAnchor editAs="oneCell">
    <xdr:from>
      <xdr:col>1</xdr:col>
      <xdr:colOff>0</xdr:colOff>
      <xdr:row>337</xdr:row>
      <xdr:rowOff>0</xdr:rowOff>
    </xdr:from>
    <xdr:to>
      <xdr:col>9</xdr:col>
      <xdr:colOff>285750</xdr:colOff>
      <xdr:row>342</xdr:row>
      <xdr:rowOff>47625</xdr:rowOff>
    </xdr:to>
    <xdr:pic>
      <xdr:nvPicPr>
        <xdr:cNvPr id="34" name="Picture 33" descr="Screen Clipping">
          <a:extLst>
            <a:ext uri="{FF2B5EF4-FFF2-40B4-BE49-F238E27FC236}">
              <a16:creationId xmlns="" xmlns:a16="http://schemas.microsoft.com/office/drawing/2014/main" id="{00000000-0008-0000-0100-000022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3111400"/>
          <a:ext cx="6600825" cy="857250"/>
        </a:xfrm>
        <a:prstGeom prst="rect">
          <a:avLst/>
        </a:prstGeom>
      </xdr:spPr>
    </xdr:pic>
    <xdr:clientData/>
  </xdr:twoCellAnchor>
  <xdr:twoCellAnchor editAs="oneCell">
    <xdr:from>
      <xdr:col>1</xdr:col>
      <xdr:colOff>0</xdr:colOff>
      <xdr:row>345</xdr:row>
      <xdr:rowOff>0</xdr:rowOff>
    </xdr:from>
    <xdr:to>
      <xdr:col>4</xdr:col>
      <xdr:colOff>419100</xdr:colOff>
      <xdr:row>346</xdr:row>
      <xdr:rowOff>95250</xdr:rowOff>
    </xdr:to>
    <xdr:pic>
      <xdr:nvPicPr>
        <xdr:cNvPr id="35" name="Picture 34" descr="Screen Clipping">
          <a:extLst>
            <a:ext uri="{FF2B5EF4-FFF2-40B4-BE49-F238E27FC236}">
              <a16:creationId xmlns="" xmlns:a16="http://schemas.microsoft.com/office/drawing/2014/main" id="{00000000-0008-0000-0100-000023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4406800"/>
          <a:ext cx="3686175" cy="257175"/>
        </a:xfrm>
        <a:prstGeom prst="rect">
          <a:avLst/>
        </a:prstGeom>
      </xdr:spPr>
    </xdr:pic>
    <xdr:clientData/>
  </xdr:twoCellAnchor>
  <xdr:twoCellAnchor editAs="oneCell">
    <xdr:from>
      <xdr:col>1</xdr:col>
      <xdr:colOff>0</xdr:colOff>
      <xdr:row>354</xdr:row>
      <xdr:rowOff>0</xdr:rowOff>
    </xdr:from>
    <xdr:to>
      <xdr:col>2</xdr:col>
      <xdr:colOff>1971675</xdr:colOff>
      <xdr:row>369</xdr:row>
      <xdr:rowOff>95250</xdr:rowOff>
    </xdr:to>
    <xdr:pic>
      <xdr:nvPicPr>
        <xdr:cNvPr id="36" name="Picture 35" descr="Screen Clipping">
          <a:extLst>
            <a:ext uri="{FF2B5EF4-FFF2-40B4-BE49-F238E27FC236}">
              <a16:creationId xmlns="" xmlns:a16="http://schemas.microsoft.com/office/drawing/2014/main" id="{00000000-0008-0000-0100-000024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5864125"/>
          <a:ext cx="2581275" cy="2524125"/>
        </a:xfrm>
        <a:prstGeom prst="rect">
          <a:avLst/>
        </a:prstGeom>
      </xdr:spPr>
    </xdr:pic>
    <xdr:clientData/>
  </xdr:twoCellAnchor>
  <xdr:twoCellAnchor editAs="oneCell">
    <xdr:from>
      <xdr:col>1</xdr:col>
      <xdr:colOff>0</xdr:colOff>
      <xdr:row>436</xdr:row>
      <xdr:rowOff>0</xdr:rowOff>
    </xdr:from>
    <xdr:to>
      <xdr:col>14</xdr:col>
      <xdr:colOff>66675</xdr:colOff>
      <xdr:row>445</xdr:row>
      <xdr:rowOff>95250</xdr:rowOff>
    </xdr:to>
    <xdr:pic>
      <xdr:nvPicPr>
        <xdr:cNvPr id="39" name="Picture 38">
          <a:extLst>
            <a:ext uri="{FF2B5EF4-FFF2-40B4-BE49-F238E27FC236}">
              <a16:creationId xmlns="" xmlns:a16="http://schemas.microsoft.com/office/drawing/2014/main" id="{00000000-0008-0000-0100-000027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69141975"/>
          <a:ext cx="11372850" cy="1552575"/>
        </a:xfrm>
        <a:prstGeom prst="rect">
          <a:avLst/>
        </a:prstGeom>
      </xdr:spPr>
    </xdr:pic>
    <xdr:clientData/>
  </xdr:twoCellAnchor>
  <xdr:oneCellAnchor>
    <xdr:from>
      <xdr:col>1</xdr:col>
      <xdr:colOff>171450</xdr:colOff>
      <xdr:row>578</xdr:row>
      <xdr:rowOff>142875</xdr:rowOff>
    </xdr:from>
    <xdr:ext cx="781159" cy="161948"/>
    <xdr:pic>
      <xdr:nvPicPr>
        <xdr:cNvPr id="42" name="Picture 41" descr="Screen Clipping">
          <a:extLst>
            <a:ext uri="{FF2B5EF4-FFF2-40B4-BE49-F238E27FC236}">
              <a16:creationId xmlns="" xmlns:a16="http://schemas.microsoft.com/office/drawing/2014/main" id="{00000000-0008-0000-0100-00002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2444650"/>
          <a:ext cx="781159" cy="161948"/>
        </a:xfrm>
        <a:prstGeom prst="rect">
          <a:avLst/>
        </a:prstGeom>
      </xdr:spPr>
    </xdr:pic>
    <xdr:clientData/>
  </xdr:oneCellAnchor>
  <xdr:oneCellAnchor>
    <xdr:from>
      <xdr:col>1</xdr:col>
      <xdr:colOff>171450</xdr:colOff>
      <xdr:row>578</xdr:row>
      <xdr:rowOff>142875</xdr:rowOff>
    </xdr:from>
    <xdr:ext cx="781159" cy="161948"/>
    <xdr:pic>
      <xdr:nvPicPr>
        <xdr:cNvPr id="43" name="Picture 42" descr="Screen Clipping">
          <a:extLst>
            <a:ext uri="{FF2B5EF4-FFF2-40B4-BE49-F238E27FC236}">
              <a16:creationId xmlns="" xmlns:a16="http://schemas.microsoft.com/office/drawing/2014/main" id="{00000000-0008-0000-0100-00002B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2444650"/>
          <a:ext cx="781159" cy="161948"/>
        </a:xfrm>
        <a:prstGeom prst="rect">
          <a:avLst/>
        </a:prstGeom>
      </xdr:spPr>
    </xdr:pic>
    <xdr:clientData/>
  </xdr:oneCellAnchor>
  <xdr:oneCellAnchor>
    <xdr:from>
      <xdr:col>1</xdr:col>
      <xdr:colOff>0</xdr:colOff>
      <xdr:row>620</xdr:row>
      <xdr:rowOff>0</xdr:rowOff>
    </xdr:from>
    <xdr:ext cx="5439535" cy="3267531"/>
    <xdr:pic>
      <xdr:nvPicPr>
        <xdr:cNvPr id="44" name="Picture 43" descr="Screen Clipping">
          <a:extLst>
            <a:ext uri="{FF2B5EF4-FFF2-40B4-BE49-F238E27FC236}">
              <a16:creationId xmlns="" xmlns:a16="http://schemas.microsoft.com/office/drawing/2014/main" id="{00000000-0008-0000-0100-00002C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59102625"/>
          <a:ext cx="5439535" cy="3267531"/>
        </a:xfrm>
        <a:prstGeom prst="rect">
          <a:avLst/>
        </a:prstGeom>
      </xdr:spPr>
    </xdr:pic>
    <xdr:clientData/>
  </xdr:oneCellAnchor>
  <xdr:oneCellAnchor>
    <xdr:from>
      <xdr:col>1</xdr:col>
      <xdr:colOff>0</xdr:colOff>
      <xdr:row>583</xdr:row>
      <xdr:rowOff>0</xdr:rowOff>
    </xdr:from>
    <xdr:ext cx="6600825" cy="857250"/>
    <xdr:pic>
      <xdr:nvPicPr>
        <xdr:cNvPr id="45" name="Picture 44" descr="Screen Clipping">
          <a:extLst>
            <a:ext uri="{FF2B5EF4-FFF2-40B4-BE49-F238E27FC236}">
              <a16:creationId xmlns="" xmlns:a16="http://schemas.microsoft.com/office/drawing/2014/main" id="{00000000-0008-0000-0100-00002D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3111400"/>
          <a:ext cx="6600825" cy="857250"/>
        </a:xfrm>
        <a:prstGeom prst="rect">
          <a:avLst/>
        </a:prstGeom>
      </xdr:spPr>
    </xdr:pic>
    <xdr:clientData/>
  </xdr:oneCellAnchor>
  <xdr:oneCellAnchor>
    <xdr:from>
      <xdr:col>1</xdr:col>
      <xdr:colOff>0</xdr:colOff>
      <xdr:row>591</xdr:row>
      <xdr:rowOff>0</xdr:rowOff>
    </xdr:from>
    <xdr:ext cx="3686175" cy="257175"/>
    <xdr:pic>
      <xdr:nvPicPr>
        <xdr:cNvPr id="46" name="Picture 45" descr="Screen Clipping">
          <a:extLst>
            <a:ext uri="{FF2B5EF4-FFF2-40B4-BE49-F238E27FC236}">
              <a16:creationId xmlns="" xmlns:a16="http://schemas.microsoft.com/office/drawing/2014/main" id="{00000000-0008-0000-0100-00002E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4406800"/>
          <a:ext cx="3686175" cy="257175"/>
        </a:xfrm>
        <a:prstGeom prst="rect">
          <a:avLst/>
        </a:prstGeom>
      </xdr:spPr>
    </xdr:pic>
    <xdr:clientData/>
  </xdr:oneCellAnchor>
  <xdr:oneCellAnchor>
    <xdr:from>
      <xdr:col>1</xdr:col>
      <xdr:colOff>0</xdr:colOff>
      <xdr:row>600</xdr:row>
      <xdr:rowOff>0</xdr:rowOff>
    </xdr:from>
    <xdr:ext cx="2581275" cy="2524125"/>
    <xdr:pic>
      <xdr:nvPicPr>
        <xdr:cNvPr id="47" name="Picture 46" descr="Screen Clipping">
          <a:extLst>
            <a:ext uri="{FF2B5EF4-FFF2-40B4-BE49-F238E27FC236}">
              <a16:creationId xmlns="" xmlns:a16="http://schemas.microsoft.com/office/drawing/2014/main" id="{00000000-0008-0000-0100-00002F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5864125"/>
          <a:ext cx="2581275" cy="2524125"/>
        </a:xfrm>
        <a:prstGeom prst="rect">
          <a:avLst/>
        </a:prstGeom>
      </xdr:spPr>
    </xdr:pic>
    <xdr:clientData/>
  </xdr:oneCellAnchor>
  <xdr:twoCellAnchor editAs="oneCell">
    <xdr:from>
      <xdr:col>1</xdr:col>
      <xdr:colOff>0</xdr:colOff>
      <xdr:row>645</xdr:row>
      <xdr:rowOff>0</xdr:rowOff>
    </xdr:from>
    <xdr:to>
      <xdr:col>4</xdr:col>
      <xdr:colOff>390525</xdr:colOff>
      <xdr:row>660</xdr:row>
      <xdr:rowOff>133350</xdr:rowOff>
    </xdr:to>
    <xdr:pic>
      <xdr:nvPicPr>
        <xdr:cNvPr id="48" name="Picture 47" descr="Screen Clipping">
          <a:extLst>
            <a:ext uri="{FF2B5EF4-FFF2-40B4-BE49-F238E27FC236}">
              <a16:creationId xmlns="" xmlns:a16="http://schemas.microsoft.com/office/drawing/2014/main" id="{00000000-0008-0000-0100-000030000000}"/>
            </a:ext>
          </a:extLst>
        </xdr:cNvPr>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609600" y="82905600"/>
          <a:ext cx="3657600" cy="2562225"/>
        </a:xfrm>
        <a:prstGeom prst="rect">
          <a:avLst/>
        </a:prstGeom>
      </xdr:spPr>
    </xdr:pic>
    <xdr:clientData/>
  </xdr:twoCellAnchor>
  <xdr:twoCellAnchor editAs="oneCell">
    <xdr:from>
      <xdr:col>1</xdr:col>
      <xdr:colOff>0</xdr:colOff>
      <xdr:row>671</xdr:row>
      <xdr:rowOff>0</xdr:rowOff>
    </xdr:from>
    <xdr:to>
      <xdr:col>10</xdr:col>
      <xdr:colOff>476250</xdr:colOff>
      <xdr:row>678</xdr:row>
      <xdr:rowOff>38100</xdr:rowOff>
    </xdr:to>
    <xdr:pic>
      <xdr:nvPicPr>
        <xdr:cNvPr id="49" name="Picture 48">
          <a:extLst>
            <a:ext uri="{FF2B5EF4-FFF2-40B4-BE49-F238E27FC236}">
              <a16:creationId xmlns="" xmlns:a16="http://schemas.microsoft.com/office/drawing/2014/main" id="{00000000-0008-0000-0100-000031000000}"/>
            </a:ext>
          </a:extLst>
        </xdr:cNvPr>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609600" y="86791800"/>
          <a:ext cx="7400925" cy="1171575"/>
        </a:xfrm>
        <a:prstGeom prst="rect">
          <a:avLst/>
        </a:prstGeom>
      </xdr:spPr>
    </xdr:pic>
    <xdr:clientData/>
  </xdr:twoCellAnchor>
  <xdr:twoCellAnchor editAs="oneCell">
    <xdr:from>
      <xdr:col>1</xdr:col>
      <xdr:colOff>0</xdr:colOff>
      <xdr:row>681</xdr:row>
      <xdr:rowOff>0</xdr:rowOff>
    </xdr:from>
    <xdr:to>
      <xdr:col>17</xdr:col>
      <xdr:colOff>127000</xdr:colOff>
      <xdr:row>692</xdr:row>
      <xdr:rowOff>9525</xdr:rowOff>
    </xdr:to>
    <xdr:pic>
      <xdr:nvPicPr>
        <xdr:cNvPr id="50" name="Picture 49">
          <a:extLst>
            <a:ext uri="{FF2B5EF4-FFF2-40B4-BE49-F238E27FC236}">
              <a16:creationId xmlns="" xmlns:a16="http://schemas.microsoft.com/office/drawing/2014/main" id="{00000000-0008-0000-0100-000032000000}"/>
            </a:ext>
          </a:extLst>
        </xdr:cNvPr>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609600" y="88249125"/>
          <a:ext cx="13287375" cy="1790700"/>
        </a:xfrm>
        <a:prstGeom prst="rect">
          <a:avLst/>
        </a:prstGeom>
      </xdr:spPr>
    </xdr:pic>
    <xdr:clientData/>
  </xdr:twoCellAnchor>
  <xdr:oneCellAnchor>
    <xdr:from>
      <xdr:col>1</xdr:col>
      <xdr:colOff>171450</xdr:colOff>
      <xdr:row>700</xdr:row>
      <xdr:rowOff>142875</xdr:rowOff>
    </xdr:from>
    <xdr:ext cx="781159" cy="161948"/>
    <xdr:pic>
      <xdr:nvPicPr>
        <xdr:cNvPr id="57" name="Picture 56" descr="Screen Clipping">
          <a:extLst>
            <a:ext uri="{FF2B5EF4-FFF2-40B4-BE49-F238E27FC236}">
              <a16:creationId xmlns="" xmlns:a16="http://schemas.microsoft.com/office/drawing/2014/main" id="{00000000-0008-0000-0100-000039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740050"/>
          <a:ext cx="781159" cy="161948"/>
        </a:xfrm>
        <a:prstGeom prst="rect">
          <a:avLst/>
        </a:prstGeom>
      </xdr:spPr>
    </xdr:pic>
    <xdr:clientData/>
  </xdr:oneCellAnchor>
  <xdr:oneCellAnchor>
    <xdr:from>
      <xdr:col>1</xdr:col>
      <xdr:colOff>171450</xdr:colOff>
      <xdr:row>700</xdr:row>
      <xdr:rowOff>142875</xdr:rowOff>
    </xdr:from>
    <xdr:ext cx="781159" cy="161948"/>
    <xdr:pic>
      <xdr:nvPicPr>
        <xdr:cNvPr id="58" name="Picture 57" descr="Screen Clipping">
          <a:extLst>
            <a:ext uri="{FF2B5EF4-FFF2-40B4-BE49-F238E27FC236}">
              <a16:creationId xmlns="" xmlns:a16="http://schemas.microsoft.com/office/drawing/2014/main" id="{00000000-0008-0000-0100-00003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740050"/>
          <a:ext cx="781159" cy="161948"/>
        </a:xfrm>
        <a:prstGeom prst="rect">
          <a:avLst/>
        </a:prstGeom>
      </xdr:spPr>
    </xdr:pic>
    <xdr:clientData/>
  </xdr:oneCellAnchor>
  <xdr:twoCellAnchor editAs="oneCell">
    <xdr:from>
      <xdr:col>1</xdr:col>
      <xdr:colOff>0</xdr:colOff>
      <xdr:row>705</xdr:row>
      <xdr:rowOff>0</xdr:rowOff>
    </xdr:from>
    <xdr:to>
      <xdr:col>6</xdr:col>
      <xdr:colOff>542925</xdr:colOff>
      <xdr:row>708</xdr:row>
      <xdr:rowOff>38100</xdr:rowOff>
    </xdr:to>
    <xdr:pic>
      <xdr:nvPicPr>
        <xdr:cNvPr id="59" name="Picture 58" descr="Screen Clipping">
          <a:extLst>
            <a:ext uri="{FF2B5EF4-FFF2-40B4-BE49-F238E27FC236}">
              <a16:creationId xmlns="" xmlns:a16="http://schemas.microsoft.com/office/drawing/2014/main" id="{00000000-0008-0000-0100-00003B000000}"/>
            </a:ext>
          </a:extLst>
        </xdr:cNvPr>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609600" y="94411800"/>
          <a:ext cx="5029200" cy="523875"/>
        </a:xfrm>
        <a:prstGeom prst="rect">
          <a:avLst/>
        </a:prstGeom>
      </xdr:spPr>
    </xdr:pic>
    <xdr:clientData/>
  </xdr:twoCellAnchor>
  <xdr:twoCellAnchor editAs="oneCell">
    <xdr:from>
      <xdr:col>1</xdr:col>
      <xdr:colOff>0</xdr:colOff>
      <xdr:row>711</xdr:row>
      <xdr:rowOff>0</xdr:rowOff>
    </xdr:from>
    <xdr:to>
      <xdr:col>2</xdr:col>
      <xdr:colOff>1800225</xdr:colOff>
      <xdr:row>712</xdr:row>
      <xdr:rowOff>47625</xdr:rowOff>
    </xdr:to>
    <xdr:pic>
      <xdr:nvPicPr>
        <xdr:cNvPr id="60" name="Picture 59" descr="Screen Clipping">
          <a:extLst>
            <a:ext uri="{FF2B5EF4-FFF2-40B4-BE49-F238E27FC236}">
              <a16:creationId xmlns="" xmlns:a16="http://schemas.microsoft.com/office/drawing/2014/main" id="{00000000-0008-0000-0100-00003C000000}"/>
            </a:ext>
          </a:extLst>
        </xdr:cNvPr>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609600" y="95383350"/>
          <a:ext cx="2409825" cy="209550"/>
        </a:xfrm>
        <a:prstGeom prst="rect">
          <a:avLst/>
        </a:prstGeom>
      </xdr:spPr>
    </xdr:pic>
    <xdr:clientData/>
  </xdr:twoCellAnchor>
  <xdr:twoCellAnchor editAs="oneCell">
    <xdr:from>
      <xdr:col>1</xdr:col>
      <xdr:colOff>0</xdr:colOff>
      <xdr:row>718</xdr:row>
      <xdr:rowOff>0</xdr:rowOff>
    </xdr:from>
    <xdr:to>
      <xdr:col>3</xdr:col>
      <xdr:colOff>523875</xdr:colOff>
      <xdr:row>727</xdr:row>
      <xdr:rowOff>47625</xdr:rowOff>
    </xdr:to>
    <xdr:pic>
      <xdr:nvPicPr>
        <xdr:cNvPr id="62" name="Picture 61" descr="Screen Clipping">
          <a:extLst>
            <a:ext uri="{FF2B5EF4-FFF2-40B4-BE49-F238E27FC236}">
              <a16:creationId xmlns="" xmlns:a16="http://schemas.microsoft.com/office/drawing/2014/main" id="{00000000-0008-0000-0100-00003E000000}"/>
            </a:ext>
          </a:extLst>
        </xdr:cNvPr>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609600" y="96678750"/>
          <a:ext cx="3181350" cy="1504950"/>
        </a:xfrm>
        <a:prstGeom prst="rect">
          <a:avLst/>
        </a:prstGeom>
      </xdr:spPr>
    </xdr:pic>
    <xdr:clientData/>
  </xdr:twoCellAnchor>
  <xdr:twoCellAnchor editAs="oneCell">
    <xdr:from>
      <xdr:col>1</xdr:col>
      <xdr:colOff>0</xdr:colOff>
      <xdr:row>730</xdr:row>
      <xdr:rowOff>0</xdr:rowOff>
    </xdr:from>
    <xdr:to>
      <xdr:col>6</xdr:col>
      <xdr:colOff>514350</xdr:colOff>
      <xdr:row>751</xdr:row>
      <xdr:rowOff>66675</xdr:rowOff>
    </xdr:to>
    <xdr:pic>
      <xdr:nvPicPr>
        <xdr:cNvPr id="64" name="Picture 63" descr="Screen Clipping">
          <a:extLst>
            <a:ext uri="{FF2B5EF4-FFF2-40B4-BE49-F238E27FC236}">
              <a16:creationId xmlns="" xmlns:a16="http://schemas.microsoft.com/office/drawing/2014/main" id="{00000000-0008-0000-0100-000040000000}"/>
            </a:ext>
          </a:extLst>
        </xdr:cNvPr>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609600" y="98621850"/>
          <a:ext cx="5000625" cy="3467100"/>
        </a:xfrm>
        <a:prstGeom prst="rect">
          <a:avLst/>
        </a:prstGeom>
      </xdr:spPr>
    </xdr:pic>
    <xdr:clientData/>
  </xdr:twoCellAnchor>
  <xdr:twoCellAnchor editAs="oneCell">
    <xdr:from>
      <xdr:col>1</xdr:col>
      <xdr:colOff>0</xdr:colOff>
      <xdr:row>780</xdr:row>
      <xdr:rowOff>0</xdr:rowOff>
    </xdr:from>
    <xdr:to>
      <xdr:col>9</xdr:col>
      <xdr:colOff>523875</xdr:colOff>
      <xdr:row>787</xdr:row>
      <xdr:rowOff>9525</xdr:rowOff>
    </xdr:to>
    <xdr:pic>
      <xdr:nvPicPr>
        <xdr:cNvPr id="66" name="Picture 65">
          <a:extLst>
            <a:ext uri="{FF2B5EF4-FFF2-40B4-BE49-F238E27FC236}">
              <a16:creationId xmlns="" xmlns:a16="http://schemas.microsoft.com/office/drawing/2014/main" id="{00000000-0008-0000-0100-000042000000}"/>
            </a:ext>
          </a:extLst>
        </xdr:cNvPr>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609600" y="106718100"/>
          <a:ext cx="6838950" cy="1143000"/>
        </a:xfrm>
        <a:prstGeom prst="rect">
          <a:avLst/>
        </a:prstGeom>
      </xdr:spPr>
    </xdr:pic>
    <xdr:clientData/>
  </xdr:twoCellAnchor>
  <xdr:oneCellAnchor>
    <xdr:from>
      <xdr:col>1</xdr:col>
      <xdr:colOff>171450</xdr:colOff>
      <xdr:row>798</xdr:row>
      <xdr:rowOff>142875</xdr:rowOff>
    </xdr:from>
    <xdr:ext cx="781159" cy="161948"/>
    <xdr:pic>
      <xdr:nvPicPr>
        <xdr:cNvPr id="67" name="Picture 66" descr="Screen Clipping">
          <a:extLst>
            <a:ext uri="{FF2B5EF4-FFF2-40B4-BE49-F238E27FC236}">
              <a16:creationId xmlns="" xmlns:a16="http://schemas.microsoft.com/office/drawing/2014/main" id="{00000000-0008-0000-0100-000043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171450</xdr:colOff>
      <xdr:row>798</xdr:row>
      <xdr:rowOff>142875</xdr:rowOff>
    </xdr:from>
    <xdr:ext cx="781159" cy="161948"/>
    <xdr:pic>
      <xdr:nvPicPr>
        <xdr:cNvPr id="68" name="Picture 67" descr="Screen Clipping">
          <a:extLst>
            <a:ext uri="{FF2B5EF4-FFF2-40B4-BE49-F238E27FC236}">
              <a16:creationId xmlns="" xmlns:a16="http://schemas.microsoft.com/office/drawing/2014/main" id="{00000000-0008-0000-0100-00004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twoCellAnchor editAs="oneCell">
    <xdr:from>
      <xdr:col>1</xdr:col>
      <xdr:colOff>0</xdr:colOff>
      <xdr:row>803</xdr:row>
      <xdr:rowOff>0</xdr:rowOff>
    </xdr:from>
    <xdr:to>
      <xdr:col>7</xdr:col>
      <xdr:colOff>171450</xdr:colOff>
      <xdr:row>806</xdr:row>
      <xdr:rowOff>28575</xdr:rowOff>
    </xdr:to>
    <xdr:pic>
      <xdr:nvPicPr>
        <xdr:cNvPr id="69" name="Picture 68" descr="Screen Clipping">
          <a:extLst>
            <a:ext uri="{FF2B5EF4-FFF2-40B4-BE49-F238E27FC236}">
              <a16:creationId xmlns="" xmlns:a16="http://schemas.microsoft.com/office/drawing/2014/main" id="{00000000-0008-0000-0100-000045000000}"/>
            </a:ext>
          </a:extLst>
        </xdr:cNvPr>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609600" y="110442375"/>
          <a:ext cx="5267325" cy="514350"/>
        </a:xfrm>
        <a:prstGeom prst="rect">
          <a:avLst/>
        </a:prstGeom>
      </xdr:spPr>
    </xdr:pic>
    <xdr:clientData/>
  </xdr:twoCellAnchor>
  <xdr:twoCellAnchor editAs="oneCell">
    <xdr:from>
      <xdr:col>1</xdr:col>
      <xdr:colOff>0</xdr:colOff>
      <xdr:row>809</xdr:row>
      <xdr:rowOff>0</xdr:rowOff>
    </xdr:from>
    <xdr:to>
      <xdr:col>2</xdr:col>
      <xdr:colOff>1819275</xdr:colOff>
      <xdr:row>810</xdr:row>
      <xdr:rowOff>133350</xdr:rowOff>
    </xdr:to>
    <xdr:pic>
      <xdr:nvPicPr>
        <xdr:cNvPr id="70" name="Picture 69" descr="Screen Clipping">
          <a:extLst>
            <a:ext uri="{FF2B5EF4-FFF2-40B4-BE49-F238E27FC236}">
              <a16:creationId xmlns="" xmlns:a16="http://schemas.microsoft.com/office/drawing/2014/main" id="{00000000-0008-0000-0100-000046000000}"/>
            </a:ext>
          </a:extLst>
        </xdr:cNvPr>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609600" y="111413925"/>
          <a:ext cx="2428875" cy="295275"/>
        </a:xfrm>
        <a:prstGeom prst="rect">
          <a:avLst/>
        </a:prstGeom>
      </xdr:spPr>
    </xdr:pic>
    <xdr:clientData/>
  </xdr:twoCellAnchor>
  <xdr:twoCellAnchor editAs="oneCell">
    <xdr:from>
      <xdr:col>1</xdr:col>
      <xdr:colOff>0</xdr:colOff>
      <xdr:row>816</xdr:row>
      <xdr:rowOff>0</xdr:rowOff>
    </xdr:from>
    <xdr:to>
      <xdr:col>2</xdr:col>
      <xdr:colOff>1457325</xdr:colOff>
      <xdr:row>825</xdr:row>
      <xdr:rowOff>47625</xdr:rowOff>
    </xdr:to>
    <xdr:pic>
      <xdr:nvPicPr>
        <xdr:cNvPr id="71" name="Picture 70" descr="Screen Clipping">
          <a:extLst>
            <a:ext uri="{FF2B5EF4-FFF2-40B4-BE49-F238E27FC236}">
              <a16:creationId xmlns="" xmlns:a16="http://schemas.microsoft.com/office/drawing/2014/main" id="{00000000-0008-0000-0100-000047000000}"/>
            </a:ext>
          </a:extLst>
        </xdr:cNvPr>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609600" y="112547400"/>
          <a:ext cx="2066925" cy="1504950"/>
        </a:xfrm>
        <a:prstGeom prst="rect">
          <a:avLst/>
        </a:prstGeom>
      </xdr:spPr>
    </xdr:pic>
    <xdr:clientData/>
  </xdr:twoCellAnchor>
  <xdr:twoCellAnchor editAs="oneCell">
    <xdr:from>
      <xdr:col>1</xdr:col>
      <xdr:colOff>0</xdr:colOff>
      <xdr:row>829</xdr:row>
      <xdr:rowOff>0</xdr:rowOff>
    </xdr:from>
    <xdr:to>
      <xdr:col>6</xdr:col>
      <xdr:colOff>533400</xdr:colOff>
      <xdr:row>850</xdr:row>
      <xdr:rowOff>9525</xdr:rowOff>
    </xdr:to>
    <xdr:pic>
      <xdr:nvPicPr>
        <xdr:cNvPr id="72" name="Picture 71" descr="Screen Clipping">
          <a:extLst>
            <a:ext uri="{FF2B5EF4-FFF2-40B4-BE49-F238E27FC236}">
              <a16:creationId xmlns="" xmlns:a16="http://schemas.microsoft.com/office/drawing/2014/main" id="{00000000-0008-0000-0100-000048000000}"/>
            </a:ext>
          </a:extLst>
        </xdr:cNvPr>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609600" y="114652425"/>
          <a:ext cx="5019675" cy="3409950"/>
        </a:xfrm>
        <a:prstGeom prst="rect">
          <a:avLst/>
        </a:prstGeom>
      </xdr:spPr>
    </xdr:pic>
    <xdr:clientData/>
  </xdr:twoCellAnchor>
  <xdr:twoCellAnchor editAs="oneCell">
    <xdr:from>
      <xdr:col>1</xdr:col>
      <xdr:colOff>0</xdr:colOff>
      <xdr:row>855</xdr:row>
      <xdr:rowOff>0</xdr:rowOff>
    </xdr:from>
    <xdr:to>
      <xdr:col>4</xdr:col>
      <xdr:colOff>381000</xdr:colOff>
      <xdr:row>868</xdr:row>
      <xdr:rowOff>123825</xdr:rowOff>
    </xdr:to>
    <xdr:pic>
      <xdr:nvPicPr>
        <xdr:cNvPr id="73" name="Picture 72" descr="Screen Clipping">
          <a:extLst>
            <a:ext uri="{FF2B5EF4-FFF2-40B4-BE49-F238E27FC236}">
              <a16:creationId xmlns="" xmlns:a16="http://schemas.microsoft.com/office/drawing/2014/main" id="{00000000-0008-0000-0100-000049000000}"/>
            </a:ext>
          </a:extLst>
        </xdr:cNvPr>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609600" y="118862475"/>
          <a:ext cx="3648075" cy="2228850"/>
        </a:xfrm>
        <a:prstGeom prst="rect">
          <a:avLst/>
        </a:prstGeom>
      </xdr:spPr>
    </xdr:pic>
    <xdr:clientData/>
  </xdr:twoCellAnchor>
  <xdr:twoCellAnchor editAs="oneCell">
    <xdr:from>
      <xdr:col>1</xdr:col>
      <xdr:colOff>0</xdr:colOff>
      <xdr:row>872</xdr:row>
      <xdr:rowOff>0</xdr:rowOff>
    </xdr:from>
    <xdr:to>
      <xdr:col>7</xdr:col>
      <xdr:colOff>466725</xdr:colOff>
      <xdr:row>881</xdr:row>
      <xdr:rowOff>142875</xdr:rowOff>
    </xdr:to>
    <xdr:pic>
      <xdr:nvPicPr>
        <xdr:cNvPr id="74" name="Picture 73">
          <a:extLst>
            <a:ext uri="{FF2B5EF4-FFF2-40B4-BE49-F238E27FC236}">
              <a16:creationId xmlns="" xmlns:a16="http://schemas.microsoft.com/office/drawing/2014/main" id="{00000000-0008-0000-0100-00004A000000}"/>
            </a:ext>
          </a:extLst>
        </xdr:cNvPr>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609600" y="121615200"/>
          <a:ext cx="5562600" cy="1600200"/>
        </a:xfrm>
        <a:prstGeom prst="rect">
          <a:avLst/>
        </a:prstGeom>
      </xdr:spPr>
    </xdr:pic>
    <xdr:clientData/>
  </xdr:twoCellAnchor>
  <xdr:twoCellAnchor editAs="oneCell">
    <xdr:from>
      <xdr:col>1</xdr:col>
      <xdr:colOff>0</xdr:colOff>
      <xdr:row>886</xdr:row>
      <xdr:rowOff>0</xdr:rowOff>
    </xdr:from>
    <xdr:to>
      <xdr:col>12</xdr:col>
      <xdr:colOff>476250</xdr:colOff>
      <xdr:row>913</xdr:row>
      <xdr:rowOff>104775</xdr:rowOff>
    </xdr:to>
    <xdr:pic>
      <xdr:nvPicPr>
        <xdr:cNvPr id="77" name="Picture 76">
          <a:extLst>
            <a:ext uri="{FF2B5EF4-FFF2-40B4-BE49-F238E27FC236}">
              <a16:creationId xmlns="" xmlns:a16="http://schemas.microsoft.com/office/drawing/2014/main" id="{00000000-0008-0000-0100-00004D000000}"/>
            </a:ext>
          </a:extLst>
        </xdr:cNvPr>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609600" y="126472950"/>
          <a:ext cx="8620125" cy="4476750"/>
        </a:xfrm>
        <a:prstGeom prst="rect">
          <a:avLst/>
        </a:prstGeom>
      </xdr:spPr>
    </xdr:pic>
    <xdr:clientData/>
  </xdr:twoCellAnchor>
  <xdr:twoCellAnchor editAs="oneCell">
    <xdr:from>
      <xdr:col>1</xdr:col>
      <xdr:colOff>0</xdr:colOff>
      <xdr:row>757</xdr:row>
      <xdr:rowOff>0</xdr:rowOff>
    </xdr:from>
    <xdr:to>
      <xdr:col>4</xdr:col>
      <xdr:colOff>466725</xdr:colOff>
      <xdr:row>772</xdr:row>
      <xdr:rowOff>57150</xdr:rowOff>
    </xdr:to>
    <xdr:pic>
      <xdr:nvPicPr>
        <xdr:cNvPr id="79" name="Picture 78" descr="Screen Clipping">
          <a:extLst>
            <a:ext uri="{FF2B5EF4-FFF2-40B4-BE49-F238E27FC236}">
              <a16:creationId xmlns="" xmlns:a16="http://schemas.microsoft.com/office/drawing/2014/main" id="{00000000-0008-0000-0100-00004F000000}"/>
            </a:ext>
          </a:extLst>
        </xdr:cNvPr>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609600" y="102993825"/>
          <a:ext cx="3733800" cy="2486025"/>
        </a:xfrm>
        <a:prstGeom prst="rect">
          <a:avLst/>
        </a:prstGeom>
      </xdr:spPr>
    </xdr:pic>
    <xdr:clientData/>
  </xdr:twoCellAnchor>
  <xdr:oneCellAnchor>
    <xdr:from>
      <xdr:col>1</xdr:col>
      <xdr:colOff>171450</xdr:colOff>
      <xdr:row>454</xdr:row>
      <xdr:rowOff>142875</xdr:rowOff>
    </xdr:from>
    <xdr:ext cx="781159" cy="161948"/>
    <xdr:pic>
      <xdr:nvPicPr>
        <xdr:cNvPr id="61" name="Picture 60" descr="Screen Clipping">
          <a:extLst>
            <a:ext uri="{FF2B5EF4-FFF2-40B4-BE49-F238E27FC236}">
              <a16:creationId xmlns="" xmlns:a16="http://schemas.microsoft.com/office/drawing/2014/main" id="{00000000-0008-0000-0100-00003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171450</xdr:colOff>
      <xdr:row>454</xdr:row>
      <xdr:rowOff>142875</xdr:rowOff>
    </xdr:from>
    <xdr:ext cx="781159" cy="161948"/>
    <xdr:pic>
      <xdr:nvPicPr>
        <xdr:cNvPr id="63" name="Picture 62" descr="Screen Clipping">
          <a:extLst>
            <a:ext uri="{FF2B5EF4-FFF2-40B4-BE49-F238E27FC236}">
              <a16:creationId xmlns="" xmlns:a16="http://schemas.microsoft.com/office/drawing/2014/main" id="{00000000-0008-0000-0100-00003F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0</xdr:colOff>
      <xdr:row>496</xdr:row>
      <xdr:rowOff>0</xdr:rowOff>
    </xdr:from>
    <xdr:ext cx="5439535" cy="3267531"/>
    <xdr:pic>
      <xdr:nvPicPr>
        <xdr:cNvPr id="65" name="Picture 64" descr="Screen Clipping">
          <a:extLst>
            <a:ext uri="{FF2B5EF4-FFF2-40B4-BE49-F238E27FC236}">
              <a16:creationId xmlns="" xmlns:a16="http://schemas.microsoft.com/office/drawing/2014/main" id="{00000000-0008-0000-0100-00004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60559950"/>
          <a:ext cx="5439535" cy="3267531"/>
        </a:xfrm>
        <a:prstGeom prst="rect">
          <a:avLst/>
        </a:prstGeom>
      </xdr:spPr>
    </xdr:pic>
    <xdr:clientData/>
  </xdr:oneCellAnchor>
  <xdr:oneCellAnchor>
    <xdr:from>
      <xdr:col>1</xdr:col>
      <xdr:colOff>0</xdr:colOff>
      <xdr:row>459</xdr:row>
      <xdr:rowOff>0</xdr:rowOff>
    </xdr:from>
    <xdr:ext cx="6600825" cy="857250"/>
    <xdr:pic>
      <xdr:nvPicPr>
        <xdr:cNvPr id="75" name="Picture 74" descr="Screen Clipping">
          <a:extLst>
            <a:ext uri="{FF2B5EF4-FFF2-40B4-BE49-F238E27FC236}">
              <a16:creationId xmlns="" xmlns:a16="http://schemas.microsoft.com/office/drawing/2014/main" id="{00000000-0008-0000-0100-00004B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4568725"/>
          <a:ext cx="6600825" cy="857250"/>
        </a:xfrm>
        <a:prstGeom prst="rect">
          <a:avLst/>
        </a:prstGeom>
      </xdr:spPr>
    </xdr:pic>
    <xdr:clientData/>
  </xdr:oneCellAnchor>
  <xdr:oneCellAnchor>
    <xdr:from>
      <xdr:col>1</xdr:col>
      <xdr:colOff>0</xdr:colOff>
      <xdr:row>467</xdr:row>
      <xdr:rowOff>0</xdr:rowOff>
    </xdr:from>
    <xdr:ext cx="3686175" cy="257175"/>
    <xdr:pic>
      <xdr:nvPicPr>
        <xdr:cNvPr id="76" name="Picture 75" descr="Screen Clipping">
          <a:extLst>
            <a:ext uri="{FF2B5EF4-FFF2-40B4-BE49-F238E27FC236}">
              <a16:creationId xmlns="" xmlns:a16="http://schemas.microsoft.com/office/drawing/2014/main" id="{00000000-0008-0000-0100-00004C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5864125"/>
          <a:ext cx="3686175" cy="257175"/>
        </a:xfrm>
        <a:prstGeom prst="rect">
          <a:avLst/>
        </a:prstGeom>
      </xdr:spPr>
    </xdr:pic>
    <xdr:clientData/>
  </xdr:oneCellAnchor>
  <xdr:oneCellAnchor>
    <xdr:from>
      <xdr:col>1</xdr:col>
      <xdr:colOff>0</xdr:colOff>
      <xdr:row>476</xdr:row>
      <xdr:rowOff>0</xdr:rowOff>
    </xdr:from>
    <xdr:ext cx="2581275" cy="2524125"/>
    <xdr:pic>
      <xdr:nvPicPr>
        <xdr:cNvPr id="78" name="Picture 77" descr="Screen Clipping">
          <a:extLst>
            <a:ext uri="{FF2B5EF4-FFF2-40B4-BE49-F238E27FC236}">
              <a16:creationId xmlns="" xmlns:a16="http://schemas.microsoft.com/office/drawing/2014/main" id="{00000000-0008-0000-0100-00004E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7321450"/>
          <a:ext cx="2581275" cy="2524125"/>
        </a:xfrm>
        <a:prstGeom prst="rect">
          <a:avLst/>
        </a:prstGeom>
      </xdr:spPr>
    </xdr:pic>
    <xdr:clientData/>
  </xdr:oneCellAnchor>
  <xdr:oneCellAnchor>
    <xdr:from>
      <xdr:col>1</xdr:col>
      <xdr:colOff>0</xdr:colOff>
      <xdr:row>558</xdr:row>
      <xdr:rowOff>0</xdr:rowOff>
    </xdr:from>
    <xdr:ext cx="11372850" cy="1552575"/>
    <xdr:pic>
      <xdr:nvPicPr>
        <xdr:cNvPr id="80" name="Picture 79">
          <a:extLst>
            <a:ext uri="{FF2B5EF4-FFF2-40B4-BE49-F238E27FC236}">
              <a16:creationId xmlns="" xmlns:a16="http://schemas.microsoft.com/office/drawing/2014/main" id="{00000000-0008-0000-0100-000050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70599300"/>
          <a:ext cx="11372850" cy="1552575"/>
        </a:xfrm>
        <a:prstGeom prst="rect">
          <a:avLst/>
        </a:prstGeom>
      </xdr:spPr>
    </xdr:pic>
    <xdr:clientData/>
  </xdr:oneCellAnchor>
  <xdr:twoCellAnchor editAs="oneCell">
    <xdr:from>
      <xdr:col>1</xdr:col>
      <xdr:colOff>38100</xdr:colOff>
      <xdr:row>523</xdr:row>
      <xdr:rowOff>66675</xdr:rowOff>
    </xdr:from>
    <xdr:to>
      <xdr:col>3</xdr:col>
      <xdr:colOff>19050</xdr:colOff>
      <xdr:row>539</xdr:row>
      <xdr:rowOff>66675</xdr:rowOff>
    </xdr:to>
    <xdr:pic>
      <xdr:nvPicPr>
        <xdr:cNvPr id="86" name="Picture 85">
          <a:extLst>
            <a:ext uri="{FF2B5EF4-FFF2-40B4-BE49-F238E27FC236}">
              <a16:creationId xmlns="" xmlns:a16="http://schemas.microsoft.com/office/drawing/2014/main" id="{00000000-0008-0000-0100-000056000000}"/>
            </a:ext>
          </a:extLst>
        </xdr:cNvPr>
        <xdr:cNvPicPr/>
      </xdr:nvPicPr>
      <xdr:blipFill rotWithShape="1">
        <a:blip xmlns:r="http://schemas.openxmlformats.org/officeDocument/2006/relationships" r:embed="rId36"/>
        <a:srcRect l="62187" t="40856" r="12031" b="14952"/>
        <a:stretch/>
      </xdr:blipFill>
      <xdr:spPr bwMode="auto">
        <a:xfrm>
          <a:off x="647700" y="85086825"/>
          <a:ext cx="2638425" cy="25908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401</xdr:row>
      <xdr:rowOff>0</xdr:rowOff>
    </xdr:from>
    <xdr:to>
      <xdr:col>3</xdr:col>
      <xdr:colOff>38100</xdr:colOff>
      <xdr:row>418</xdr:row>
      <xdr:rowOff>28575</xdr:rowOff>
    </xdr:to>
    <xdr:pic>
      <xdr:nvPicPr>
        <xdr:cNvPr id="88" name="Picture 87">
          <a:extLst>
            <a:ext uri="{FF2B5EF4-FFF2-40B4-BE49-F238E27FC236}">
              <a16:creationId xmlns="" xmlns:a16="http://schemas.microsoft.com/office/drawing/2014/main" id="{00000000-0008-0000-0100-000058000000}"/>
            </a:ext>
          </a:extLst>
        </xdr:cNvPr>
        <xdr:cNvPicPr/>
      </xdr:nvPicPr>
      <xdr:blipFill rotWithShape="1">
        <a:blip xmlns:r="http://schemas.openxmlformats.org/officeDocument/2006/relationships" r:embed="rId36"/>
        <a:srcRect l="62187" t="40856" r="12031" b="14952"/>
        <a:stretch/>
      </xdr:blipFill>
      <xdr:spPr bwMode="auto">
        <a:xfrm>
          <a:off x="609600" y="64931925"/>
          <a:ext cx="2695575" cy="27813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427</xdr:row>
      <xdr:rowOff>0</xdr:rowOff>
    </xdr:from>
    <xdr:to>
      <xdr:col>12</xdr:col>
      <xdr:colOff>95250</xdr:colOff>
      <xdr:row>432</xdr:row>
      <xdr:rowOff>152400</xdr:rowOff>
    </xdr:to>
    <xdr:pic>
      <xdr:nvPicPr>
        <xdr:cNvPr id="93" name="Picture 92">
          <a:extLst>
            <a:ext uri="{FF2B5EF4-FFF2-40B4-BE49-F238E27FC236}">
              <a16:creationId xmlns="" xmlns:a16="http://schemas.microsoft.com/office/drawing/2014/main" id="{00000000-0008-0000-0100-00005D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691419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548</xdr:row>
      <xdr:rowOff>0</xdr:rowOff>
    </xdr:from>
    <xdr:to>
      <xdr:col>12</xdr:col>
      <xdr:colOff>95250</xdr:colOff>
      <xdr:row>553</xdr:row>
      <xdr:rowOff>152400</xdr:rowOff>
    </xdr:to>
    <xdr:pic>
      <xdr:nvPicPr>
        <xdr:cNvPr id="94" name="Picture 93">
          <a:extLst>
            <a:ext uri="{FF2B5EF4-FFF2-40B4-BE49-F238E27FC236}">
              <a16:creationId xmlns="" xmlns:a16="http://schemas.microsoft.com/office/drawing/2014/main" id="{00000000-0008-0000-0100-00005E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890682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949</xdr:row>
      <xdr:rowOff>0</xdr:rowOff>
    </xdr:from>
    <xdr:to>
      <xdr:col>18</xdr:col>
      <xdr:colOff>226930</xdr:colOff>
      <xdr:row>961</xdr:row>
      <xdr:rowOff>94995</xdr:rowOff>
    </xdr:to>
    <xdr:pic>
      <xdr:nvPicPr>
        <xdr:cNvPr id="21" name="Picture 20">
          <a:extLst>
            <a:ext uri="{FF2B5EF4-FFF2-40B4-BE49-F238E27FC236}">
              <a16:creationId xmlns="" xmlns:a16="http://schemas.microsoft.com/office/drawing/2014/main" id="{00000000-0008-0000-0100-000015000000}"/>
            </a:ext>
          </a:extLst>
        </xdr:cNvPr>
        <xdr:cNvPicPr>
          <a:picLocks noChangeAspect="1"/>
        </xdr:cNvPicPr>
      </xdr:nvPicPr>
      <xdr:blipFill>
        <a:blip xmlns:r="http://schemas.openxmlformats.org/officeDocument/2006/relationships" r:embed="rId38"/>
        <a:stretch>
          <a:fillRect/>
        </a:stretch>
      </xdr:blipFill>
      <xdr:spPr>
        <a:xfrm>
          <a:off x="1219200" y="154162125"/>
          <a:ext cx="13361905" cy="2038095"/>
        </a:xfrm>
        <a:prstGeom prst="rect">
          <a:avLst/>
        </a:prstGeom>
      </xdr:spPr>
    </xdr:pic>
    <xdr:clientData/>
  </xdr:twoCellAnchor>
  <xdr:oneCellAnchor>
    <xdr:from>
      <xdr:col>2</xdr:col>
      <xdr:colOff>171450</xdr:colOff>
      <xdr:row>927</xdr:row>
      <xdr:rowOff>142875</xdr:rowOff>
    </xdr:from>
    <xdr:ext cx="781159" cy="161948"/>
    <xdr:pic>
      <xdr:nvPicPr>
        <xdr:cNvPr id="84" name="Picture 83" descr="Screen Clipping">
          <a:extLst>
            <a:ext uri="{FF2B5EF4-FFF2-40B4-BE49-F238E27FC236}">
              <a16:creationId xmlns="" xmlns:a16="http://schemas.microsoft.com/office/drawing/2014/main" id="{00000000-0008-0000-0100-00005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oneCellAnchor>
    <xdr:from>
      <xdr:col>2</xdr:col>
      <xdr:colOff>171450</xdr:colOff>
      <xdr:row>927</xdr:row>
      <xdr:rowOff>142875</xdr:rowOff>
    </xdr:from>
    <xdr:ext cx="781159" cy="161948"/>
    <xdr:pic>
      <xdr:nvPicPr>
        <xdr:cNvPr id="85" name="Picture 84" descr="Screen Clipping">
          <a:extLst>
            <a:ext uri="{FF2B5EF4-FFF2-40B4-BE49-F238E27FC236}">
              <a16:creationId xmlns="" xmlns:a16="http://schemas.microsoft.com/office/drawing/2014/main" id="{00000000-0008-0000-0100-000055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twoCellAnchor editAs="oneCell">
    <xdr:from>
      <xdr:col>2</xdr:col>
      <xdr:colOff>0</xdr:colOff>
      <xdr:row>933</xdr:row>
      <xdr:rowOff>0</xdr:rowOff>
    </xdr:from>
    <xdr:to>
      <xdr:col>15</xdr:col>
      <xdr:colOff>417634</xdr:colOff>
      <xdr:row>945</xdr:row>
      <xdr:rowOff>123567</xdr:rowOff>
    </xdr:to>
    <xdr:pic>
      <xdr:nvPicPr>
        <xdr:cNvPr id="22" name="Picture 21">
          <a:extLst>
            <a:ext uri="{FF2B5EF4-FFF2-40B4-BE49-F238E27FC236}">
              <a16:creationId xmlns="" xmlns:a16="http://schemas.microsoft.com/office/drawing/2014/main" id="{00000000-0008-0000-0100-000016000000}"/>
            </a:ext>
          </a:extLst>
        </xdr:cNvPr>
        <xdr:cNvPicPr>
          <a:picLocks noChangeAspect="1"/>
        </xdr:cNvPicPr>
      </xdr:nvPicPr>
      <xdr:blipFill>
        <a:blip xmlns:r="http://schemas.openxmlformats.org/officeDocument/2006/relationships" r:embed="rId39"/>
        <a:stretch>
          <a:fillRect/>
        </a:stretch>
      </xdr:blipFill>
      <xdr:spPr>
        <a:xfrm>
          <a:off x="1219200" y="152457150"/>
          <a:ext cx="11723809" cy="206666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ACCTDEPT/CLIENTS/CPI/NYSTRS%20MONTHLY%20ADVISOR%20RECON/2007/DEC%2007/Final/NYSTRS_Reconciliation-Final%20DEC%20%2007%20%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OControl"/>
      <sheetName val="APOLLO_LINKS"/>
      <sheetName val="Schedule_A"/>
      <sheetName val="Share_Cost_Mkt"/>
      <sheetName val="Cash"/>
      <sheetName val="Dividends"/>
      <sheetName val="Tax_Reclaims"/>
      <sheetName val="Interest"/>
      <sheetName val="Open_Trades"/>
      <sheetName val="Pending_FX"/>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NYCPF-Recons@statestreet.com" TargetMode="External"/><Relationship Id="rId1" Type="http://schemas.openxmlformats.org/officeDocument/2006/relationships/hyperlink" Target="mailto:ManagerReconciliations@comptroller.nyc.gov"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S88"/>
  <sheetViews>
    <sheetView showGridLines="0" zoomScaleNormal="100" workbookViewId="0">
      <selection activeCell="P63" sqref="P63"/>
    </sheetView>
  </sheetViews>
  <sheetFormatPr defaultColWidth="9.140625" defaultRowHeight="12.75"/>
  <cols>
    <col min="1" max="1" width="6.7109375" style="14" customWidth="1"/>
    <col min="2" max="16" width="9.140625" style="14"/>
    <col min="17" max="17" width="45.28515625" style="14" customWidth="1"/>
    <col min="18" max="18" width="9.140625" style="14"/>
    <col min="19" max="19" width="12.5703125" style="14" customWidth="1"/>
    <col min="20" max="16384" width="9.140625" style="14"/>
  </cols>
  <sheetData>
    <row r="1" spans="1:19">
      <c r="A1" s="13" t="s">
        <v>190</v>
      </c>
    </row>
    <row r="2" spans="1:19">
      <c r="A2" s="13" t="s">
        <v>244</v>
      </c>
    </row>
    <row r="3" spans="1:19">
      <c r="A3" s="13"/>
    </row>
    <row r="4" spans="1:19">
      <c r="B4" s="15" t="s">
        <v>85</v>
      </c>
      <c r="C4" s="16"/>
      <c r="D4" s="16"/>
    </row>
    <row r="5" spans="1:19" ht="12.75" customHeight="1">
      <c r="B5" s="346" t="s">
        <v>202</v>
      </c>
      <c r="C5" s="346"/>
      <c r="D5" s="346"/>
      <c r="E5" s="346"/>
      <c r="F5" s="346"/>
      <c r="G5" s="346"/>
      <c r="H5" s="346"/>
      <c r="I5" s="346"/>
      <c r="J5" s="346"/>
      <c r="K5" s="346"/>
      <c r="L5" s="346"/>
      <c r="M5" s="346"/>
      <c r="N5" s="346"/>
      <c r="O5" s="346"/>
      <c r="P5" s="346"/>
    </row>
    <row r="6" spans="1:19">
      <c r="B6" s="346"/>
      <c r="C6" s="346"/>
      <c r="D6" s="346"/>
      <c r="E6" s="346"/>
      <c r="F6" s="346"/>
      <c r="G6" s="346"/>
      <c r="H6" s="346"/>
      <c r="I6" s="346"/>
      <c r="J6" s="346"/>
      <c r="K6" s="346"/>
      <c r="L6" s="346"/>
      <c r="M6" s="346"/>
      <c r="N6" s="346"/>
      <c r="O6" s="346"/>
      <c r="P6" s="346"/>
    </row>
    <row r="7" spans="1:19">
      <c r="B7" s="346"/>
      <c r="C7" s="346"/>
      <c r="D7" s="346"/>
      <c r="E7" s="346"/>
      <c r="F7" s="346"/>
      <c r="G7" s="346"/>
      <c r="H7" s="346"/>
      <c r="I7" s="346"/>
      <c r="J7" s="346"/>
      <c r="K7" s="346"/>
      <c r="L7" s="346"/>
      <c r="M7" s="346"/>
      <c r="N7" s="346"/>
      <c r="O7" s="346"/>
      <c r="P7" s="346"/>
    </row>
    <row r="8" spans="1:19" ht="12.75" customHeight="1">
      <c r="B8" s="153"/>
      <c r="C8" s="153"/>
      <c r="D8" s="153"/>
      <c r="E8" s="153"/>
      <c r="F8" s="153"/>
      <c r="G8" s="153"/>
      <c r="H8" s="153"/>
      <c r="I8" s="153"/>
      <c r="J8" s="153"/>
      <c r="K8" s="153"/>
      <c r="L8" s="153"/>
      <c r="M8" s="153"/>
      <c r="N8" s="153"/>
      <c r="O8" s="153"/>
      <c r="P8" s="153"/>
    </row>
    <row r="9" spans="1:19" ht="15" customHeight="1">
      <c r="B9" s="347" t="s">
        <v>189</v>
      </c>
      <c r="C9" s="347"/>
      <c r="D9" s="347"/>
      <c r="E9" s="347"/>
      <c r="F9" s="347"/>
      <c r="G9" s="347"/>
      <c r="H9" s="347"/>
      <c r="I9" s="347"/>
      <c r="J9" s="347"/>
      <c r="K9" s="347"/>
      <c r="L9" s="347"/>
      <c r="M9" s="347"/>
      <c r="N9" s="347"/>
      <c r="O9" s="347"/>
      <c r="P9" s="347"/>
      <c r="Q9" s="347"/>
    </row>
    <row r="10" spans="1:19" ht="15" customHeight="1">
      <c r="B10" s="347"/>
      <c r="C10" s="347"/>
      <c r="D10" s="347"/>
      <c r="E10" s="347"/>
      <c r="F10" s="347"/>
      <c r="G10" s="347"/>
      <c r="H10" s="347"/>
      <c r="I10" s="347"/>
      <c r="J10" s="347"/>
      <c r="K10" s="347"/>
      <c r="L10" s="347"/>
      <c r="M10" s="347"/>
      <c r="N10" s="347"/>
      <c r="O10" s="347"/>
      <c r="P10" s="347"/>
      <c r="Q10" s="347"/>
    </row>
    <row r="11" spans="1:19" ht="15" customHeight="1">
      <c r="B11" s="347" t="s">
        <v>245</v>
      </c>
      <c r="C11" s="347"/>
      <c r="D11" s="347"/>
      <c r="E11" s="347"/>
      <c r="F11" s="347"/>
      <c r="G11" s="347"/>
      <c r="H11" s="347"/>
      <c r="I11" s="347"/>
      <c r="J11" s="347"/>
      <c r="K11" s="347"/>
      <c r="L11" s="347"/>
      <c r="M11" s="347"/>
      <c r="N11" s="347"/>
      <c r="O11" s="347"/>
      <c r="P11" s="347"/>
      <c r="Q11" s="347"/>
    </row>
    <row r="12" spans="1:19" ht="26.25" customHeight="1">
      <c r="B12" s="347"/>
      <c r="C12" s="347"/>
      <c r="D12" s="347"/>
      <c r="E12" s="347"/>
      <c r="F12" s="347"/>
      <c r="G12" s="347"/>
      <c r="H12" s="347"/>
      <c r="I12" s="347"/>
      <c r="J12" s="347"/>
      <c r="K12" s="347"/>
      <c r="L12" s="347"/>
      <c r="M12" s="347"/>
      <c r="N12" s="347"/>
      <c r="O12" s="347"/>
      <c r="P12" s="347"/>
      <c r="Q12" s="347"/>
    </row>
    <row r="13" spans="1:19">
      <c r="C13" s="13"/>
    </row>
    <row r="14" spans="1:19">
      <c r="B14" s="345" t="s">
        <v>246</v>
      </c>
      <c r="C14" s="345"/>
      <c r="D14" s="345"/>
      <c r="E14" s="345"/>
      <c r="F14" s="345"/>
      <c r="G14" s="345"/>
      <c r="H14" s="345"/>
      <c r="I14" s="345"/>
      <c r="J14" s="345"/>
      <c r="K14" s="345"/>
      <c r="L14" s="345"/>
      <c r="M14" s="345"/>
      <c r="N14" s="345"/>
      <c r="O14" s="345"/>
      <c r="P14" s="345"/>
      <c r="Q14" s="345"/>
      <c r="R14" s="345"/>
      <c r="S14" s="345"/>
    </row>
    <row r="15" spans="1:19" ht="38.25" customHeight="1">
      <c r="B15" s="345"/>
      <c r="C15" s="345"/>
      <c r="D15" s="345"/>
      <c r="E15" s="345"/>
      <c r="F15" s="345"/>
      <c r="G15" s="345"/>
      <c r="H15" s="345"/>
      <c r="I15" s="345"/>
      <c r="J15" s="345"/>
      <c r="K15" s="345"/>
      <c r="L15" s="345"/>
      <c r="M15" s="345"/>
      <c r="N15" s="345"/>
      <c r="O15" s="345"/>
      <c r="P15" s="345"/>
      <c r="Q15" s="345"/>
      <c r="R15" s="345"/>
      <c r="S15" s="345"/>
    </row>
    <row r="16" spans="1:19">
      <c r="B16" s="14" t="s">
        <v>110</v>
      </c>
      <c r="C16" s="13"/>
    </row>
    <row r="17" spans="2:19">
      <c r="B17" s="14" t="s">
        <v>111</v>
      </c>
      <c r="C17" s="13"/>
    </row>
    <row r="18" spans="2:19" ht="8.25" customHeight="1">
      <c r="C18" s="13"/>
    </row>
    <row r="19" spans="2:19" s="235" customFormat="1" ht="15" customHeight="1">
      <c r="B19" s="348" t="s">
        <v>247</v>
      </c>
      <c r="C19" s="348"/>
      <c r="D19" s="348"/>
      <c r="E19" s="348"/>
      <c r="F19" s="348"/>
      <c r="G19" s="348"/>
      <c r="H19" s="348"/>
      <c r="I19" s="348"/>
      <c r="J19" s="348"/>
      <c r="K19" s="348"/>
      <c r="L19" s="348"/>
      <c r="M19" s="348"/>
      <c r="N19" s="348"/>
      <c r="O19" s="348"/>
      <c r="P19" s="348"/>
      <c r="Q19" s="348"/>
      <c r="R19" s="348"/>
      <c r="S19" s="348"/>
    </row>
    <row r="20" spans="2:19" s="235" customFormat="1" ht="37.5" customHeight="1">
      <c r="B20" s="348" t="s">
        <v>187</v>
      </c>
      <c r="C20" s="348"/>
      <c r="D20" s="348"/>
      <c r="E20" s="348"/>
      <c r="F20" s="348"/>
      <c r="G20" s="348"/>
      <c r="H20" s="348"/>
      <c r="I20" s="348"/>
      <c r="J20" s="348"/>
      <c r="K20" s="348"/>
      <c r="L20" s="348"/>
      <c r="M20" s="348"/>
      <c r="N20" s="348"/>
      <c r="O20" s="348"/>
      <c r="P20" s="348"/>
      <c r="Q20" s="348"/>
      <c r="R20" s="348"/>
      <c r="S20" s="348"/>
    </row>
    <row r="21" spans="2:19">
      <c r="B21" s="15" t="s">
        <v>86</v>
      </c>
    </row>
    <row r="22" spans="2:19">
      <c r="B22" s="14" t="s">
        <v>87</v>
      </c>
    </row>
    <row r="23" spans="2:19">
      <c r="B23" s="17" t="s">
        <v>112</v>
      </c>
    </row>
    <row r="24" spans="2:19">
      <c r="B24" s="17" t="s">
        <v>168</v>
      </c>
    </row>
    <row r="25" spans="2:19">
      <c r="B25" s="17" t="s">
        <v>88</v>
      </c>
    </row>
    <row r="26" spans="2:19">
      <c r="B26" s="17" t="s">
        <v>89</v>
      </c>
      <c r="E26" s="17"/>
    </row>
    <row r="27" spans="2:19">
      <c r="B27" s="17" t="s">
        <v>0</v>
      </c>
    </row>
    <row r="28" spans="2:19">
      <c r="B28" s="17" t="s">
        <v>1</v>
      </c>
    </row>
    <row r="29" spans="2:19">
      <c r="B29" s="17" t="s">
        <v>3</v>
      </c>
      <c r="E29" s="17"/>
    </row>
    <row r="30" spans="2:19">
      <c r="B30" s="17" t="s">
        <v>2</v>
      </c>
    </row>
    <row r="31" spans="2:19">
      <c r="B31" s="17" t="s">
        <v>43</v>
      </c>
    </row>
    <row r="32" spans="2:19">
      <c r="B32" s="17" t="s">
        <v>90</v>
      </c>
    </row>
    <row r="33" spans="1:14">
      <c r="C33" s="13"/>
    </row>
    <row r="34" spans="1:14">
      <c r="B34" s="15" t="s">
        <v>203</v>
      </c>
      <c r="C34" s="15"/>
    </row>
    <row r="35" spans="1:14">
      <c r="A35" s="18"/>
      <c r="B35" s="14" t="s">
        <v>91</v>
      </c>
      <c r="C35" s="13"/>
      <c r="D35" s="18"/>
      <c r="E35" s="18"/>
      <c r="F35" s="18"/>
      <c r="G35" s="18"/>
      <c r="H35" s="18"/>
      <c r="I35" s="18"/>
      <c r="J35" s="18"/>
      <c r="K35" s="18"/>
      <c r="L35" s="18"/>
      <c r="M35" s="18"/>
      <c r="N35" s="18"/>
    </row>
    <row r="36" spans="1:14">
      <c r="A36" s="18"/>
      <c r="B36" s="14" t="s">
        <v>205</v>
      </c>
      <c r="C36" s="13"/>
      <c r="D36" s="18"/>
      <c r="E36" s="18"/>
      <c r="F36" s="18"/>
      <c r="G36" s="18"/>
      <c r="H36" s="18"/>
      <c r="I36" s="18"/>
      <c r="J36" s="18"/>
      <c r="K36" s="18"/>
      <c r="L36" s="18"/>
      <c r="M36" s="18"/>
      <c r="N36" s="18"/>
    </row>
    <row r="37" spans="1:14">
      <c r="A37" s="18"/>
      <c r="B37" s="14" t="s">
        <v>92</v>
      </c>
      <c r="D37" s="18"/>
      <c r="E37" s="18"/>
      <c r="F37" s="18"/>
      <c r="G37" s="18"/>
      <c r="H37" s="18"/>
      <c r="I37" s="18"/>
      <c r="J37" s="18"/>
      <c r="K37" s="18"/>
      <c r="L37" s="18"/>
      <c r="M37" s="18"/>
      <c r="N37" s="18"/>
    </row>
    <row r="38" spans="1:14">
      <c r="A38" s="18"/>
      <c r="B38" s="14" t="s">
        <v>93</v>
      </c>
      <c r="D38" s="18"/>
      <c r="E38" s="18"/>
      <c r="F38" s="18"/>
      <c r="G38" s="18"/>
      <c r="H38" s="18"/>
      <c r="I38" s="18"/>
      <c r="J38" s="18"/>
      <c r="K38" s="18"/>
      <c r="L38" s="18"/>
      <c r="M38" s="18"/>
      <c r="N38" s="18"/>
    </row>
    <row r="39" spans="1:14">
      <c r="A39" s="18"/>
      <c r="B39" s="14" t="s">
        <v>201</v>
      </c>
      <c r="D39" s="18"/>
      <c r="E39" s="18"/>
      <c r="F39" s="18"/>
      <c r="G39" s="18"/>
      <c r="H39" s="18"/>
      <c r="I39" s="18"/>
      <c r="J39" s="18"/>
      <c r="K39" s="18"/>
      <c r="L39" s="18"/>
      <c r="M39" s="18"/>
      <c r="N39" s="18"/>
    </row>
    <row r="41" spans="1:14">
      <c r="B41" s="15" t="s">
        <v>94</v>
      </c>
    </row>
    <row r="42" spans="1:14">
      <c r="B42" s="19" t="s">
        <v>95</v>
      </c>
    </row>
    <row r="43" spans="1:14">
      <c r="B43" s="20"/>
      <c r="C43" s="20"/>
      <c r="D43" s="20"/>
      <c r="E43" s="20"/>
    </row>
    <row r="44" spans="1:14">
      <c r="B44" s="20"/>
      <c r="C44" s="20"/>
      <c r="D44" s="20"/>
      <c r="E44" s="20"/>
    </row>
    <row r="45" spans="1:14">
      <c r="B45" s="20"/>
      <c r="C45" s="20"/>
      <c r="D45" s="20"/>
      <c r="E45" s="20"/>
    </row>
    <row r="46" spans="1:14">
      <c r="B46" s="20"/>
      <c r="C46" s="21"/>
      <c r="D46" s="20"/>
      <c r="E46" s="20"/>
    </row>
    <row r="47" spans="1:14">
      <c r="C47" s="13"/>
    </row>
    <row r="48" spans="1:14">
      <c r="B48" s="15" t="s">
        <v>96</v>
      </c>
    </row>
    <row r="49" spans="2:14">
      <c r="B49" s="14" t="s">
        <v>97</v>
      </c>
      <c r="C49" s="16"/>
    </row>
    <row r="50" spans="2:14">
      <c r="B50" s="14" t="s">
        <v>98</v>
      </c>
    </row>
    <row r="51" spans="2:14">
      <c r="B51" s="22" t="s">
        <v>99</v>
      </c>
      <c r="C51" s="22"/>
      <c r="D51" s="22"/>
      <c r="E51" s="22"/>
      <c r="F51" s="22"/>
      <c r="G51" s="22"/>
      <c r="H51" s="22"/>
      <c r="I51" s="22"/>
      <c r="J51" s="22"/>
      <c r="K51" s="22"/>
      <c r="L51" s="22"/>
    </row>
    <row r="52" spans="2:14">
      <c r="B52" s="22" t="s">
        <v>100</v>
      </c>
      <c r="C52" s="22"/>
      <c r="D52" s="22"/>
      <c r="E52" s="22"/>
      <c r="F52" s="22"/>
      <c r="G52" s="22"/>
      <c r="H52" s="22"/>
      <c r="I52" s="22"/>
      <c r="J52" s="22"/>
      <c r="K52" s="22"/>
      <c r="L52" s="22"/>
    </row>
    <row r="54" spans="2:14">
      <c r="B54" s="15" t="s">
        <v>101</v>
      </c>
    </row>
    <row r="55" spans="2:14">
      <c r="B55" s="23" t="s">
        <v>102</v>
      </c>
      <c r="C55" s="23"/>
      <c r="D55" s="23"/>
      <c r="E55" s="23"/>
      <c r="F55" s="23"/>
      <c r="G55" s="23"/>
      <c r="H55" s="23"/>
      <c r="I55" s="23"/>
      <c r="J55" s="23"/>
      <c r="K55" s="23"/>
      <c r="L55" s="23"/>
      <c r="M55" s="23"/>
      <c r="N55" s="23"/>
    </row>
    <row r="56" spans="2:14">
      <c r="B56" s="23" t="s">
        <v>188</v>
      </c>
      <c r="C56" s="23"/>
      <c r="D56" s="23"/>
      <c r="E56" s="23"/>
      <c r="F56" s="23"/>
      <c r="G56" s="23"/>
      <c r="H56" s="23"/>
      <c r="I56" s="23"/>
      <c r="J56" s="23"/>
      <c r="K56" s="23"/>
      <c r="L56" s="23"/>
      <c r="M56" s="23"/>
      <c r="N56" s="23"/>
    </row>
    <row r="57" spans="2:14">
      <c r="B57" s="14" t="s">
        <v>103</v>
      </c>
    </row>
    <row r="59" spans="2:14">
      <c r="B59" s="15" t="s">
        <v>104</v>
      </c>
    </row>
    <row r="60" spans="2:14">
      <c r="B60" s="24" t="s">
        <v>186</v>
      </c>
      <c r="F60" s="24"/>
    </row>
    <row r="61" spans="2:14">
      <c r="F61" s="24"/>
    </row>
    <row r="62" spans="2:14">
      <c r="F62" s="24"/>
    </row>
    <row r="63" spans="2:14">
      <c r="B63" s="15" t="s">
        <v>184</v>
      </c>
    </row>
    <row r="64" spans="2:14">
      <c r="B64" s="24" t="s">
        <v>185</v>
      </c>
      <c r="F64" s="24"/>
    </row>
    <row r="65" spans="2:6">
      <c r="F65" s="24"/>
    </row>
    <row r="66" spans="2:6">
      <c r="F66" s="24"/>
    </row>
    <row r="67" spans="2:6">
      <c r="B67" s="15" t="s">
        <v>105</v>
      </c>
    </row>
    <row r="68" spans="2:6">
      <c r="F68" s="24"/>
    </row>
    <row r="69" spans="2:6">
      <c r="B69" s="14" t="s">
        <v>113</v>
      </c>
      <c r="F69" s="24"/>
    </row>
    <row r="71" spans="2:6">
      <c r="B71" s="14" t="s">
        <v>114</v>
      </c>
    </row>
    <row r="74" spans="2:6" ht="18.75">
      <c r="B74" s="307" t="s">
        <v>249</v>
      </c>
    </row>
    <row r="76" spans="2:6">
      <c r="B76" s="308" t="s">
        <v>250</v>
      </c>
    </row>
    <row r="77" spans="2:6" ht="15.75">
      <c r="B77" s="309" t="s">
        <v>251</v>
      </c>
    </row>
    <row r="78" spans="2:6">
      <c r="B78" s="14" t="s">
        <v>252</v>
      </c>
    </row>
    <row r="79" spans="2:6">
      <c r="B79" s="14" t="s">
        <v>253</v>
      </c>
    </row>
    <row r="80" spans="2:6">
      <c r="B80" s="14" t="s">
        <v>254</v>
      </c>
    </row>
    <row r="81" spans="2:9">
      <c r="B81" s="310" t="s">
        <v>255</v>
      </c>
      <c r="C81" s="311"/>
      <c r="D81" s="311"/>
      <c r="E81" s="311"/>
      <c r="F81" s="311"/>
      <c r="G81" s="311"/>
      <c r="H81" s="311"/>
      <c r="I81" s="311"/>
    </row>
    <row r="83" spans="2:9" ht="15.75">
      <c r="B83" s="312" t="s">
        <v>256</v>
      </c>
    </row>
    <row r="84" spans="2:9" ht="15.75">
      <c r="B84" s="309" t="s">
        <v>257</v>
      </c>
    </row>
    <row r="85" spans="2:9" ht="15.75">
      <c r="B85" s="309" t="s">
        <v>252</v>
      </c>
    </row>
    <row r="86" spans="2:9">
      <c r="B86" s="14" t="s">
        <v>258</v>
      </c>
    </row>
    <row r="87" spans="2:9">
      <c r="B87" s="14" t="s">
        <v>259</v>
      </c>
    </row>
    <row r="88" spans="2:9">
      <c r="B88" s="313" t="s">
        <v>260</v>
      </c>
      <c r="C88" s="311"/>
      <c r="D88" s="311"/>
      <c r="E88" s="311"/>
      <c r="F88" s="311"/>
      <c r="G88" s="311"/>
      <c r="H88" s="311"/>
    </row>
  </sheetData>
  <mergeCells count="5">
    <mergeCell ref="B14:S15"/>
    <mergeCell ref="B5:P7"/>
    <mergeCell ref="B9:Q10"/>
    <mergeCell ref="B11:Q12"/>
    <mergeCell ref="B19:S20"/>
  </mergeCells>
  <hyperlinks>
    <hyperlink ref="B64" r:id="rId1"/>
    <hyperlink ref="B60" r:id="rId2"/>
  </hyperlinks>
  <pageMargins left="0.75" right="0.75" top="1" bottom="1" header="0.5" footer="0.5"/>
  <pageSetup scale="53" orientation="portrait" r:id="rId3"/>
  <headerFooter alignWithMargins="0">
    <oddFoote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2:O970"/>
  <sheetViews>
    <sheetView topLeftCell="A64" zoomScaleNormal="100" workbookViewId="0">
      <selection activeCell="N675" sqref="N675"/>
    </sheetView>
  </sheetViews>
  <sheetFormatPr defaultColWidth="9.140625" defaultRowHeight="12.75"/>
  <cols>
    <col min="1" max="2" width="9.140625" style="170"/>
    <col min="3" max="3" width="30.7109375" style="170" customWidth="1"/>
    <col min="4" max="13" width="9.140625" style="170"/>
    <col min="14" max="14" width="38.28515625" style="170" customWidth="1"/>
    <col min="15" max="16384" width="9.140625" style="170"/>
  </cols>
  <sheetData>
    <row r="2" spans="1:3">
      <c r="B2" s="171" t="s">
        <v>183</v>
      </c>
    </row>
    <row r="4" spans="1:3">
      <c r="C4" s="179" t="s">
        <v>182</v>
      </c>
    </row>
    <row r="5" spans="1:3">
      <c r="C5" s="178" t="s">
        <v>161</v>
      </c>
    </row>
    <row r="6" spans="1:3">
      <c r="C6" s="178" t="s">
        <v>160</v>
      </c>
    </row>
    <row r="7" spans="1:3">
      <c r="C7" s="178" t="s">
        <v>162</v>
      </c>
    </row>
    <row r="8" spans="1:3">
      <c r="C8" s="178" t="s">
        <v>163</v>
      </c>
    </row>
    <row r="9" spans="1:3">
      <c r="C9" s="178" t="s">
        <v>43</v>
      </c>
    </row>
    <row r="10" spans="1:3">
      <c r="C10" s="178" t="s">
        <v>45</v>
      </c>
    </row>
    <row r="14" spans="1:3">
      <c r="A14" s="203" t="s">
        <v>147</v>
      </c>
      <c r="B14" s="202"/>
      <c r="C14" s="202"/>
    </row>
    <row r="16" spans="1:3">
      <c r="A16" s="170" t="s">
        <v>126</v>
      </c>
    </row>
    <row r="18" spans="2:2">
      <c r="B18" s="100" t="s">
        <v>241</v>
      </c>
    </row>
    <row r="22" spans="2:2">
      <c r="B22" s="170" t="s">
        <v>128</v>
      </c>
    </row>
    <row r="30" spans="2:2">
      <c r="B30" s="170" t="s">
        <v>129</v>
      </c>
    </row>
    <row r="38" spans="2:3">
      <c r="B38" s="100" t="s">
        <v>130</v>
      </c>
    </row>
    <row r="40" spans="2:3">
      <c r="C40" s="100" t="s">
        <v>131</v>
      </c>
    </row>
    <row r="61" spans="2:2">
      <c r="B61" s="100" t="s">
        <v>138</v>
      </c>
    </row>
    <row r="87" spans="2:3">
      <c r="B87" s="100" t="s">
        <v>132</v>
      </c>
    </row>
    <row r="89" spans="2:3">
      <c r="C89" s="100" t="s">
        <v>133</v>
      </c>
    </row>
    <row r="113" spans="2:3">
      <c r="C113" s="100" t="s">
        <v>134</v>
      </c>
    </row>
    <row r="114" spans="2:3">
      <c r="C114" s="100" t="s">
        <v>135</v>
      </c>
    </row>
    <row r="116" spans="2:3">
      <c r="B116" s="100" t="s">
        <v>136</v>
      </c>
    </row>
    <row r="125" spans="2:3">
      <c r="B125" s="100" t="s">
        <v>142</v>
      </c>
    </row>
    <row r="126" spans="2:3">
      <c r="B126" s="100"/>
    </row>
    <row r="127" spans="2:3">
      <c r="B127" s="100" t="s">
        <v>139</v>
      </c>
    </row>
    <row r="136" spans="2:2">
      <c r="B136" s="100" t="s">
        <v>137</v>
      </c>
    </row>
    <row r="138" spans="2:2">
      <c r="B138" s="100" t="s">
        <v>140</v>
      </c>
    </row>
    <row r="140" spans="2:2">
      <c r="B140" s="100" t="s">
        <v>141</v>
      </c>
    </row>
    <row r="142" spans="2:2">
      <c r="B142" s="100" t="s">
        <v>144</v>
      </c>
    </row>
    <row r="167" spans="2:2">
      <c r="B167" s="100" t="s">
        <v>145</v>
      </c>
    </row>
    <row r="168" spans="2:2">
      <c r="B168" s="178"/>
    </row>
    <row r="169" spans="2:2">
      <c r="B169" s="178"/>
    </row>
    <row r="179" spans="1:3" s="201" customFormat="1"/>
    <row r="181" spans="1:3">
      <c r="A181" s="203" t="s">
        <v>146</v>
      </c>
      <c r="B181" s="202"/>
      <c r="C181" s="202"/>
    </row>
    <row r="183" spans="1:3">
      <c r="B183" s="170" t="s">
        <v>127</v>
      </c>
    </row>
    <row r="187" spans="1:3">
      <c r="B187" s="170" t="s">
        <v>128</v>
      </c>
    </row>
    <row r="195" spans="2:3">
      <c r="B195" s="170" t="s">
        <v>129</v>
      </c>
    </row>
    <row r="202" spans="2:3">
      <c r="B202" s="100" t="s">
        <v>130</v>
      </c>
    </row>
    <row r="204" spans="2:3">
      <c r="C204" s="100" t="s">
        <v>131</v>
      </c>
    </row>
    <row r="225" spans="2:2">
      <c r="B225" s="100" t="s">
        <v>148</v>
      </c>
    </row>
    <row r="251" spans="2:3">
      <c r="B251" s="100" t="s">
        <v>132</v>
      </c>
    </row>
    <row r="253" spans="2:3">
      <c r="C253" s="100" t="s">
        <v>133</v>
      </c>
    </row>
    <row r="273" spans="2:3">
      <c r="C273" s="100" t="s">
        <v>134</v>
      </c>
    </row>
    <row r="274" spans="2:3">
      <c r="C274" s="100" t="s">
        <v>135</v>
      </c>
    </row>
    <row r="276" spans="2:3">
      <c r="B276" s="100" t="s">
        <v>136</v>
      </c>
    </row>
    <row r="285" spans="2:3">
      <c r="B285" s="100" t="s">
        <v>142</v>
      </c>
    </row>
    <row r="286" spans="2:3">
      <c r="B286" s="100"/>
    </row>
    <row r="287" spans="2:3">
      <c r="B287" s="100" t="s">
        <v>139</v>
      </c>
    </row>
    <row r="296" spans="2:2">
      <c r="B296"/>
    </row>
    <row r="297" spans="2:2">
      <c r="B297" s="100" t="s">
        <v>149</v>
      </c>
    </row>
    <row r="298" spans="2:2">
      <c r="B298" s="100"/>
    </row>
    <row r="299" spans="2:2">
      <c r="B299" s="179" t="s">
        <v>150</v>
      </c>
    </row>
    <row r="301" spans="2:2">
      <c r="B301" s="100" t="s">
        <v>137</v>
      </c>
    </row>
    <row r="303" spans="2:2">
      <c r="B303" s="100" t="s">
        <v>157</v>
      </c>
    </row>
    <row r="305" spans="2:2">
      <c r="B305" s="100" t="s">
        <v>141</v>
      </c>
    </row>
    <row r="307" spans="2:2">
      <c r="B307" s="100" t="s">
        <v>151</v>
      </c>
    </row>
    <row r="328" spans="1:3" s="201" customFormat="1"/>
    <row r="330" spans="1:3">
      <c r="A330" s="203" t="s">
        <v>154</v>
      </c>
      <c r="B330" s="202"/>
      <c r="C330" s="202"/>
    </row>
    <row r="332" spans="1:3">
      <c r="B332" s="170" t="s">
        <v>127</v>
      </c>
    </row>
    <row r="336" spans="1:3">
      <c r="B336" s="100" t="s">
        <v>155</v>
      </c>
    </row>
    <row r="344" spans="2:2">
      <c r="B344" s="100" t="s">
        <v>156</v>
      </c>
    </row>
    <row r="351" spans="2:2">
      <c r="B351" s="100" t="s">
        <v>130</v>
      </c>
    </row>
    <row r="353" spans="3:3">
      <c r="C353" s="100" t="s">
        <v>131</v>
      </c>
    </row>
    <row r="373" spans="2:2">
      <c r="B373" s="100" t="s">
        <v>148</v>
      </c>
    </row>
    <row r="398" spans="2:3">
      <c r="B398" s="100" t="s">
        <v>132</v>
      </c>
    </row>
    <row r="400" spans="2:3">
      <c r="C400" s="100" t="s">
        <v>133</v>
      </c>
    </row>
    <row r="419" spans="2:2">
      <c r="B419" s="100" t="s">
        <v>134</v>
      </c>
    </row>
    <row r="420" spans="2:2">
      <c r="B420" s="100" t="s">
        <v>135</v>
      </c>
    </row>
    <row r="422" spans="2:2">
      <c r="B422" s="100" t="s">
        <v>157</v>
      </c>
    </row>
    <row r="424" spans="2:2">
      <c r="B424" s="100" t="s">
        <v>141</v>
      </c>
    </row>
    <row r="426" spans="2:2">
      <c r="B426" s="100" t="s">
        <v>159</v>
      </c>
    </row>
    <row r="427" spans="2:2">
      <c r="B427" s="100"/>
    </row>
    <row r="428" spans="2:2">
      <c r="B428" s="100"/>
    </row>
    <row r="429" spans="2:2">
      <c r="B429" s="100"/>
    </row>
    <row r="430" spans="2:2">
      <c r="B430" s="100"/>
    </row>
    <row r="431" spans="2:2">
      <c r="B431" s="100"/>
    </row>
    <row r="432" spans="2:2">
      <c r="B432" s="100"/>
    </row>
    <row r="435" spans="2:11">
      <c r="B435" s="100" t="s">
        <v>164</v>
      </c>
    </row>
    <row r="448" spans="2:11">
      <c r="B448" s="202" t="s">
        <v>217</v>
      </c>
      <c r="C448" s="202"/>
      <c r="D448" s="202"/>
      <c r="E448" s="202"/>
      <c r="F448" s="202"/>
      <c r="G448" s="202"/>
      <c r="H448" s="202"/>
      <c r="I448" s="202"/>
      <c r="J448" s="202"/>
      <c r="K448" s="202"/>
    </row>
    <row r="449" spans="1:3" s="290" customFormat="1"/>
    <row r="450" spans="1:3" s="201" customFormat="1"/>
    <row r="451" spans="1:3" s="291" customFormat="1"/>
    <row r="452" spans="1:3">
      <c r="A452" s="203" t="s">
        <v>216</v>
      </c>
      <c r="B452" s="202"/>
      <c r="C452" s="202"/>
    </row>
    <row r="454" spans="1:3">
      <c r="B454" s="170" t="s">
        <v>127</v>
      </c>
    </row>
    <row r="458" spans="1:3">
      <c r="B458" s="100" t="s">
        <v>155</v>
      </c>
    </row>
    <row r="466" spans="2:3">
      <c r="B466" s="100" t="s">
        <v>156</v>
      </c>
    </row>
    <row r="473" spans="2:3">
      <c r="B473" s="100" t="s">
        <v>130</v>
      </c>
    </row>
    <row r="475" spans="2:3">
      <c r="C475" s="100" t="s">
        <v>131</v>
      </c>
    </row>
    <row r="495" spans="2:2">
      <c r="B495" s="100" t="s">
        <v>148</v>
      </c>
    </row>
    <row r="520" spans="2:3">
      <c r="B520" s="100" t="s">
        <v>132</v>
      </c>
    </row>
    <row r="522" spans="2:3">
      <c r="C522" s="100" t="s">
        <v>133</v>
      </c>
    </row>
    <row r="541" spans="2:2">
      <c r="B541" s="100" t="s">
        <v>134</v>
      </c>
    </row>
    <row r="542" spans="2:2">
      <c r="B542" s="100" t="s">
        <v>135</v>
      </c>
    </row>
    <row r="544" spans="2:2">
      <c r="B544" s="100" t="s">
        <v>157</v>
      </c>
    </row>
    <row r="546" spans="2:2">
      <c r="B546" s="100" t="s">
        <v>141</v>
      </c>
    </row>
    <row r="548" spans="2:2">
      <c r="B548" s="100" t="s">
        <v>159</v>
      </c>
    </row>
    <row r="557" spans="2:2">
      <c r="B557" s="100" t="s">
        <v>164</v>
      </c>
    </row>
    <row r="570" spans="1:15" ht="26.25" customHeight="1">
      <c r="B570" s="202" t="s">
        <v>218</v>
      </c>
      <c r="C570" s="202"/>
      <c r="D570" s="202"/>
      <c r="E570" s="202"/>
      <c r="F570" s="202"/>
      <c r="G570" s="203"/>
      <c r="H570" s="203"/>
      <c r="I570" s="203"/>
      <c r="J570" s="203"/>
      <c r="K570" s="203"/>
      <c r="L570" s="171"/>
      <c r="M570" s="171"/>
      <c r="N570" s="171"/>
      <c r="O570" s="171"/>
    </row>
    <row r="571" spans="1:15">
      <c r="B571" s="203"/>
      <c r="C571" s="202"/>
      <c r="D571" s="202"/>
      <c r="E571" s="202"/>
      <c r="F571" s="202"/>
      <c r="G571" s="202"/>
      <c r="H571" s="202"/>
      <c r="I571" s="202"/>
      <c r="J571" s="202"/>
      <c r="K571" s="202"/>
    </row>
    <row r="573" spans="1:15" s="201" customFormat="1"/>
    <row r="576" spans="1:15">
      <c r="A576" s="203" t="s">
        <v>158</v>
      </c>
      <c r="B576" s="202"/>
      <c r="C576" s="202"/>
    </row>
    <row r="578" spans="2:2">
      <c r="B578" s="170" t="s">
        <v>127</v>
      </c>
    </row>
    <row r="582" spans="2:2">
      <c r="B582" s="100" t="s">
        <v>155</v>
      </c>
    </row>
    <row r="590" spans="2:2">
      <c r="B590" s="100" t="s">
        <v>156</v>
      </c>
    </row>
    <row r="597" spans="2:3">
      <c r="B597" s="100" t="s">
        <v>130</v>
      </c>
    </row>
    <row r="599" spans="2:3">
      <c r="C599" s="100" t="s">
        <v>131</v>
      </c>
    </row>
    <row r="619" spans="2:2">
      <c r="B619" s="100" t="s">
        <v>148</v>
      </c>
    </row>
    <row r="642" spans="2:3">
      <c r="B642" s="100" t="s">
        <v>132</v>
      </c>
    </row>
    <row r="644" spans="2:3">
      <c r="C644" s="100" t="s">
        <v>133</v>
      </c>
    </row>
    <row r="663" spans="2:2">
      <c r="B663" s="100" t="s">
        <v>134</v>
      </c>
    </row>
    <row r="664" spans="2:2">
      <c r="B664" s="100" t="s">
        <v>135</v>
      </c>
    </row>
    <row r="666" spans="2:2">
      <c r="B666" s="100" t="s">
        <v>157</v>
      </c>
    </row>
    <row r="668" spans="2:2">
      <c r="B668" s="100" t="s">
        <v>141</v>
      </c>
    </row>
    <row r="670" spans="2:2">
      <c r="B670" s="100" t="s">
        <v>159</v>
      </c>
    </row>
    <row r="680" spans="2:2">
      <c r="B680" s="100" t="s">
        <v>164</v>
      </c>
    </row>
    <row r="681" spans="2:2">
      <c r="B681" s="100"/>
    </row>
    <row r="695" spans="1:3" s="201" customFormat="1"/>
    <row r="698" spans="1:3">
      <c r="A698" s="203" t="s">
        <v>165</v>
      </c>
      <c r="B698" s="202"/>
      <c r="C698" s="202"/>
    </row>
    <row r="700" spans="1:3">
      <c r="B700" s="170" t="s">
        <v>127</v>
      </c>
    </row>
    <row r="704" spans="1:3">
      <c r="B704" s="100" t="s">
        <v>166</v>
      </c>
    </row>
    <row r="710" spans="2:3">
      <c r="B710" s="170" t="s">
        <v>167</v>
      </c>
    </row>
    <row r="715" spans="2:3">
      <c r="B715" s="100" t="s">
        <v>130</v>
      </c>
    </row>
    <row r="717" spans="2:3">
      <c r="C717" s="100" t="s">
        <v>131</v>
      </c>
    </row>
    <row r="729" spans="2:2">
      <c r="B729" s="100" t="s">
        <v>148</v>
      </c>
    </row>
    <row r="754" spans="2:8">
      <c r="B754" s="100" t="s">
        <v>132</v>
      </c>
    </row>
    <row r="756" spans="2:8">
      <c r="C756" s="100" t="s">
        <v>133</v>
      </c>
    </row>
    <row r="768" spans="2:8">
      <c r="H768" s="100"/>
    </row>
    <row r="774" spans="2:2">
      <c r="B774" s="100" t="s">
        <v>134</v>
      </c>
    </row>
    <row r="775" spans="2:2">
      <c r="B775" s="100" t="s">
        <v>135</v>
      </c>
    </row>
    <row r="777" spans="2:2">
      <c r="B777" s="100" t="s">
        <v>157</v>
      </c>
    </row>
    <row r="779" spans="2:2">
      <c r="B779" s="100" t="s">
        <v>141</v>
      </c>
    </row>
    <row r="782" spans="2:2">
      <c r="B782" s="100"/>
    </row>
    <row r="789" spans="1:3">
      <c r="B789" s="170" t="s">
        <v>169</v>
      </c>
    </row>
    <row r="791" spans="1:3">
      <c r="B791" s="100" t="s">
        <v>170</v>
      </c>
    </row>
    <row r="793" spans="1:3" s="201" customFormat="1"/>
    <row r="796" spans="1:3">
      <c r="A796" s="203" t="s">
        <v>171</v>
      </c>
      <c r="B796" s="202"/>
      <c r="C796" s="202"/>
    </row>
    <row r="798" spans="1:3">
      <c r="B798" s="170" t="s">
        <v>127</v>
      </c>
    </row>
    <row r="802" spans="2:3">
      <c r="B802" s="100" t="s">
        <v>172</v>
      </c>
    </row>
    <row r="808" spans="2:3">
      <c r="B808" s="170" t="s">
        <v>173</v>
      </c>
    </row>
    <row r="813" spans="2:3">
      <c r="B813" s="100" t="s">
        <v>130</v>
      </c>
    </row>
    <row r="815" spans="2:3">
      <c r="C815" s="100" t="s">
        <v>131</v>
      </c>
    </row>
    <row r="828" spans="2:2">
      <c r="B828" s="100" t="s">
        <v>148</v>
      </c>
    </row>
    <row r="852" spans="2:3">
      <c r="B852" s="100" t="s">
        <v>132</v>
      </c>
    </row>
    <row r="854" spans="2:3">
      <c r="C854" s="100" t="s">
        <v>133</v>
      </c>
    </row>
    <row r="871" spans="2:2">
      <c r="B871" s="100" t="s">
        <v>174</v>
      </c>
    </row>
    <row r="884" spans="2:2">
      <c r="B884" s="100" t="s">
        <v>175</v>
      </c>
    </row>
    <row r="916" spans="1:6" s="171" customFormat="1" ht="15.75">
      <c r="A916" s="298" t="s">
        <v>235</v>
      </c>
      <c r="B916" s="203"/>
      <c r="C916" s="203"/>
      <c r="D916" s="203"/>
      <c r="E916" s="203"/>
      <c r="F916" s="203"/>
    </row>
    <row r="917" spans="1:6" s="171" customFormat="1" ht="15.75">
      <c r="A917" s="299"/>
      <c r="B917" s="51" t="s">
        <v>236</v>
      </c>
      <c r="C917" s="9"/>
      <c r="D917" s="9"/>
      <c r="E917" s="9"/>
      <c r="F917" s="9"/>
    </row>
    <row r="918" spans="1:6">
      <c r="A918" s="170" t="s">
        <v>229</v>
      </c>
      <c r="B918" s="170" t="s">
        <v>223</v>
      </c>
    </row>
    <row r="919" spans="1:6">
      <c r="B919" s="170" t="s">
        <v>224</v>
      </c>
    </row>
    <row r="920" spans="1:6">
      <c r="B920" s="100" t="s">
        <v>225</v>
      </c>
    </row>
    <row r="921" spans="1:6">
      <c r="B921" s="100" t="s">
        <v>178</v>
      </c>
      <c r="C921" s="171"/>
      <c r="D921" s="297"/>
    </row>
    <row r="922" spans="1:6">
      <c r="B922" s="100" t="s">
        <v>240</v>
      </c>
    </row>
    <row r="925" spans="1:6">
      <c r="B925" s="171" t="s">
        <v>126</v>
      </c>
      <c r="C925" s="171"/>
    </row>
    <row r="927" spans="1:6">
      <c r="C927" s="170" t="s">
        <v>127</v>
      </c>
    </row>
    <row r="929" spans="3:5">
      <c r="D929" s="297"/>
    </row>
    <row r="931" spans="3:5">
      <c r="C931" s="100" t="s">
        <v>238</v>
      </c>
    </row>
    <row r="932" spans="3:5">
      <c r="C932" s="100" t="s">
        <v>232</v>
      </c>
      <c r="E932" s="297"/>
    </row>
    <row r="948" spans="3:3">
      <c r="C948" s="100" t="s">
        <v>233</v>
      </c>
    </row>
    <row r="964" spans="3:3">
      <c r="C964" s="100" t="s">
        <v>234</v>
      </c>
    </row>
    <row r="966" spans="3:3">
      <c r="C966" s="170" t="s">
        <v>230</v>
      </c>
    </row>
    <row r="968" spans="3:3">
      <c r="C968" s="100" t="s">
        <v>231</v>
      </c>
    </row>
    <row r="970" spans="3:3">
      <c r="C970" s="100"/>
    </row>
  </sheetData>
  <hyperlinks>
    <hyperlink ref="C5" location="Procedure!A20" display="Share_Cost_Mkt Query"/>
    <hyperlink ref="C6" location="Procedure!A187" display="Cash Tab Query"/>
    <hyperlink ref="C7" location="Procedure!A330" display="Dividend Receivable"/>
    <hyperlink ref="C8" location="Procedure!A456" display="Tax Reclaim Query"/>
    <hyperlink ref="C9" location="Procedure!A576" display="Open Trades"/>
    <hyperlink ref="C10" location="Procedure!A674" display="Pending FX"/>
  </hyperlinks>
  <pageMargins left="0.7" right="0.7" top="0.75" bottom="0.75" header="0.3" footer="0.3"/>
  <pageSetup scale="51" orientation="landscape" r:id="rId1"/>
  <colBreaks count="1" manualBreakCount="1">
    <brk id="14" max="670"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H53"/>
  <sheetViews>
    <sheetView tabSelected="1" zoomScale="70" zoomScaleNormal="70" workbookViewId="0">
      <pane ySplit="10" topLeftCell="A11" activePane="bottomLeft" state="frozen"/>
      <selection activeCell="G22" sqref="G22"/>
      <selection pane="bottomLeft"/>
    </sheetView>
  </sheetViews>
  <sheetFormatPr defaultColWidth="9.140625" defaultRowHeight="15"/>
  <cols>
    <col min="1" max="1" width="2.7109375" style="25" customWidth="1"/>
    <col min="2" max="2" width="63.7109375" style="25" customWidth="1"/>
    <col min="3" max="3" width="22.85546875" style="25" bestFit="1" customWidth="1"/>
    <col min="4" max="4" width="19.28515625" style="25" customWidth="1"/>
    <col min="5" max="6" width="21.5703125" style="25" customWidth="1"/>
    <col min="7" max="7" width="24.5703125" style="25" customWidth="1"/>
    <col min="8" max="8" width="42.85546875" style="25" customWidth="1"/>
    <col min="9" max="9" width="37.7109375" style="26" customWidth="1"/>
    <col min="10" max="10" width="16.85546875" style="26" customWidth="1"/>
    <col min="11" max="16384" width="9.140625" style="26"/>
  </cols>
  <sheetData>
    <row r="1" spans="1:8" ht="19.5" customHeight="1">
      <c r="A1" s="221" t="s">
        <v>198</v>
      </c>
      <c r="B1" s="222"/>
      <c r="C1" s="222" t="s">
        <v>278</v>
      </c>
      <c r="D1" s="222"/>
      <c r="E1" s="222"/>
      <c r="F1" s="222"/>
      <c r="G1" s="222"/>
      <c r="H1" s="222"/>
    </row>
    <row r="2" spans="1:8" ht="19.5" customHeight="1">
      <c r="A2" s="221" t="s">
        <v>199</v>
      </c>
      <c r="B2" s="222"/>
      <c r="C2" s="222" t="s">
        <v>277</v>
      </c>
      <c r="D2" s="222"/>
      <c r="E2" s="222"/>
      <c r="F2" s="222"/>
      <c r="G2" s="223" t="s">
        <v>26</v>
      </c>
      <c r="H2" s="224" t="s">
        <v>281</v>
      </c>
    </row>
    <row r="3" spans="1:8" ht="19.5" customHeight="1">
      <c r="A3" s="225" t="s">
        <v>107</v>
      </c>
      <c r="B3" s="226"/>
      <c r="C3" s="227">
        <v>44135</v>
      </c>
      <c r="D3" s="222"/>
      <c r="E3" s="222"/>
      <c r="F3" s="222"/>
      <c r="G3" s="223" t="s">
        <v>27</v>
      </c>
      <c r="H3" s="224" t="s">
        <v>280</v>
      </c>
    </row>
    <row r="4" spans="1:8" ht="19.5" customHeight="1">
      <c r="A4" s="231" t="s">
        <v>200</v>
      </c>
      <c r="B4" s="228"/>
      <c r="C4" s="228" t="s">
        <v>261</v>
      </c>
      <c r="D4" s="228"/>
      <c r="E4" s="222"/>
      <c r="F4" s="222"/>
      <c r="G4" s="223" t="s">
        <v>28</v>
      </c>
      <c r="H4" s="224" t="s">
        <v>282</v>
      </c>
    </row>
    <row r="5" spans="1:8" ht="19.5" customHeight="1">
      <c r="A5" s="233" t="s">
        <v>29</v>
      </c>
      <c r="B5" s="233"/>
      <c r="C5" s="234"/>
      <c r="D5" s="222"/>
      <c r="E5" s="222"/>
      <c r="F5" s="222"/>
      <c r="G5" s="223"/>
      <c r="H5" s="232"/>
    </row>
    <row r="6" spans="1:8" ht="19.5" customHeight="1">
      <c r="A6" s="28"/>
      <c r="B6" s="28"/>
      <c r="C6" s="28"/>
      <c r="D6" s="29"/>
      <c r="G6" s="27"/>
      <c r="H6" s="28"/>
    </row>
    <row r="7" spans="1:8">
      <c r="G7" s="27"/>
      <c r="H7" s="30"/>
    </row>
    <row r="8" spans="1:8">
      <c r="A8" s="28"/>
      <c r="B8" s="28"/>
      <c r="C8" s="28"/>
      <c r="D8" s="28"/>
      <c r="E8" s="28"/>
      <c r="F8" s="28"/>
      <c r="G8" s="28"/>
      <c r="H8" s="28"/>
    </row>
    <row r="9" spans="1:8" ht="15.75">
      <c r="A9" s="31"/>
      <c r="B9" s="31"/>
      <c r="C9" s="32" t="s">
        <v>30</v>
      </c>
      <c r="D9" s="32" t="s">
        <v>30</v>
      </c>
      <c r="E9" s="32"/>
      <c r="F9" s="32" t="s">
        <v>108</v>
      </c>
      <c r="G9" s="32" t="s">
        <v>31</v>
      </c>
      <c r="H9" s="32" t="s">
        <v>32</v>
      </c>
    </row>
    <row r="10" spans="1:8" ht="15.75">
      <c r="A10" s="28"/>
      <c r="B10" s="31"/>
      <c r="C10" s="32" t="s">
        <v>33</v>
      </c>
      <c r="D10" s="32" t="s">
        <v>32</v>
      </c>
      <c r="E10" s="32" t="s">
        <v>7</v>
      </c>
      <c r="F10" s="32" t="s">
        <v>109</v>
      </c>
      <c r="G10" s="32" t="s">
        <v>34</v>
      </c>
      <c r="H10" s="32" t="s">
        <v>31</v>
      </c>
    </row>
    <row r="11" spans="1:8" ht="15.75">
      <c r="A11" s="28"/>
      <c r="B11" s="31"/>
      <c r="C11" s="31"/>
      <c r="D11" s="31"/>
      <c r="E11" s="31"/>
      <c r="F11" s="31"/>
      <c r="G11" s="31"/>
      <c r="H11" s="31"/>
    </row>
    <row r="12" spans="1:8" ht="15.75">
      <c r="A12" s="28"/>
      <c r="B12" s="5" t="s">
        <v>35</v>
      </c>
      <c r="C12" s="31"/>
      <c r="D12" s="31"/>
      <c r="E12" s="31"/>
      <c r="F12" s="31"/>
      <c r="G12" s="31"/>
      <c r="H12" s="31"/>
    </row>
    <row r="13" spans="1:8" ht="19.5" customHeight="1">
      <c r="A13" s="33" t="s">
        <v>36</v>
      </c>
      <c r="B13" s="28"/>
      <c r="C13" s="28"/>
      <c r="D13" s="28"/>
      <c r="E13" s="28"/>
      <c r="F13" s="28"/>
      <c r="G13" s="28"/>
      <c r="H13" s="28"/>
    </row>
    <row r="14" spans="1:8" ht="15.75">
      <c r="A14" s="34"/>
      <c r="B14" s="34" t="s">
        <v>80</v>
      </c>
      <c r="C14" s="212">
        <f>Cash!C18</f>
        <v>337014.23</v>
      </c>
      <c r="D14" s="212">
        <f>Cash!D18</f>
        <v>337064.4</v>
      </c>
      <c r="E14" s="213">
        <f>C14-D14</f>
        <v>-50.17000000004191</v>
      </c>
      <c r="F14" s="35"/>
      <c r="G14" s="36" t="s">
        <v>52</v>
      </c>
      <c r="H14" s="37"/>
    </row>
    <row r="15" spans="1:8" ht="19.5" customHeight="1">
      <c r="A15" s="28"/>
      <c r="B15" s="28"/>
      <c r="C15" s="214"/>
      <c r="D15" s="215"/>
      <c r="E15" s="214"/>
      <c r="F15" s="38"/>
      <c r="G15" s="40"/>
      <c r="H15" s="41"/>
    </row>
    <row r="16" spans="1:8" ht="19.5" customHeight="1">
      <c r="A16" s="42" t="s">
        <v>37</v>
      </c>
      <c r="B16" s="28"/>
      <c r="C16" s="214"/>
      <c r="D16" s="215"/>
      <c r="E16" s="214"/>
      <c r="F16" s="38"/>
      <c r="G16" s="40"/>
      <c r="H16" s="41"/>
    </row>
    <row r="17" spans="1:8" ht="15.75">
      <c r="A17" s="44"/>
      <c r="B17" s="34" t="s">
        <v>38</v>
      </c>
      <c r="C17" s="213">
        <f>Share_Cost_Mkt!D81</f>
        <v>1143913</v>
      </c>
      <c r="D17" s="216">
        <f>Share_Cost_Mkt!E81</f>
        <v>1143913</v>
      </c>
      <c r="E17" s="213">
        <f>C17-D17</f>
        <v>0</v>
      </c>
      <c r="F17" s="35"/>
      <c r="G17" s="36" t="s">
        <v>51</v>
      </c>
      <c r="H17" s="37"/>
    </row>
    <row r="18" spans="1:8" ht="15.75">
      <c r="A18" s="44"/>
      <c r="B18" s="46" t="s">
        <v>39</v>
      </c>
      <c r="C18" s="213">
        <f>Share_Cost_Mkt!H81</f>
        <v>24878839.920000009</v>
      </c>
      <c r="D18" s="213">
        <f>Share_Cost_Mkt!I81</f>
        <v>24796709.830000006</v>
      </c>
      <c r="E18" s="213">
        <f>C18-D18</f>
        <v>82130.090000003576</v>
      </c>
      <c r="F18" s="35"/>
      <c r="G18" s="36" t="s">
        <v>51</v>
      </c>
      <c r="H18" s="37"/>
    </row>
    <row r="19" spans="1:8" ht="79.900000000000006" customHeight="1">
      <c r="A19" s="44"/>
      <c r="B19" s="46" t="s">
        <v>40</v>
      </c>
      <c r="C19" s="213">
        <f>Share_Cost_Mkt!P81</f>
        <v>31064794.140000008</v>
      </c>
      <c r="D19" s="213">
        <f>Share_Cost_Mkt!Q81</f>
        <v>31065717.220000003</v>
      </c>
      <c r="E19" s="213">
        <f>C19-D19</f>
        <v>-923.07999999448657</v>
      </c>
      <c r="F19" s="35"/>
      <c r="G19" s="36" t="s">
        <v>51</v>
      </c>
      <c r="H19" s="37"/>
    </row>
    <row r="20" spans="1:8" ht="19.5" customHeight="1">
      <c r="A20" s="28"/>
      <c r="B20" s="28"/>
      <c r="C20" s="214"/>
      <c r="D20" s="214"/>
      <c r="E20" s="214"/>
      <c r="F20" s="38"/>
      <c r="G20" s="47"/>
      <c r="H20" s="229"/>
    </row>
    <row r="21" spans="1:8" ht="18.95" customHeight="1">
      <c r="A21" s="169" t="s">
        <v>41</v>
      </c>
      <c r="B21" s="48"/>
      <c r="C21" s="214"/>
      <c r="D21" s="214"/>
      <c r="E21" s="214"/>
      <c r="F21" s="43"/>
      <c r="G21" s="47"/>
      <c r="H21" s="229"/>
    </row>
    <row r="22" spans="1:8" ht="15.75">
      <c r="A22" s="44"/>
      <c r="B22" s="44" t="s">
        <v>42</v>
      </c>
      <c r="C22" s="213">
        <f>SUM(Open_Trades!D45)</f>
        <v>0</v>
      </c>
      <c r="D22" s="213">
        <f>SUM(Open_Trades!E45)</f>
        <v>0</v>
      </c>
      <c r="E22" s="213">
        <f t="shared" ref="E22:E28" si="0">C22-D22</f>
        <v>0</v>
      </c>
      <c r="F22" s="35"/>
      <c r="G22" s="36" t="s">
        <v>43</v>
      </c>
      <c r="H22" s="37"/>
    </row>
    <row r="23" spans="1:8" ht="15.75">
      <c r="A23" s="44"/>
      <c r="B23" s="44" t="s">
        <v>228</v>
      </c>
      <c r="C23" s="213">
        <f>SUM(INT_BNI_SSC)</f>
        <v>25.92</v>
      </c>
      <c r="D23" s="213">
        <f>SUM(INT_BNI_IM)</f>
        <v>25.92</v>
      </c>
      <c r="E23" s="213">
        <f t="shared" si="0"/>
        <v>0</v>
      </c>
      <c r="F23" s="35"/>
      <c r="G23" s="36" t="s">
        <v>3</v>
      </c>
      <c r="H23" s="37"/>
    </row>
    <row r="24" spans="1:8" ht="95.45" customHeight="1">
      <c r="A24" s="44"/>
      <c r="B24" s="44" t="s">
        <v>227</v>
      </c>
      <c r="C24" s="213">
        <f>SUM(Dividends!I66)</f>
        <v>62103.14</v>
      </c>
      <c r="D24" s="213">
        <f>SUM(Dividends!J66)</f>
        <v>62103.14</v>
      </c>
      <c r="E24" s="213">
        <f t="shared" si="0"/>
        <v>0</v>
      </c>
      <c r="F24" s="35"/>
      <c r="G24" s="36" t="s">
        <v>1</v>
      </c>
      <c r="H24" s="37"/>
    </row>
    <row r="25" spans="1:8" ht="15.75">
      <c r="A25" s="44"/>
      <c r="B25" s="44" t="s">
        <v>243</v>
      </c>
      <c r="C25" s="213">
        <f>Tax_Reclaims!J66</f>
        <v>57650.789999999986</v>
      </c>
      <c r="D25" s="213">
        <f>SUM(Tax_Reclaims!M66)</f>
        <v>57650.789999999986</v>
      </c>
      <c r="E25" s="213">
        <f t="shared" si="0"/>
        <v>0</v>
      </c>
      <c r="F25" s="35"/>
      <c r="G25" s="36" t="s">
        <v>2</v>
      </c>
      <c r="H25" s="37"/>
    </row>
    <row r="26" spans="1:8" ht="23.25" customHeight="1">
      <c r="A26" s="44"/>
      <c r="B26" s="46" t="s">
        <v>49</v>
      </c>
      <c r="C26" s="213">
        <f>SUM('Pending_FX '!B22)</f>
        <v>39.369999999999997</v>
      </c>
      <c r="D26" s="213">
        <f>SUM('Pending_FX '!C22)</f>
        <v>39.369999999999997</v>
      </c>
      <c r="E26" s="213">
        <f t="shared" si="0"/>
        <v>0</v>
      </c>
      <c r="F26" s="35"/>
      <c r="G26" s="36" t="s">
        <v>45</v>
      </c>
      <c r="H26" s="37"/>
    </row>
    <row r="27" spans="1:8" ht="15.75">
      <c r="A27" s="44"/>
      <c r="B27" s="218" t="s">
        <v>177</v>
      </c>
      <c r="C27" s="217"/>
      <c r="D27" s="217"/>
      <c r="E27" s="213">
        <f t="shared" si="0"/>
        <v>0</v>
      </c>
      <c r="F27" s="35"/>
      <c r="G27" s="36" t="s">
        <v>237</v>
      </c>
      <c r="H27" s="37"/>
    </row>
    <row r="28" spans="1:8" ht="15.75">
      <c r="A28" s="44"/>
      <c r="B28" s="218" t="s">
        <v>223</v>
      </c>
      <c r="C28" s="217"/>
      <c r="D28" s="217"/>
      <c r="E28" s="213">
        <f t="shared" si="0"/>
        <v>0</v>
      </c>
      <c r="F28" s="35"/>
      <c r="G28" s="36" t="s">
        <v>237</v>
      </c>
      <c r="H28" s="37"/>
    </row>
    <row r="29" spans="1:8" ht="19.5" customHeight="1">
      <c r="A29" s="28"/>
      <c r="B29" s="219" t="s">
        <v>46</v>
      </c>
      <c r="C29" s="214"/>
      <c r="D29" s="214"/>
      <c r="E29" s="214"/>
      <c r="F29" s="38"/>
      <c r="G29" s="47"/>
      <c r="H29" s="230"/>
    </row>
    <row r="30" spans="1:8" ht="18.95" customHeight="1">
      <c r="A30" s="42" t="s">
        <v>47</v>
      </c>
      <c r="B30" s="40"/>
      <c r="C30" s="214"/>
      <c r="D30" s="214"/>
      <c r="E30" s="214"/>
      <c r="F30" s="38"/>
      <c r="G30" s="49"/>
      <c r="H30" s="230"/>
    </row>
    <row r="31" spans="1:8" ht="15.75">
      <c r="A31" s="44"/>
      <c r="B31" s="220" t="s">
        <v>48</v>
      </c>
      <c r="C31" s="213">
        <f>SUM(Open_Trades!D19)</f>
        <v>0</v>
      </c>
      <c r="D31" s="213">
        <f>SUM(Open_Trades!E19)</f>
        <v>0</v>
      </c>
      <c r="E31" s="213">
        <f>C31-D31</f>
        <v>0</v>
      </c>
      <c r="F31" s="35"/>
      <c r="G31" s="36" t="s">
        <v>43</v>
      </c>
      <c r="H31" s="37"/>
    </row>
    <row r="32" spans="1:8" ht="18.95" customHeight="1">
      <c r="A32" s="44"/>
      <c r="B32" s="46" t="s">
        <v>44</v>
      </c>
      <c r="C32" s="213">
        <f>SUM('Pending_FX '!B11)</f>
        <v>5376.04</v>
      </c>
      <c r="D32" s="213">
        <f>SUM('Pending_FX '!C11)</f>
        <v>5376.04</v>
      </c>
      <c r="E32" s="213">
        <f t="shared" ref="E32:E41" si="1">C32-D32</f>
        <v>0</v>
      </c>
      <c r="F32" s="35"/>
      <c r="G32" s="36" t="s">
        <v>45</v>
      </c>
      <c r="H32" s="37"/>
    </row>
    <row r="33" spans="1:8" ht="15.75">
      <c r="A33" s="295"/>
      <c r="B33" s="218" t="s">
        <v>224</v>
      </c>
      <c r="C33" s="217"/>
      <c r="D33" s="217"/>
      <c r="E33" s="213">
        <f>C33-D33</f>
        <v>0</v>
      </c>
      <c r="F33" s="35"/>
      <c r="G33" s="36" t="s">
        <v>237</v>
      </c>
      <c r="H33" s="37"/>
    </row>
    <row r="34" spans="1:8" ht="15.75">
      <c r="A34" s="44"/>
      <c r="B34" s="218" t="s">
        <v>225</v>
      </c>
      <c r="C34" s="217"/>
      <c r="D34" s="217"/>
      <c r="E34" s="213">
        <f>C34-D34</f>
        <v>0</v>
      </c>
      <c r="F34" s="35"/>
      <c r="G34" s="36" t="s">
        <v>237</v>
      </c>
      <c r="H34" s="37"/>
    </row>
    <row r="35" spans="1:8" ht="15.75">
      <c r="A35" s="295"/>
      <c r="B35" s="218" t="s">
        <v>178</v>
      </c>
      <c r="C35" s="217"/>
      <c r="D35" s="217"/>
      <c r="E35" s="213">
        <f>C35-D35</f>
        <v>0</v>
      </c>
      <c r="F35" s="35"/>
      <c r="G35" s="36" t="s">
        <v>237</v>
      </c>
      <c r="H35" s="37"/>
    </row>
    <row r="36" spans="1:8" ht="19.5" customHeight="1">
      <c r="A36" s="42" t="s">
        <v>119</v>
      </c>
      <c r="B36" s="218"/>
      <c r="C36" s="217"/>
      <c r="D36" s="217"/>
      <c r="E36" s="213"/>
      <c r="F36" s="35"/>
      <c r="G36" s="36"/>
      <c r="H36" s="45"/>
    </row>
    <row r="37" spans="1:8" ht="19.5" customHeight="1">
      <c r="A37" s="44"/>
      <c r="B37" s="218" t="s">
        <v>176</v>
      </c>
      <c r="C37" s="217">
        <f>SUM(Dividends!Q66,Tax_Reclaims!L66)</f>
        <v>2288.79</v>
      </c>
      <c r="D37" s="217">
        <f>SUM(Dividends!R66,Tax_Reclaims!O66)</f>
        <v>2288.79</v>
      </c>
      <c r="E37" s="213">
        <f t="shared" si="1"/>
        <v>0</v>
      </c>
      <c r="F37" s="35"/>
      <c r="G37" s="36" t="s">
        <v>181</v>
      </c>
      <c r="H37" s="37"/>
    </row>
    <row r="38" spans="1:8" ht="19.5" customHeight="1">
      <c r="A38" s="44"/>
      <c r="B38" s="218" t="s">
        <v>120</v>
      </c>
      <c r="C38" s="217">
        <f>SUM(Open_Trades!L19)</f>
        <v>0</v>
      </c>
      <c r="D38" s="217">
        <f>SUM(Open_Trades!M19)</f>
        <v>0</v>
      </c>
      <c r="E38" s="213">
        <f t="shared" si="1"/>
        <v>0</v>
      </c>
      <c r="F38" s="35"/>
      <c r="G38" s="36" t="s">
        <v>43</v>
      </c>
      <c r="H38" s="45"/>
    </row>
    <row r="39" spans="1:8" ht="19.5" customHeight="1">
      <c r="A39" s="44"/>
      <c r="B39" s="218" t="s">
        <v>121</v>
      </c>
      <c r="C39" s="217">
        <f>SUM(Open_Trades!L45)</f>
        <v>0</v>
      </c>
      <c r="D39" s="217">
        <f>SUM(Open_Trades!M45)</f>
        <v>0</v>
      </c>
      <c r="E39" s="213">
        <f t="shared" si="1"/>
        <v>0</v>
      </c>
      <c r="F39" s="35"/>
      <c r="G39" s="36" t="s">
        <v>43</v>
      </c>
      <c r="H39" s="45"/>
    </row>
    <row r="40" spans="1:8" ht="19.5" customHeight="1">
      <c r="A40" s="44"/>
      <c r="B40" s="218" t="s">
        <v>220</v>
      </c>
      <c r="C40" s="213">
        <f>'Pending_FX '!D25</f>
        <v>-6.4599999999999991</v>
      </c>
      <c r="D40" s="213">
        <f>'Pending_FX '!E25</f>
        <v>-6.4599999999999991</v>
      </c>
      <c r="E40" s="213">
        <f t="shared" si="1"/>
        <v>0</v>
      </c>
      <c r="F40" s="35"/>
      <c r="G40" s="36" t="s">
        <v>45</v>
      </c>
      <c r="H40" s="45"/>
    </row>
    <row r="41" spans="1:8" ht="19.5" customHeight="1">
      <c r="A41" s="44"/>
      <c r="B41" s="218" t="s">
        <v>219</v>
      </c>
      <c r="C41" s="213">
        <f>'Pending_FX '!D26</f>
        <v>-0.2</v>
      </c>
      <c r="D41" s="213">
        <f>'Pending_FX '!E26</f>
        <v>-0.2</v>
      </c>
      <c r="E41" s="213">
        <f t="shared" si="1"/>
        <v>0</v>
      </c>
      <c r="F41" s="35"/>
      <c r="G41" s="36" t="s">
        <v>45</v>
      </c>
      <c r="H41" s="45"/>
    </row>
    <row r="42" spans="1:8" ht="19.5" customHeight="1">
      <c r="A42" s="28"/>
      <c r="B42" s="40"/>
      <c r="C42" s="214"/>
      <c r="D42" s="214"/>
      <c r="E42" s="215"/>
      <c r="F42" s="39"/>
      <c r="G42" s="47"/>
      <c r="H42" s="230"/>
    </row>
    <row r="43" spans="1:8" ht="19.5" customHeight="1">
      <c r="A43" s="44"/>
      <c r="B43" s="304" t="s">
        <v>226</v>
      </c>
      <c r="C43" s="213">
        <f>C14+C19+C22+C23+C24+C25+C26+C27-C31-C32+C35+C37+C39+C38+C40+C41</f>
        <v>31518533.680000011</v>
      </c>
      <c r="D43" s="213">
        <f>D14+D19+D22+D23+D24+D25+D26+D27-D31-D32+D35+D37+D39+D38+D40+D41</f>
        <v>31519506.930000003</v>
      </c>
      <c r="E43" s="216">
        <f>C43-D43</f>
        <v>-973.24999999254942</v>
      </c>
      <c r="F43" s="303">
        <f>(E43/$D43)*10000</f>
        <v>-0.30877703834453646</v>
      </c>
      <c r="G43" s="36" t="s">
        <v>248</v>
      </c>
      <c r="H43" s="45"/>
    </row>
    <row r="44" spans="1:8" ht="20.25" customHeight="1">
      <c r="A44" s="44"/>
      <c r="B44" s="304" t="s">
        <v>50</v>
      </c>
      <c r="C44" s="44"/>
      <c r="D44" s="44"/>
      <c r="E44" s="302">
        <f>IF(ISERROR(E43/C43),0,E43/C43)</f>
        <v>-3.0878657296488456E-5</v>
      </c>
      <c r="F44" s="35"/>
      <c r="G44" s="36"/>
      <c r="H44" s="45"/>
    </row>
    <row r="45" spans="1:8">
      <c r="A45" s="50"/>
    </row>
    <row r="46" spans="1:8" ht="15.75">
      <c r="A46" s="44"/>
      <c r="B46" s="296" t="s">
        <v>239</v>
      </c>
      <c r="C46" s="316">
        <v>31455599.859999999</v>
      </c>
      <c r="D46" s="316">
        <v>31455599.859999999</v>
      </c>
      <c r="E46" s="213">
        <f t="shared" ref="E46" si="2">C46-D46</f>
        <v>0</v>
      </c>
      <c r="F46" s="303">
        <f>(E46/$D46)*10000</f>
        <v>0</v>
      </c>
      <c r="G46" s="36" t="s">
        <v>237</v>
      </c>
      <c r="H46" s="45"/>
    </row>
    <row r="47" spans="1:8">
      <c r="A47" s="50"/>
      <c r="B47" s="300"/>
      <c r="C47" s="301"/>
      <c r="D47" s="300"/>
      <c r="E47" s="300"/>
      <c r="F47" s="300"/>
      <c r="G47" s="300"/>
      <c r="H47" s="300"/>
    </row>
    <row r="48" spans="1:8" ht="16.5" thickBot="1">
      <c r="B48" s="305" t="s">
        <v>242</v>
      </c>
      <c r="C48" s="306">
        <f>C46-C43</f>
        <v>-62933.820000011474</v>
      </c>
      <c r="D48" s="306">
        <f>D46-D43</f>
        <v>-63907.070000004023</v>
      </c>
      <c r="E48" s="300"/>
      <c r="F48" s="300"/>
      <c r="G48" s="300"/>
      <c r="H48" s="300"/>
    </row>
    <row r="49" spans="3:4">
      <c r="C49" s="154"/>
      <c r="D49" s="211"/>
    </row>
    <row r="51" spans="3:4">
      <c r="C51" s="211"/>
    </row>
    <row r="52" spans="3:4">
      <c r="C52" s="211"/>
    </row>
    <row r="53" spans="3:4">
      <c r="C53" s="211"/>
    </row>
  </sheetData>
  <phoneticPr fontId="0" type="noConversion"/>
  <pageMargins left="0.75" right="0.75" top="1" bottom="1" header="0.5" footer="0.5"/>
  <pageSetup scale="48" orientation="landscape" r:id="rId1"/>
  <headerFooter alignWithMargins="0">
    <oddHeader>&amp;A</oddHeader>
  </headerFooter>
  <ignoredErrors>
    <ignoredError sqref="C37 C38:C39 D37 D38:D39"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XEX83"/>
  <sheetViews>
    <sheetView zoomScale="80" zoomScaleNormal="80" workbookViewId="0">
      <pane xSplit="3" ySplit="2" topLeftCell="D3" activePane="bottomRight" state="frozen"/>
      <selection activeCell="G22" sqref="G22"/>
      <selection pane="topRight" activeCell="G22" sqref="G22"/>
      <selection pane="bottomLeft" activeCell="G22" sqref="G22"/>
      <selection pane="bottomRight"/>
    </sheetView>
  </sheetViews>
  <sheetFormatPr defaultColWidth="8.85546875" defaultRowHeight="12.75"/>
  <cols>
    <col min="1" max="2" width="14.28515625" style="53" customWidth="1"/>
    <col min="3" max="3" width="35.85546875" style="53" bestFit="1" customWidth="1"/>
    <col min="4" max="4" width="19" style="236" bestFit="1" customWidth="1"/>
    <col min="5" max="5" width="21.28515625" style="236" bestFit="1" customWidth="1"/>
    <col min="6" max="7" width="20.28515625" style="236" customWidth="1"/>
    <col min="8" max="8" width="17.5703125" style="237" bestFit="1" customWidth="1"/>
    <col min="9" max="9" width="16.140625" style="237" bestFit="1" customWidth="1"/>
    <col min="10" max="11" width="19.85546875" style="237" customWidth="1"/>
    <col min="12" max="12" width="18.7109375" style="237" customWidth="1"/>
    <col min="13" max="14" width="13.5703125" style="237" customWidth="1"/>
    <col min="15" max="15" width="15.7109375" style="237" customWidth="1"/>
    <col min="16" max="16" width="15.42578125" style="237" bestFit="1" customWidth="1"/>
    <col min="17" max="17" width="15.28515625" style="237" bestFit="1" customWidth="1"/>
    <col min="18" max="18" width="16.28515625" style="237" customWidth="1"/>
    <col min="19" max="19" width="21.28515625" style="148" customWidth="1"/>
    <col min="20" max="20" width="62.5703125" style="52" bestFit="1" customWidth="1"/>
    <col min="21" max="21" width="12.7109375" style="54" customWidth="1"/>
    <col min="22" max="16384" width="8.85546875" style="52"/>
  </cols>
  <sheetData>
    <row r="1" spans="1:21">
      <c r="A1" s="146" t="s">
        <v>116</v>
      </c>
      <c r="B1" s="146"/>
    </row>
    <row r="2" spans="1:21" s="51" customFormat="1" ht="25.5">
      <c r="A2" s="173" t="s">
        <v>70</v>
      </c>
      <c r="B2" s="173" t="s">
        <v>204</v>
      </c>
      <c r="C2" s="173" t="s">
        <v>5</v>
      </c>
      <c r="D2" s="238" t="s">
        <v>6</v>
      </c>
      <c r="E2" s="239" t="s">
        <v>67</v>
      </c>
      <c r="F2" s="240" t="s">
        <v>7</v>
      </c>
      <c r="G2" s="240" t="s">
        <v>191</v>
      </c>
      <c r="H2" s="241" t="s">
        <v>8</v>
      </c>
      <c r="I2" s="242" t="s">
        <v>68</v>
      </c>
      <c r="J2" s="240" t="s">
        <v>7</v>
      </c>
      <c r="K2" s="240" t="s">
        <v>191</v>
      </c>
      <c r="L2" s="238" t="s">
        <v>9</v>
      </c>
      <c r="M2" s="239" t="s">
        <v>71</v>
      </c>
      <c r="N2" s="240" t="s">
        <v>7</v>
      </c>
      <c r="O2" s="240" t="s">
        <v>191</v>
      </c>
      <c r="P2" s="238" t="s">
        <v>10</v>
      </c>
      <c r="Q2" s="239" t="s">
        <v>69</v>
      </c>
      <c r="R2" s="240" t="s">
        <v>7</v>
      </c>
      <c r="S2" s="240" t="s">
        <v>191</v>
      </c>
      <c r="T2" s="9" t="s">
        <v>209</v>
      </c>
      <c r="U2" s="343" t="s">
        <v>275</v>
      </c>
    </row>
    <row r="3" spans="1:21" s="51" customFormat="1">
      <c r="A3" s="292">
        <f>VLOOKUP(U3,Sheet1!$C$2:$C$85,1,FALSE)</f>
        <v>2704485</v>
      </c>
      <c r="B3" s="327">
        <v>705015105</v>
      </c>
      <c r="C3" s="327" t="s">
        <v>458</v>
      </c>
      <c r="D3">
        <v>31708</v>
      </c>
      <c r="E3" s="239">
        <f>VLOOKUP(A3,Sheet1!$C$2:$E$85,3,FALSE)</f>
        <v>31708</v>
      </c>
      <c r="F3" s="240">
        <f t="shared" ref="F3:F77" si="0">D3-E3</f>
        <v>0</v>
      </c>
      <c r="G3" s="254">
        <f>ROUND(F3/D3,10)</f>
        <v>0</v>
      </c>
      <c r="H3">
        <v>378096.97</v>
      </c>
      <c r="I3" s="242">
        <f>VLOOKUP(A3,Sheet1!$C$2:$F$85,4,FALSE)</f>
        <v>378096.97</v>
      </c>
      <c r="J3" s="240">
        <f t="shared" ref="J3:J77" si="1">H3-I3</f>
        <v>0</v>
      </c>
      <c r="K3" s="254">
        <f>ROUND(J3/H3,10)</f>
        <v>0</v>
      </c>
      <c r="L3" s="339">
        <v>6.68</v>
      </c>
      <c r="M3" s="239">
        <f>VLOOKUP(A3,Sheet1!$C$2:$G$85,5,FALSE)</f>
        <v>6.68</v>
      </c>
      <c r="N3" s="240">
        <f t="shared" ref="N3:N77" si="2">L3-M3</f>
        <v>0</v>
      </c>
      <c r="O3" s="254">
        <f t="shared" ref="O3:O77" si="3">ROUND(N3/L3,10)</f>
        <v>0</v>
      </c>
      <c r="P3">
        <v>211809.44</v>
      </c>
      <c r="Q3" s="239">
        <f>VLOOKUP(A3,Sheet1!$C$2:$H$85,6,FALSE)</f>
        <v>211809.44</v>
      </c>
      <c r="R3" s="240">
        <f>P3-Q3</f>
        <v>0</v>
      </c>
      <c r="S3" s="254">
        <f>ROUND(R3/P3,10)</f>
        <v>0</v>
      </c>
      <c r="T3" s="9"/>
      <c r="U3" s="327">
        <v>2704485</v>
      </c>
    </row>
    <row r="4" spans="1:21" s="51" customFormat="1">
      <c r="A4" s="292">
        <f>VLOOKUP(U4,Sheet1!$C$2:$C$85,1,FALSE)</f>
        <v>2402444</v>
      </c>
      <c r="B4" s="327">
        <v>686330101</v>
      </c>
      <c r="C4" s="327" t="s">
        <v>459</v>
      </c>
      <c r="D4">
        <v>2050</v>
      </c>
      <c r="E4" s="239">
        <f>VLOOKUP(A4,Sheet1!$C$2:$E$85,3,FALSE)</f>
        <v>2050</v>
      </c>
      <c r="F4" s="240">
        <f t="shared" si="0"/>
        <v>0</v>
      </c>
      <c r="G4" s="254">
        <f t="shared" ref="G4:G81" si="4">ROUND(F4/D4,10)</f>
        <v>0</v>
      </c>
      <c r="H4">
        <v>163597.38</v>
      </c>
      <c r="I4" s="242">
        <f>VLOOKUP(A4,Sheet1!$C$2:$F$85,4,FALSE)</f>
        <v>163597.38</v>
      </c>
      <c r="J4" s="240">
        <f t="shared" si="1"/>
        <v>0</v>
      </c>
      <c r="K4" s="254">
        <f t="shared" ref="K4:K77" si="5">ROUND(J4/H4,10)</f>
        <v>0</v>
      </c>
      <c r="L4" s="339">
        <v>58.84</v>
      </c>
      <c r="M4" s="239">
        <f>VLOOKUP(A4,Sheet1!$C$2:$G$85,5,FALSE)</f>
        <v>58.84</v>
      </c>
      <c r="N4" s="240">
        <f t="shared" si="2"/>
        <v>0</v>
      </c>
      <c r="O4" s="254">
        <f t="shared" si="3"/>
        <v>0</v>
      </c>
      <c r="P4">
        <v>120622</v>
      </c>
      <c r="Q4" s="239">
        <f>VLOOKUP(A4,Sheet1!$C$2:$H$85,6,FALSE)</f>
        <v>120622</v>
      </c>
      <c r="R4" s="240">
        <f t="shared" ref="R4:R57" si="6">P4-Q4</f>
        <v>0</v>
      </c>
      <c r="S4" s="254">
        <f t="shared" ref="S4:S77" si="7">ROUND(R4/P4,10)</f>
        <v>0</v>
      </c>
      <c r="T4" s="9"/>
      <c r="U4" s="327">
        <v>2402444</v>
      </c>
    </row>
    <row r="5" spans="1:21" s="51" customFormat="1">
      <c r="A5" s="292">
        <f>VLOOKUP(U5,Sheet1!$C$2:$C$85,1,FALSE)</f>
        <v>5999330</v>
      </c>
      <c r="B5" s="327">
        <v>599933900</v>
      </c>
      <c r="C5" s="327" t="s">
        <v>460</v>
      </c>
      <c r="D5">
        <v>2900</v>
      </c>
      <c r="E5" s="239">
        <f>VLOOKUP(A5,Sheet1!$C$2:$E$85,3,FALSE)</f>
        <v>2900</v>
      </c>
      <c r="F5" s="240">
        <f t="shared" si="0"/>
        <v>0</v>
      </c>
      <c r="G5" s="254">
        <f t="shared" si="4"/>
        <v>0</v>
      </c>
      <c r="H5">
        <v>513054.91</v>
      </c>
      <c r="I5" s="242">
        <f>VLOOKUP(A5,Sheet1!$C$2:$F$85,4,FALSE)</f>
        <v>513054.91</v>
      </c>
      <c r="J5" s="240">
        <f t="shared" si="1"/>
        <v>0</v>
      </c>
      <c r="K5" s="254">
        <f t="shared" si="5"/>
        <v>0</v>
      </c>
      <c r="L5" s="339">
        <v>300.18171699999999</v>
      </c>
      <c r="M5" s="239">
        <f>VLOOKUP(A5,Sheet1!$C$2:$G$85,5,FALSE)</f>
        <v>300.14</v>
      </c>
      <c r="N5" s="240">
        <f t="shared" si="2"/>
        <v>4.1717000000005555E-2</v>
      </c>
      <c r="O5" s="254">
        <f t="shared" si="3"/>
        <v>1.3897249999999999E-4</v>
      </c>
      <c r="P5">
        <v>870526.98</v>
      </c>
      <c r="Q5" s="239">
        <f>VLOOKUP(A5,Sheet1!$C$2:$H$85,6,FALSE)</f>
        <v>870405.31</v>
      </c>
      <c r="R5" s="240">
        <f t="shared" si="6"/>
        <v>121.66999999992549</v>
      </c>
      <c r="S5" s="254">
        <f t="shared" si="7"/>
        <v>1.3976590000000001E-4</v>
      </c>
      <c r="T5" s="9"/>
      <c r="U5" s="327">
        <v>5999330</v>
      </c>
    </row>
    <row r="6" spans="1:21" s="51" customFormat="1">
      <c r="A6" s="292">
        <f>VLOOKUP(U6,Sheet1!$C$2:$C$85,1,FALSE)</f>
        <v>6229597</v>
      </c>
      <c r="B6" s="327">
        <v>622959906</v>
      </c>
      <c r="C6" s="327" t="s">
        <v>461</v>
      </c>
      <c r="D6">
        <v>50671</v>
      </c>
      <c r="E6" s="239">
        <f>VLOOKUP(A6,Sheet1!$C$2:$E$85,3,FALSE)</f>
        <v>50671</v>
      </c>
      <c r="F6" s="240">
        <f t="shared" si="0"/>
        <v>0</v>
      </c>
      <c r="G6" s="254">
        <f t="shared" si="4"/>
        <v>0</v>
      </c>
      <c r="H6">
        <v>404967.63</v>
      </c>
      <c r="I6" s="242">
        <f>VLOOKUP(A6,Sheet1!$C$2:$F$85,4,FALSE)</f>
        <v>404967.63</v>
      </c>
      <c r="J6" s="240">
        <f t="shared" si="1"/>
        <v>0</v>
      </c>
      <c r="K6" s="254">
        <f t="shared" si="5"/>
        <v>0</v>
      </c>
      <c r="L6" s="339">
        <v>9.7092019999999994</v>
      </c>
      <c r="M6" s="239">
        <f>VLOOKUP(A6,Sheet1!$C$2:$G$85,5,FALSE)</f>
        <v>9.6999999999999993</v>
      </c>
      <c r="N6" s="240">
        <f t="shared" si="2"/>
        <v>9.2020000000001545E-3</v>
      </c>
      <c r="O6" s="254">
        <f t="shared" si="3"/>
        <v>9.4776069999999999E-4</v>
      </c>
      <c r="P6">
        <v>491974.99</v>
      </c>
      <c r="Q6" s="239">
        <f>VLOOKUP(A6,Sheet1!$C$2:$H$85,6,FALSE)</f>
        <v>491504.83</v>
      </c>
      <c r="R6" s="240">
        <f t="shared" si="6"/>
        <v>470.15999999997439</v>
      </c>
      <c r="S6" s="254">
        <f t="shared" si="7"/>
        <v>9.5565829999999996E-4</v>
      </c>
      <c r="T6" s="9"/>
      <c r="U6" s="327">
        <v>6229597</v>
      </c>
    </row>
    <row r="7" spans="1:21" s="51" customFormat="1">
      <c r="A7" s="292">
        <f>VLOOKUP(U7,Sheet1!$C$2:$C$85,1,FALSE)</f>
        <v>4031879</v>
      </c>
      <c r="B7" s="327">
        <v>403187909</v>
      </c>
      <c r="C7" s="327" t="s">
        <v>462</v>
      </c>
      <c r="D7">
        <v>18176</v>
      </c>
      <c r="E7" s="239">
        <f>VLOOKUP(A7,Sheet1!$C$2:$E$85,3,FALSE)</f>
        <v>18176</v>
      </c>
      <c r="F7" s="240">
        <f t="shared" si="0"/>
        <v>0</v>
      </c>
      <c r="G7" s="254">
        <f t="shared" si="4"/>
        <v>0</v>
      </c>
      <c r="H7">
        <v>343845.81</v>
      </c>
      <c r="I7" s="242">
        <f>VLOOKUP(A7,Sheet1!$C$2:$F$85,4,FALSE)</f>
        <v>343845.81</v>
      </c>
      <c r="J7" s="240">
        <f t="shared" si="1"/>
        <v>0</v>
      </c>
      <c r="K7" s="254">
        <f t="shared" si="5"/>
        <v>0</v>
      </c>
      <c r="L7" s="339">
        <v>18.625944</v>
      </c>
      <c r="M7" s="239">
        <f>VLOOKUP(A7,Sheet1!$C$2:$G$85,5,FALSE)</f>
        <v>18.62</v>
      </c>
      <c r="N7" s="240">
        <f t="shared" si="2"/>
        <v>5.9439999999995052E-3</v>
      </c>
      <c r="O7" s="254">
        <f t="shared" si="3"/>
        <v>3.191248E-4</v>
      </c>
      <c r="P7">
        <v>338545.15</v>
      </c>
      <c r="Q7" s="239">
        <f>VLOOKUP(A7,Sheet1!$C$2:$H$85,6,FALSE)</f>
        <v>338497.83</v>
      </c>
      <c r="R7" s="240">
        <f t="shared" si="6"/>
        <v>47.320000000006985</v>
      </c>
      <c r="S7" s="254">
        <f t="shared" si="7"/>
        <v>1.3977459999999999E-4</v>
      </c>
      <c r="T7" s="9"/>
      <c r="U7" s="327">
        <v>4031879</v>
      </c>
    </row>
    <row r="8" spans="1:21" s="51" customFormat="1">
      <c r="A8" s="292">
        <f>VLOOKUP(U8,Sheet1!$C$2:$C$85,1,FALSE)</f>
        <v>2124533</v>
      </c>
      <c r="B8" s="327">
        <v>878742204</v>
      </c>
      <c r="C8" s="327" t="s">
        <v>463</v>
      </c>
      <c r="D8">
        <v>8200</v>
      </c>
      <c r="E8" s="239">
        <f>VLOOKUP(A8,Sheet1!$C$2:$E$85,3,FALSE)</f>
        <v>8200</v>
      </c>
      <c r="F8" s="240">
        <f t="shared" si="0"/>
        <v>0</v>
      </c>
      <c r="G8" s="254">
        <f t="shared" si="4"/>
        <v>0</v>
      </c>
      <c r="H8">
        <v>173840</v>
      </c>
      <c r="I8" s="242">
        <f>VLOOKUP(A8,Sheet1!$C$2:$F$85,4,FALSE)</f>
        <v>173840</v>
      </c>
      <c r="J8" s="240">
        <f t="shared" si="1"/>
        <v>0</v>
      </c>
      <c r="K8" s="254">
        <f t="shared" si="5"/>
        <v>0</v>
      </c>
      <c r="L8" s="339">
        <v>13.14</v>
      </c>
      <c r="M8" s="239">
        <f>VLOOKUP(A8,Sheet1!$C$2:$G$85,5,FALSE)</f>
        <v>13.14</v>
      </c>
      <c r="N8" s="240">
        <f t="shared" si="2"/>
        <v>0</v>
      </c>
      <c r="O8" s="254">
        <f t="shared" si="3"/>
        <v>0</v>
      </c>
      <c r="P8">
        <v>107748</v>
      </c>
      <c r="Q8" s="239">
        <f>VLOOKUP(A8,Sheet1!$C$2:$H$85,6,FALSE)</f>
        <v>107748</v>
      </c>
      <c r="R8" s="240">
        <f t="shared" si="6"/>
        <v>0</v>
      </c>
      <c r="S8" s="254">
        <f t="shared" si="7"/>
        <v>0</v>
      </c>
      <c r="T8" s="9"/>
      <c r="U8" s="327">
        <v>2124533</v>
      </c>
    </row>
    <row r="9" spans="1:21" s="51" customFormat="1">
      <c r="A9" s="292">
        <f>VLOOKUP(U9,Sheet1!$C$2:$C$85,1,FALSE)</f>
        <v>2569286</v>
      </c>
      <c r="B9" s="327" t="s">
        <v>328</v>
      </c>
      <c r="C9" s="327" t="s">
        <v>464</v>
      </c>
      <c r="D9">
        <v>42200</v>
      </c>
      <c r="E9" s="239">
        <f>VLOOKUP(A9,Sheet1!$C$2:$E$85,3,FALSE)</f>
        <v>42200</v>
      </c>
      <c r="F9" s="240">
        <f t="shared" si="0"/>
        <v>0</v>
      </c>
      <c r="G9" s="254">
        <f t="shared" si="4"/>
        <v>0</v>
      </c>
      <c r="H9">
        <v>495346.44</v>
      </c>
      <c r="I9" s="242">
        <f>VLOOKUP(A9,Sheet1!$C$2:$F$85,4,FALSE)</f>
        <v>495346.44</v>
      </c>
      <c r="J9" s="240">
        <f t="shared" si="1"/>
        <v>0</v>
      </c>
      <c r="K9" s="254">
        <f t="shared" si="5"/>
        <v>0</v>
      </c>
      <c r="L9" s="339">
        <v>10.55</v>
      </c>
      <c r="M9" s="239">
        <f>VLOOKUP(A9,Sheet1!$C$2:$G$85,5,FALSE)</f>
        <v>10.55</v>
      </c>
      <c r="N9" s="240">
        <f t="shared" si="2"/>
        <v>0</v>
      </c>
      <c r="O9" s="254">
        <f t="shared" si="3"/>
        <v>0</v>
      </c>
      <c r="P9">
        <v>445210</v>
      </c>
      <c r="Q9" s="239">
        <f>VLOOKUP(A9,Sheet1!$C$2:$H$85,6,FALSE)</f>
        <v>445210</v>
      </c>
      <c r="R9" s="240">
        <f t="shared" si="6"/>
        <v>0</v>
      </c>
      <c r="S9" s="254">
        <f t="shared" si="7"/>
        <v>0</v>
      </c>
      <c r="T9" s="9"/>
      <c r="U9" s="327">
        <v>2569286</v>
      </c>
    </row>
    <row r="10" spans="1:21" s="51" customFormat="1">
      <c r="A10" s="292">
        <f>VLOOKUP(U10,Sheet1!$C$2:$C$85,1,FALSE)</f>
        <v>6269861</v>
      </c>
      <c r="B10" s="327">
        <v>626986905</v>
      </c>
      <c r="C10" s="327" t="s">
        <v>465</v>
      </c>
      <c r="D10">
        <v>11200</v>
      </c>
      <c r="E10" s="239">
        <f>VLOOKUP(A10,Sheet1!$C$2:$E$85,3,FALSE)</f>
        <v>11200</v>
      </c>
      <c r="F10" s="240">
        <f t="shared" si="0"/>
        <v>0</v>
      </c>
      <c r="G10" s="254">
        <f t="shared" si="4"/>
        <v>0</v>
      </c>
      <c r="H10">
        <v>178647.75</v>
      </c>
      <c r="I10" s="242">
        <f>VLOOKUP(A10,Sheet1!$C$2:$F$85,4,FALSE)</f>
        <v>178647.75</v>
      </c>
      <c r="J10" s="240">
        <f t="shared" si="1"/>
        <v>0</v>
      </c>
      <c r="K10" s="254">
        <f t="shared" si="5"/>
        <v>0</v>
      </c>
      <c r="L10" s="339">
        <v>21.255022</v>
      </c>
      <c r="M10" s="239">
        <f>VLOOKUP(A10,Sheet1!$C$2:$G$85,5,FALSE)</f>
        <v>21.23</v>
      </c>
      <c r="N10" s="240">
        <f t="shared" si="2"/>
        <v>2.5021999999999878E-2</v>
      </c>
      <c r="O10" s="254">
        <f t="shared" si="3"/>
        <v>1.1772276999999999E-3</v>
      </c>
      <c r="P10">
        <v>238056.25</v>
      </c>
      <c r="Q10" s="239">
        <f>VLOOKUP(A10,Sheet1!$C$2:$H$85,6,FALSE)</f>
        <v>237828.75</v>
      </c>
      <c r="R10" s="240">
        <f t="shared" si="6"/>
        <v>227.5</v>
      </c>
      <c r="S10" s="254">
        <f t="shared" si="7"/>
        <v>9.5565649999999999E-4</v>
      </c>
      <c r="T10" s="9"/>
      <c r="U10" s="327">
        <v>6269861</v>
      </c>
    </row>
    <row r="11" spans="1:21" s="51" customFormat="1">
      <c r="A11" s="292">
        <f>VLOOKUP(U11,Sheet1!$C$2:$C$85,1,FALSE)</f>
        <v>2125097</v>
      </c>
      <c r="B11" s="327">
        <v>124765108</v>
      </c>
      <c r="C11" s="327" t="s">
        <v>466</v>
      </c>
      <c r="D11">
        <v>24400</v>
      </c>
      <c r="E11" s="239">
        <f>VLOOKUP(A11,Sheet1!$C$2:$E$85,3,FALSE)</f>
        <v>24400</v>
      </c>
      <c r="F11" s="240">
        <f t="shared" si="0"/>
        <v>0</v>
      </c>
      <c r="G11" s="254">
        <f t="shared" si="4"/>
        <v>0</v>
      </c>
      <c r="H11">
        <v>406039.06</v>
      </c>
      <c r="I11" s="242">
        <f>VLOOKUP(A11,Sheet1!$C$2:$F$85,4,FALSE)</f>
        <v>406039.06</v>
      </c>
      <c r="J11" s="240">
        <f t="shared" si="1"/>
        <v>0</v>
      </c>
      <c r="K11" s="254">
        <f t="shared" si="5"/>
        <v>0</v>
      </c>
      <c r="L11" s="339">
        <v>17.07</v>
      </c>
      <c r="M11" s="239">
        <f>VLOOKUP(A11,Sheet1!$C$2:$G$85,5,FALSE)</f>
        <v>17.07</v>
      </c>
      <c r="N11" s="240">
        <f t="shared" si="2"/>
        <v>0</v>
      </c>
      <c r="O11" s="254">
        <f t="shared" si="3"/>
        <v>0</v>
      </c>
      <c r="P11">
        <v>416508</v>
      </c>
      <c r="Q11" s="239">
        <f>VLOOKUP(A11,Sheet1!$C$2:$H$85,6,FALSE)</f>
        <v>416508</v>
      </c>
      <c r="R11" s="240">
        <f t="shared" si="6"/>
        <v>0</v>
      </c>
      <c r="S11" s="254">
        <f t="shared" si="7"/>
        <v>0</v>
      </c>
      <c r="T11" s="9"/>
      <c r="U11" s="327">
        <v>2125097</v>
      </c>
    </row>
    <row r="12" spans="1:21" s="51" customFormat="1">
      <c r="A12" s="292">
        <f>VLOOKUP(U12,Sheet1!$C$2:$C$85,1,FALSE)</f>
        <v>6986041</v>
      </c>
      <c r="B12" s="327">
        <v>698604006</v>
      </c>
      <c r="C12" s="327" t="s">
        <v>467</v>
      </c>
      <c r="D12">
        <v>6300</v>
      </c>
      <c r="E12" s="239">
        <f>VLOOKUP(A12,Sheet1!$C$2:$E$85,3,FALSE)</f>
        <v>6300</v>
      </c>
      <c r="F12" s="240">
        <f t="shared" ref="F12:F13" si="8">D12-E12</f>
        <v>0</v>
      </c>
      <c r="G12" s="254">
        <f t="shared" ref="G12:G13" si="9">ROUND(F12/D12,10)</f>
        <v>0</v>
      </c>
      <c r="H12">
        <v>168291.53</v>
      </c>
      <c r="I12" s="242">
        <f>VLOOKUP(A12,Sheet1!$C$2:$F$85,4,FALSE)</f>
        <v>168291.53</v>
      </c>
      <c r="J12" s="240">
        <f t="shared" ref="J12:J13" si="10">H12-I12</f>
        <v>0</v>
      </c>
      <c r="K12" s="254">
        <f t="shared" ref="K12:K13" si="11">ROUND(J12/H12,10)</f>
        <v>0</v>
      </c>
      <c r="L12" s="339">
        <v>38.597665999999997</v>
      </c>
      <c r="M12" s="239">
        <f>VLOOKUP(A12,Sheet1!$C$2:$G$85,5,FALSE)</f>
        <v>38.56</v>
      </c>
      <c r="N12" s="240">
        <f t="shared" ref="N12:N13" si="12">L12-M12</f>
        <v>3.7665999999994426E-2</v>
      </c>
      <c r="O12" s="254">
        <f t="shared" ref="O12:O13" si="13">ROUND(N12/L12,10)</f>
        <v>9.7586210000000001E-4</v>
      </c>
      <c r="P12">
        <v>243165.3</v>
      </c>
      <c r="Q12" s="239">
        <f>VLOOKUP(A12,Sheet1!$C$2:$H$85,6,FALSE)</f>
        <v>242932.91</v>
      </c>
      <c r="R12" s="240">
        <f t="shared" ref="R12:R13" si="14">P12-Q12</f>
        <v>232.38999999998487</v>
      </c>
      <c r="S12" s="254">
        <f t="shared" ref="S12:S13" si="15">ROUND(R12/P12,10)</f>
        <v>9.5568729999999998E-4</v>
      </c>
      <c r="T12" s="9"/>
      <c r="U12" s="327">
        <v>6986041</v>
      </c>
    </row>
    <row r="13" spans="1:21" s="51" customFormat="1">
      <c r="A13" s="292">
        <f>VLOOKUP(U13,Sheet1!$C$2:$C$85,1,FALSE)</f>
        <v>2655657</v>
      </c>
      <c r="B13" s="327">
        <v>683715106</v>
      </c>
      <c r="C13" s="327" t="s">
        <v>468</v>
      </c>
      <c r="D13">
        <v>11800</v>
      </c>
      <c r="E13" s="239">
        <f>VLOOKUP(A13,Sheet1!$C$2:$E$85,3,FALSE)</f>
        <v>11800</v>
      </c>
      <c r="F13" s="240">
        <f t="shared" si="8"/>
        <v>0</v>
      </c>
      <c r="G13" s="254">
        <f t="shared" si="9"/>
        <v>0</v>
      </c>
      <c r="H13">
        <v>394088.85</v>
      </c>
      <c r="I13" s="242">
        <f>VLOOKUP(A13,Sheet1!$C$2:$F$85,4,FALSE)</f>
        <v>394088.85</v>
      </c>
      <c r="J13" s="240">
        <f t="shared" si="10"/>
        <v>0</v>
      </c>
      <c r="K13" s="254">
        <f t="shared" si="11"/>
        <v>0</v>
      </c>
      <c r="L13" s="339">
        <v>36.729999999999997</v>
      </c>
      <c r="M13" s="239">
        <f>VLOOKUP(A13,Sheet1!$C$2:$G$85,5,FALSE)</f>
        <v>36.729999999999997</v>
      </c>
      <c r="N13" s="240">
        <f t="shared" si="12"/>
        <v>0</v>
      </c>
      <c r="O13" s="254">
        <f t="shared" si="13"/>
        <v>0</v>
      </c>
      <c r="P13">
        <v>433414</v>
      </c>
      <c r="Q13" s="239">
        <f>VLOOKUP(A13,Sheet1!$C$2:$H$85,6,FALSE)</f>
        <v>433414</v>
      </c>
      <c r="R13" s="240">
        <f t="shared" si="14"/>
        <v>0</v>
      </c>
      <c r="S13" s="254">
        <f t="shared" si="15"/>
        <v>0</v>
      </c>
      <c r="T13" s="9"/>
      <c r="U13" s="344">
        <v>2655657</v>
      </c>
    </row>
    <row r="14" spans="1:21" s="51" customFormat="1">
      <c r="A14" s="292" t="str">
        <f>VLOOKUP(U14,Sheet1!$C$2:$C$85,1,FALSE)</f>
        <v>0263494</v>
      </c>
      <c r="B14" s="327" t="s">
        <v>469</v>
      </c>
      <c r="C14" s="327" t="s">
        <v>421</v>
      </c>
      <c r="D14">
        <v>66722</v>
      </c>
      <c r="E14" s="239">
        <f>VLOOKUP(A14,Sheet1!$C$2:$E$85,3,FALSE)</f>
        <v>66722</v>
      </c>
      <c r="F14" s="240">
        <f t="shared" si="0"/>
        <v>0</v>
      </c>
      <c r="G14" s="254">
        <f t="shared" si="4"/>
        <v>0</v>
      </c>
      <c r="H14">
        <v>499555.07</v>
      </c>
      <c r="I14" s="242">
        <f>VLOOKUP(A14,Sheet1!$C$2:$F$85,4,FALSE)</f>
        <v>499555.04</v>
      </c>
      <c r="J14" s="240">
        <f t="shared" si="1"/>
        <v>3.0000000027939677E-2</v>
      </c>
      <c r="K14" s="254">
        <f t="shared" si="5"/>
        <v>6.0100000000000002E-8</v>
      </c>
      <c r="L14" s="339">
        <v>5.1332110000000002</v>
      </c>
      <c r="M14" s="239">
        <f>VLOOKUP(A14,Sheet1!$C$2:$G$85,5,FALSE)</f>
        <v>5.14</v>
      </c>
      <c r="N14" s="240">
        <f t="shared" si="2"/>
        <v>-6.7889999999994899E-3</v>
      </c>
      <c r="O14" s="254">
        <f t="shared" si="3"/>
        <v>-1.322564E-3</v>
      </c>
      <c r="P14">
        <v>342498.13</v>
      </c>
      <c r="Q14" s="239">
        <f>VLOOKUP(A14,Sheet1!$C$2:$H$85,6,FALSE)</f>
        <v>342806.19</v>
      </c>
      <c r="R14" s="240">
        <f t="shared" si="6"/>
        <v>-308.05999999999767</v>
      </c>
      <c r="S14" s="254">
        <f t="shared" si="7"/>
        <v>-8.9945019999999995E-4</v>
      </c>
      <c r="T14" s="9"/>
      <c r="U14" s="327" t="s">
        <v>440</v>
      </c>
    </row>
    <row r="15" spans="1:21" s="51" customFormat="1">
      <c r="A15" s="292">
        <f>VLOOKUP(U15,Sheet1!$C$2:$C$85,1,FALSE)</f>
        <v>4031976</v>
      </c>
      <c r="B15" s="327">
        <v>403197908</v>
      </c>
      <c r="C15" s="327" t="s">
        <v>382</v>
      </c>
      <c r="D15">
        <v>1716</v>
      </c>
      <c r="E15" s="239">
        <f>VLOOKUP(A15,Sheet1!$C$2:$E$85,3,FALSE)</f>
        <v>1716</v>
      </c>
      <c r="F15" s="240">
        <f t="shared" si="0"/>
        <v>0</v>
      </c>
      <c r="G15" s="254">
        <f t="shared" si="4"/>
        <v>0</v>
      </c>
      <c r="H15">
        <v>337964.93</v>
      </c>
      <c r="I15" s="242">
        <f>VLOOKUP(A15,Sheet1!$C$2:$F$85,4,FALSE)</f>
        <v>337964.93</v>
      </c>
      <c r="J15" s="240">
        <f t="shared" si="1"/>
        <v>0</v>
      </c>
      <c r="K15" s="254">
        <f t="shared" si="5"/>
        <v>0</v>
      </c>
      <c r="L15" s="339">
        <v>297.03662300000002</v>
      </c>
      <c r="M15" s="239">
        <f>VLOOKUP(A15,Sheet1!$C$2:$G$85,5,FALSE)</f>
        <v>297</v>
      </c>
      <c r="N15" s="240">
        <f t="shared" si="2"/>
        <v>3.6623000000020056E-2</v>
      </c>
      <c r="O15" s="254">
        <f t="shared" si="3"/>
        <v>1.2329459999999999E-4</v>
      </c>
      <c r="P15">
        <v>509714.84</v>
      </c>
      <c r="Q15" s="239">
        <f>VLOOKUP(A15,Sheet1!$C$2:$H$85,6,FALSE)</f>
        <v>509643.61</v>
      </c>
      <c r="R15" s="240">
        <f t="shared" si="6"/>
        <v>71.230000000039581</v>
      </c>
      <c r="S15" s="254">
        <f t="shared" si="7"/>
        <v>1.397448E-4</v>
      </c>
      <c r="T15" s="9"/>
      <c r="U15" s="327">
        <v>4031976</v>
      </c>
    </row>
    <row r="16" spans="1:21" s="51" customFormat="1">
      <c r="A16" s="292">
        <f>VLOOKUP(U16,Sheet1!$C$2:$C$85,1,FALSE)</f>
        <v>4741844</v>
      </c>
      <c r="B16" s="327">
        <v>474184900</v>
      </c>
      <c r="C16" s="327" t="s">
        <v>388</v>
      </c>
      <c r="D16">
        <v>3654</v>
      </c>
      <c r="E16" s="239">
        <f>VLOOKUP(A16,Sheet1!$C$2:$E$85,3,FALSE)</f>
        <v>3654</v>
      </c>
      <c r="F16" s="240">
        <f t="shared" si="0"/>
        <v>0</v>
      </c>
      <c r="G16" s="254">
        <f t="shared" si="4"/>
        <v>0</v>
      </c>
      <c r="H16">
        <v>405958.8</v>
      </c>
      <c r="I16" s="242">
        <f>VLOOKUP(A16,Sheet1!$C$2:$F$85,4,FALSE)</f>
        <v>405958.8</v>
      </c>
      <c r="J16" s="240">
        <f t="shared" si="1"/>
        <v>0</v>
      </c>
      <c r="K16" s="254">
        <f t="shared" si="5"/>
        <v>0</v>
      </c>
      <c r="L16" s="339">
        <v>148.110614</v>
      </c>
      <c r="M16" s="239">
        <f>VLOOKUP(A16,Sheet1!$C$2:$G$85,5,FALSE)</f>
        <v>148.09</v>
      </c>
      <c r="N16" s="240">
        <f t="shared" si="2"/>
        <v>2.0613999999994803E-2</v>
      </c>
      <c r="O16" s="254">
        <f t="shared" si="3"/>
        <v>1.3917979999999999E-4</v>
      </c>
      <c r="P16">
        <v>541196.18000000005</v>
      </c>
      <c r="Q16" s="239">
        <f>VLOOKUP(A16,Sheet1!$C$2:$H$85,6,FALSE)</f>
        <v>541120.55000000005</v>
      </c>
      <c r="R16" s="240">
        <f t="shared" si="6"/>
        <v>75.630000000004657</v>
      </c>
      <c r="S16" s="254">
        <f t="shared" si="7"/>
        <v>1.39746E-4</v>
      </c>
      <c r="T16" s="9"/>
      <c r="U16" s="344">
        <v>4741844</v>
      </c>
    </row>
    <row r="17" spans="1:21" s="51" customFormat="1">
      <c r="A17" s="292">
        <f>VLOOKUP(U17,Sheet1!$C$2:$C$85,1,FALSE)</f>
        <v>5330047</v>
      </c>
      <c r="B17" s="327">
        <v>533004909</v>
      </c>
      <c r="C17" s="327" t="s">
        <v>530</v>
      </c>
      <c r="D17">
        <v>5188</v>
      </c>
      <c r="E17" s="239">
        <f>VLOOKUP(A17,Sheet1!$C$2:$E$85,3,FALSE)</f>
        <v>5188</v>
      </c>
      <c r="F17" s="240">
        <f t="shared" si="0"/>
        <v>0</v>
      </c>
      <c r="G17" s="254">
        <f t="shared" si="4"/>
        <v>0</v>
      </c>
      <c r="H17">
        <v>492884.57</v>
      </c>
      <c r="I17" s="242">
        <f>VLOOKUP(A17,Sheet1!$C$2:$F$85,4,FALSE)</f>
        <v>492884.56</v>
      </c>
      <c r="J17" s="240">
        <f t="shared" si="1"/>
        <v>1.0000000009313226E-2</v>
      </c>
      <c r="K17" s="254">
        <f t="shared" si="5"/>
        <v>2.03E-8</v>
      </c>
      <c r="L17" s="339">
        <v>170.70869400000001</v>
      </c>
      <c r="M17" s="239">
        <f>VLOOKUP(A17,Sheet1!$C$2:$G$85,5,FALSE)</f>
        <v>170.68</v>
      </c>
      <c r="N17" s="240">
        <f t="shared" si="2"/>
        <v>2.8694000000001552E-2</v>
      </c>
      <c r="O17" s="254">
        <f t="shared" si="3"/>
        <v>1.6808750000000001E-4</v>
      </c>
      <c r="P17">
        <v>885636.71</v>
      </c>
      <c r="Q17" s="239">
        <f>VLOOKUP(A17,Sheet1!$C$2:$H$85,6,FALSE)</f>
        <v>885512.93</v>
      </c>
      <c r="R17" s="240">
        <f t="shared" si="6"/>
        <v>123.77999999991152</v>
      </c>
      <c r="S17" s="254">
        <f t="shared" si="7"/>
        <v>1.3976390000000001E-4</v>
      </c>
      <c r="T17" s="9"/>
      <c r="U17" s="327">
        <v>5330047</v>
      </c>
    </row>
    <row r="18" spans="1:21" s="51" customFormat="1">
      <c r="A18" s="292">
        <f>VLOOKUP(U18,Sheet1!$C$2:$C$85,1,FALSE)</f>
        <v>6054603</v>
      </c>
      <c r="B18" s="327">
        <v>605460005</v>
      </c>
      <c r="C18" s="327" t="s">
        <v>470</v>
      </c>
      <c r="D18">
        <v>24100</v>
      </c>
      <c r="E18" s="239">
        <f>VLOOKUP(A18,Sheet1!$C$2:$E$85,3,FALSE)</f>
        <v>24100</v>
      </c>
      <c r="F18" s="240">
        <f t="shared" si="0"/>
        <v>0</v>
      </c>
      <c r="G18" s="254">
        <f t="shared" si="4"/>
        <v>0</v>
      </c>
      <c r="H18">
        <v>234404.42</v>
      </c>
      <c r="I18" s="242">
        <f>VLOOKUP(A18,Sheet1!$C$2:$F$85,4,FALSE)</f>
        <v>234404.42</v>
      </c>
      <c r="J18" s="240">
        <f t="shared" si="1"/>
        <v>0</v>
      </c>
      <c r="K18" s="254">
        <f t="shared" si="5"/>
        <v>0</v>
      </c>
      <c r="L18" s="339">
        <v>8.6129709999999999</v>
      </c>
      <c r="M18" s="239">
        <f>VLOOKUP(A18,Sheet1!$C$2:$G$85,5,FALSE)</f>
        <v>8.6</v>
      </c>
      <c r="N18" s="240">
        <f t="shared" si="2"/>
        <v>1.2971000000000288E-2</v>
      </c>
      <c r="O18" s="254">
        <f t="shared" si="3"/>
        <v>1.5059844000000001E-3</v>
      </c>
      <c r="P18">
        <v>207572.6</v>
      </c>
      <c r="Q18" s="239">
        <f>VLOOKUP(A18,Sheet1!$C$2:$H$85,6,FALSE)</f>
        <v>207374.24</v>
      </c>
      <c r="R18" s="240">
        <f t="shared" si="6"/>
        <v>198.36000000001513</v>
      </c>
      <c r="S18" s="254">
        <f t="shared" si="7"/>
        <v>9.5561750000000003E-4</v>
      </c>
      <c r="T18" s="9"/>
      <c r="U18" s="327">
        <v>6054603</v>
      </c>
    </row>
    <row r="19" spans="1:21" s="51" customFormat="1">
      <c r="A19" s="292">
        <f>VLOOKUP(U19,Sheet1!$C$2:$C$85,1,FALSE)</f>
        <v>6185495</v>
      </c>
      <c r="B19" s="327">
        <v>618549901</v>
      </c>
      <c r="C19" s="327" t="s">
        <v>415</v>
      </c>
      <c r="D19">
        <v>1883</v>
      </c>
      <c r="E19" s="239">
        <f>VLOOKUP(A19,Sheet1!$C$2:$E$85,3,FALSE)</f>
        <v>1883</v>
      </c>
      <c r="F19" s="240">
        <f t="shared" si="0"/>
        <v>0</v>
      </c>
      <c r="G19" s="254">
        <f t="shared" si="4"/>
        <v>0</v>
      </c>
      <c r="H19">
        <v>180451.82</v>
      </c>
      <c r="I19" s="242">
        <f>VLOOKUP(A19,Sheet1!$C$2:$F$85,4,FALSE)</f>
        <v>180451.82</v>
      </c>
      <c r="J19" s="240">
        <f t="shared" si="1"/>
        <v>0</v>
      </c>
      <c r="K19" s="254">
        <f t="shared" si="5"/>
        <v>0</v>
      </c>
      <c r="L19" s="339">
        <v>201.939053</v>
      </c>
      <c r="M19" s="239">
        <f>VLOOKUP(A19,Sheet1!$C$2:$G$85,5,FALSE)</f>
        <v>202.04</v>
      </c>
      <c r="N19" s="240">
        <f t="shared" si="2"/>
        <v>-0.10094699999999079</v>
      </c>
      <c r="O19" s="254">
        <f t="shared" si="3"/>
        <v>-4.9988840000000001E-4</v>
      </c>
      <c r="P19">
        <v>380251.24</v>
      </c>
      <c r="Q19" s="239">
        <f>VLOOKUP(A19,Sheet1!$C$2:$H$85,6,FALSE)</f>
        <v>380436.65</v>
      </c>
      <c r="R19" s="240">
        <f t="shared" si="6"/>
        <v>-185.4100000000326</v>
      </c>
      <c r="S19" s="254">
        <f t="shared" si="7"/>
        <v>-4.8759870000000002E-4</v>
      </c>
      <c r="T19" s="9"/>
      <c r="U19" s="327">
        <v>6185495</v>
      </c>
    </row>
    <row r="20" spans="1:21" s="51" customFormat="1">
      <c r="A20" s="292">
        <f>VLOOKUP(U20,Sheet1!$C$2:$C$85,1,FALSE)</f>
        <v>6499260</v>
      </c>
      <c r="B20" s="327">
        <v>649926003</v>
      </c>
      <c r="C20" s="327" t="s">
        <v>395</v>
      </c>
      <c r="D20">
        <v>3900</v>
      </c>
      <c r="E20" s="239">
        <f>VLOOKUP(A20,Sheet1!$C$2:$E$85,3,FALSE)</f>
        <v>3900</v>
      </c>
      <c r="F20" s="240">
        <f t="shared" si="0"/>
        <v>0</v>
      </c>
      <c r="G20" s="254">
        <f t="shared" si="4"/>
        <v>0</v>
      </c>
      <c r="H20">
        <v>211774.68</v>
      </c>
      <c r="I20" s="242">
        <f>VLOOKUP(A20,Sheet1!$C$2:$F$85,4,FALSE)</f>
        <v>211774.68</v>
      </c>
      <c r="J20" s="240">
        <f t="shared" si="1"/>
        <v>0</v>
      </c>
      <c r="K20" s="254">
        <f t="shared" si="5"/>
        <v>0</v>
      </c>
      <c r="L20" s="339">
        <v>54.821120999999998</v>
      </c>
      <c r="M20" s="239">
        <f>VLOOKUP(A20,Sheet1!$C$2:$G$85,5,FALSE)</f>
        <v>54.77</v>
      </c>
      <c r="N20" s="240">
        <f t="shared" si="2"/>
        <v>5.1120999999994865E-2</v>
      </c>
      <c r="O20" s="254">
        <f t="shared" si="3"/>
        <v>9.3250560000000002E-4</v>
      </c>
      <c r="P20">
        <v>213802.37</v>
      </c>
      <c r="Q20" s="239">
        <f>VLOOKUP(A20,Sheet1!$C$2:$H$85,6,FALSE)</f>
        <v>213598.05</v>
      </c>
      <c r="R20" s="240">
        <f t="shared" si="6"/>
        <v>204.32000000000698</v>
      </c>
      <c r="S20" s="254">
        <f t="shared" si="7"/>
        <v>9.556489E-4</v>
      </c>
      <c r="T20" s="9"/>
      <c r="U20" s="327">
        <v>6499260</v>
      </c>
    </row>
    <row r="21" spans="1:21" s="51" customFormat="1">
      <c r="A21" s="292">
        <f>VLOOKUP(U21,Sheet1!$C$2:$C$85,1,FALSE)</f>
        <v>6555805</v>
      </c>
      <c r="B21" s="327">
        <v>655580009</v>
      </c>
      <c r="C21" s="327" t="s">
        <v>471</v>
      </c>
      <c r="D21">
        <v>6000</v>
      </c>
      <c r="E21" s="239">
        <f>VLOOKUP(A21,Sheet1!$C$2:$E$85,3,FALSE)</f>
        <v>6000</v>
      </c>
      <c r="F21" s="240">
        <f t="shared" si="0"/>
        <v>0</v>
      </c>
      <c r="G21" s="254">
        <f t="shared" si="4"/>
        <v>0</v>
      </c>
      <c r="H21">
        <v>214862.88</v>
      </c>
      <c r="I21" s="242">
        <f>VLOOKUP(A21,Sheet1!$C$2:$F$85,4,FALSE)</f>
        <v>214862.88</v>
      </c>
      <c r="J21" s="240">
        <f t="shared" si="1"/>
        <v>0</v>
      </c>
      <c r="K21" s="254">
        <f t="shared" si="5"/>
        <v>0</v>
      </c>
      <c r="L21" s="339">
        <v>44.002296000000001</v>
      </c>
      <c r="M21" s="239">
        <f>VLOOKUP(A21,Sheet1!$C$2:$G$85,5,FALSE)</f>
        <v>43.96</v>
      </c>
      <c r="N21" s="240">
        <f t="shared" si="2"/>
        <v>4.2296000000000333E-2</v>
      </c>
      <c r="O21" s="254">
        <f t="shared" si="3"/>
        <v>9.6122259999999995E-4</v>
      </c>
      <c r="P21">
        <v>264013.77</v>
      </c>
      <c r="Q21" s="239">
        <f>VLOOKUP(A21,Sheet1!$C$2:$H$85,6,FALSE)</f>
        <v>263761.46999999997</v>
      </c>
      <c r="R21" s="240">
        <f t="shared" si="6"/>
        <v>252.30000000004657</v>
      </c>
      <c r="S21" s="254">
        <f t="shared" si="7"/>
        <v>9.5563199999999999E-4</v>
      </c>
      <c r="T21" s="9"/>
      <c r="U21" s="327">
        <v>6555805</v>
      </c>
    </row>
    <row r="22" spans="1:21" s="51" customFormat="1">
      <c r="A22" s="292">
        <f>VLOOKUP(U22,Sheet1!$C$2:$C$85,1,FALSE)</f>
        <v>6640682</v>
      </c>
      <c r="B22" s="327">
        <v>664068004</v>
      </c>
      <c r="C22" s="327" t="s">
        <v>472</v>
      </c>
      <c r="D22">
        <v>7972</v>
      </c>
      <c r="E22" s="239">
        <f>VLOOKUP(A22,Sheet1!$C$2:$E$85,3,FALSE)</f>
        <v>7972</v>
      </c>
      <c r="F22" s="240">
        <f t="shared" si="0"/>
        <v>0</v>
      </c>
      <c r="G22" s="254">
        <f t="shared" si="4"/>
        <v>0</v>
      </c>
      <c r="H22">
        <v>394943.18</v>
      </c>
      <c r="I22" s="242">
        <f>VLOOKUP(A22,Sheet1!$C$2:$F$85,4,FALSE)</f>
        <v>400043.51</v>
      </c>
      <c r="J22" s="240">
        <f t="shared" si="1"/>
        <v>-5100.3300000000163</v>
      </c>
      <c r="K22" s="254">
        <f t="shared" si="5"/>
        <v>-1.29140855E-2</v>
      </c>
      <c r="L22" s="339">
        <v>100.440023</v>
      </c>
      <c r="M22" s="239">
        <f>VLOOKUP(A22,Sheet1!$C$2:$G$85,5,FALSE)</f>
        <v>100.34</v>
      </c>
      <c r="N22" s="240">
        <f t="shared" si="2"/>
        <v>0.10002299999999309</v>
      </c>
      <c r="O22" s="254">
        <f t="shared" si="3"/>
        <v>9.9584799999999992E-4</v>
      </c>
      <c r="P22">
        <v>800707.86</v>
      </c>
      <c r="Q22" s="239">
        <f>VLOOKUP(A22,Sheet1!$C$2:$H$85,6,FALSE)</f>
        <v>799942.66</v>
      </c>
      <c r="R22" s="240">
        <f t="shared" si="6"/>
        <v>765.19999999995343</v>
      </c>
      <c r="S22" s="254">
        <f t="shared" si="7"/>
        <v>9.5565440000000004E-4</v>
      </c>
      <c r="T22" s="9"/>
      <c r="U22" s="327">
        <v>6640682</v>
      </c>
    </row>
    <row r="23" spans="1:21" s="51" customFormat="1">
      <c r="A23" s="292">
        <f>VLOOKUP(U23,Sheet1!$C$2:$C$85,1,FALSE)</f>
        <v>6659428</v>
      </c>
      <c r="B23" s="327">
        <v>665942009</v>
      </c>
      <c r="C23" s="327" t="s">
        <v>473</v>
      </c>
      <c r="D23">
        <v>7911</v>
      </c>
      <c r="E23" s="239">
        <f>VLOOKUP(A23,Sheet1!$C$2:$E$85,3,FALSE)</f>
        <v>7911</v>
      </c>
      <c r="F23" s="240">
        <f t="shared" si="0"/>
        <v>0</v>
      </c>
      <c r="G23" s="254">
        <f t="shared" si="4"/>
        <v>0</v>
      </c>
      <c r="H23">
        <v>352324.1</v>
      </c>
      <c r="I23" s="242">
        <f>VLOOKUP(A23,Sheet1!$C$2:$F$85,4,FALSE)</f>
        <v>352324.1</v>
      </c>
      <c r="J23" s="240">
        <f t="shared" si="1"/>
        <v>0</v>
      </c>
      <c r="K23" s="254">
        <f t="shared" si="5"/>
        <v>0</v>
      </c>
      <c r="L23" s="339">
        <v>71.742874</v>
      </c>
      <c r="M23" s="239">
        <f>VLOOKUP(A23,Sheet1!$C$2:$G$85,5,FALSE)</f>
        <v>71.67</v>
      </c>
      <c r="N23" s="240">
        <f t="shared" si="2"/>
        <v>7.2873999999998773E-2</v>
      </c>
      <c r="O23" s="254">
        <f t="shared" si="3"/>
        <v>1.0157663999999999E-3</v>
      </c>
      <c r="P23">
        <v>567557.87</v>
      </c>
      <c r="Q23" s="239">
        <f>VLOOKUP(A23,Sheet1!$C$2:$H$85,6,FALSE)</f>
        <v>567015.48</v>
      </c>
      <c r="R23" s="240">
        <f t="shared" si="6"/>
        <v>542.39000000001397</v>
      </c>
      <c r="S23" s="254">
        <f t="shared" si="7"/>
        <v>9.5565590000000001E-4</v>
      </c>
      <c r="T23" s="9"/>
      <c r="U23" s="327">
        <v>6659428</v>
      </c>
    </row>
    <row r="24" spans="1:21" s="51" customFormat="1">
      <c r="A24" s="292">
        <f>VLOOKUP(U24,Sheet1!$C$2:$C$85,1,FALSE)</f>
        <v>6661144</v>
      </c>
      <c r="B24" s="327">
        <v>666114004</v>
      </c>
      <c r="C24" s="327" t="s">
        <v>399</v>
      </c>
      <c r="D24">
        <v>17800</v>
      </c>
      <c r="E24" s="239">
        <f>VLOOKUP(A24,Sheet1!$C$2:$E$85,3,FALSE)</f>
        <v>17800</v>
      </c>
      <c r="F24" s="240">
        <f t="shared" si="0"/>
        <v>0</v>
      </c>
      <c r="G24" s="254">
        <f t="shared" si="4"/>
        <v>0</v>
      </c>
      <c r="H24">
        <v>280514.89</v>
      </c>
      <c r="I24" s="242">
        <f>VLOOKUP(A24,Sheet1!$C$2:$F$85,4,FALSE)</f>
        <v>280514.89</v>
      </c>
      <c r="J24" s="240">
        <f t="shared" si="1"/>
        <v>0</v>
      </c>
      <c r="K24" s="254">
        <f t="shared" si="5"/>
        <v>0</v>
      </c>
      <c r="L24" s="339">
        <v>11.627128000000001</v>
      </c>
      <c r="M24" s="239">
        <f>VLOOKUP(A24,Sheet1!$C$2:$G$85,5,FALSE)</f>
        <v>11.62</v>
      </c>
      <c r="N24" s="240">
        <f t="shared" si="2"/>
        <v>7.1280000000015775E-3</v>
      </c>
      <c r="O24" s="254">
        <f t="shared" si="3"/>
        <v>6.1304909999999998E-4</v>
      </c>
      <c r="P24">
        <v>206962.89</v>
      </c>
      <c r="Q24" s="239">
        <f>VLOOKUP(A24,Sheet1!$C$2:$H$85,6,FALSE)</f>
        <v>206765.1</v>
      </c>
      <c r="R24" s="240">
        <f t="shared" si="6"/>
        <v>197.79000000000815</v>
      </c>
      <c r="S24" s="254">
        <f t="shared" si="7"/>
        <v>9.5567860000000005E-4</v>
      </c>
      <c r="T24" s="9"/>
      <c r="U24" s="327">
        <v>6661144</v>
      </c>
    </row>
    <row r="25" spans="1:21" s="51" customFormat="1">
      <c r="A25" s="292">
        <f>VLOOKUP(U25,Sheet1!$C$2:$C$85,1,FALSE)</f>
        <v>6916781</v>
      </c>
      <c r="B25" s="327">
        <v>691678007</v>
      </c>
      <c r="C25" s="327" t="s">
        <v>284</v>
      </c>
      <c r="D25">
        <v>12030</v>
      </c>
      <c r="E25" s="239">
        <f>VLOOKUP(A25,Sheet1!$C$2:$E$85,3,FALSE)</f>
        <v>12030</v>
      </c>
      <c r="F25" s="240">
        <f t="shared" si="0"/>
        <v>0</v>
      </c>
      <c r="G25" s="254">
        <f t="shared" si="4"/>
        <v>0</v>
      </c>
      <c r="H25">
        <v>187289.38</v>
      </c>
      <c r="I25" s="242">
        <f>VLOOKUP(A25,Sheet1!$C$2:$F$85,4,FALSE)</f>
        <v>187289.37</v>
      </c>
      <c r="J25" s="240">
        <f t="shared" si="1"/>
        <v>1.0000000009313226E-2</v>
      </c>
      <c r="K25" s="254">
        <f t="shared" si="5"/>
        <v>5.3400000000000002E-8</v>
      </c>
      <c r="L25" s="339">
        <v>13.906993999999999</v>
      </c>
      <c r="M25" s="239">
        <f>VLOOKUP(A25,Sheet1!$C$2:$G$85,5,FALSE)</f>
        <v>13.9</v>
      </c>
      <c r="N25" s="240">
        <f t="shared" si="2"/>
        <v>6.9939999999988345E-3</v>
      </c>
      <c r="O25" s="254">
        <f t="shared" si="3"/>
        <v>5.0291240000000003E-4</v>
      </c>
      <c r="P25">
        <v>167301.14000000001</v>
      </c>
      <c r="Q25" s="239">
        <f>VLOOKUP(A25,Sheet1!$C$2:$H$85,6,FALSE)</f>
        <v>167239.9</v>
      </c>
      <c r="R25" s="240">
        <f t="shared" si="6"/>
        <v>61.240000000019791</v>
      </c>
      <c r="S25" s="254">
        <f t="shared" si="7"/>
        <v>3.6604649999999998E-4</v>
      </c>
      <c r="T25" s="9"/>
      <c r="U25" s="327">
        <v>6916781</v>
      </c>
    </row>
    <row r="26" spans="1:21" s="51" customFormat="1">
      <c r="A26" s="292">
        <f>VLOOKUP(U26,Sheet1!$C$2:$C$85,1,FALSE)</f>
        <v>5889505</v>
      </c>
      <c r="B26" s="327">
        <v>588950907</v>
      </c>
      <c r="C26" s="327" t="s">
        <v>387</v>
      </c>
      <c r="D26">
        <v>19754</v>
      </c>
      <c r="E26" s="239">
        <f>VLOOKUP(A26,Sheet1!$C$2:$E$85,3,FALSE)</f>
        <v>19754</v>
      </c>
      <c r="F26" s="240">
        <f t="shared" si="0"/>
        <v>0</v>
      </c>
      <c r="G26" s="254">
        <f t="shared" si="4"/>
        <v>0</v>
      </c>
      <c r="H26">
        <v>389105.64</v>
      </c>
      <c r="I26" s="242">
        <f>VLOOKUP(A26,Sheet1!$C$2:$F$85,4,FALSE)</f>
        <v>389105.64</v>
      </c>
      <c r="J26" s="240">
        <f t="shared" si="1"/>
        <v>0</v>
      </c>
      <c r="K26" s="254">
        <f t="shared" si="5"/>
        <v>0</v>
      </c>
      <c r="L26" s="339">
        <v>27.839903</v>
      </c>
      <c r="M26" s="239">
        <f>VLOOKUP(A26,Sheet1!$C$2:$G$85,5,FALSE)</f>
        <v>27.84</v>
      </c>
      <c r="N26" s="240">
        <f t="shared" si="2"/>
        <v>-9.7000000000235787E-5</v>
      </c>
      <c r="O26" s="254">
        <f t="shared" si="3"/>
        <v>-3.4842E-6</v>
      </c>
      <c r="P26">
        <v>549949.44999999995</v>
      </c>
      <c r="Q26" s="239">
        <f>VLOOKUP(A26,Sheet1!$C$2:$H$85,6,FALSE)</f>
        <v>549872.57999999996</v>
      </c>
      <c r="R26" s="240">
        <f t="shared" si="6"/>
        <v>76.869999999995343</v>
      </c>
      <c r="S26" s="254">
        <f t="shared" si="7"/>
        <v>1.3977649999999999E-4</v>
      </c>
      <c r="T26" s="9"/>
      <c r="U26" s="327">
        <v>5889505</v>
      </c>
    </row>
    <row r="27" spans="1:21" s="51" customFormat="1">
      <c r="A27" s="292">
        <f>VLOOKUP(U27,Sheet1!$C$2:$C$85,1,FALSE)</f>
        <v>6356406</v>
      </c>
      <c r="B27" s="327">
        <v>635640006</v>
      </c>
      <c r="C27" s="327" t="s">
        <v>402</v>
      </c>
      <c r="D27">
        <v>6188</v>
      </c>
      <c r="E27" s="239">
        <f>VLOOKUP(A27,Sheet1!$C$2:$E$85,3,FALSE)</f>
        <v>6188</v>
      </c>
      <c r="F27" s="240">
        <f t="shared" si="0"/>
        <v>0</v>
      </c>
      <c r="G27" s="254">
        <f t="shared" si="4"/>
        <v>0</v>
      </c>
      <c r="H27">
        <v>208492.07</v>
      </c>
      <c r="I27" s="242">
        <f>VLOOKUP(A27,Sheet1!$C$2:$F$85,4,FALSE)</f>
        <v>194414.99</v>
      </c>
      <c r="J27" s="240">
        <f t="shared" si="1"/>
        <v>14077.080000000016</v>
      </c>
      <c r="K27" s="254">
        <f t="shared" si="5"/>
        <v>6.7518539200000005E-2</v>
      </c>
      <c r="L27" s="339">
        <v>18.227473</v>
      </c>
      <c r="M27" s="239">
        <f>VLOOKUP(A27,Sheet1!$C$2:$G$85,5,FALSE)</f>
        <v>18.21</v>
      </c>
      <c r="N27" s="240">
        <f t="shared" si="2"/>
        <v>1.7472999999998962E-2</v>
      </c>
      <c r="O27" s="254">
        <f t="shared" si="3"/>
        <v>9.5860789999999997E-4</v>
      </c>
      <c r="P27">
        <v>112791.6</v>
      </c>
      <c r="Q27" s="239">
        <f>VLOOKUP(A27,Sheet1!$C$2:$H$85,6,FALSE)</f>
        <v>112683.81</v>
      </c>
      <c r="R27" s="240">
        <f t="shared" si="6"/>
        <v>107.79000000000815</v>
      </c>
      <c r="S27" s="254">
        <f t="shared" si="7"/>
        <v>9.5565630000000003E-4</v>
      </c>
      <c r="T27" s="9"/>
      <c r="U27" s="327">
        <v>6356406</v>
      </c>
    </row>
    <row r="28" spans="1:21" s="51" customFormat="1">
      <c r="A28" s="292">
        <f>VLOOKUP(U28,Sheet1!$C$2:$C$85,1,FALSE)</f>
        <v>6869302</v>
      </c>
      <c r="B28" s="327">
        <v>686930009</v>
      </c>
      <c r="C28" s="327" t="s">
        <v>474</v>
      </c>
      <c r="D28">
        <v>2398</v>
      </c>
      <c r="E28" s="239">
        <f>VLOOKUP(A28,Sheet1!$C$2:$E$85,3,FALSE)</f>
        <v>2398</v>
      </c>
      <c r="F28" s="240">
        <f t="shared" si="0"/>
        <v>0</v>
      </c>
      <c r="G28" s="254">
        <f t="shared" si="4"/>
        <v>0</v>
      </c>
      <c r="H28">
        <v>172824.13</v>
      </c>
      <c r="I28" s="242">
        <f>VLOOKUP(A28,Sheet1!$C$2:$F$85,4,FALSE)</f>
        <v>203559.9</v>
      </c>
      <c r="J28" s="240">
        <f t="shared" si="1"/>
        <v>-30735.76999999999</v>
      </c>
      <c r="K28" s="254">
        <f t="shared" si="5"/>
        <v>-0.17784420500000001</v>
      </c>
      <c r="L28" s="339">
        <v>116.797398</v>
      </c>
      <c r="M28" s="239">
        <f>VLOOKUP(A28,Sheet1!$C$2:$G$85,5,FALSE)</f>
        <v>116.69</v>
      </c>
      <c r="N28" s="240">
        <f t="shared" si="2"/>
        <v>0.10739800000000344</v>
      </c>
      <c r="O28" s="254">
        <f t="shared" si="3"/>
        <v>9.1952389999999998E-4</v>
      </c>
      <c r="P28">
        <v>280080.15999999997</v>
      </c>
      <c r="Q28" s="239">
        <f>VLOOKUP(A28,Sheet1!$C$2:$H$85,6,FALSE)</f>
        <v>279812.5</v>
      </c>
      <c r="R28" s="240">
        <f t="shared" si="6"/>
        <v>267.65999999997439</v>
      </c>
      <c r="S28" s="254">
        <f t="shared" si="7"/>
        <v>9.5565500000000002E-4</v>
      </c>
      <c r="T28" s="9"/>
      <c r="U28" s="327">
        <v>6869302</v>
      </c>
    </row>
    <row r="29" spans="1:21" s="51" customFormat="1">
      <c r="A29" s="292">
        <f>VLOOKUP(U29,Sheet1!$C$2:$C$85,1,FALSE)</f>
        <v>2640891</v>
      </c>
      <c r="B29" s="327">
        <v>654902204</v>
      </c>
      <c r="C29" s="327" t="s">
        <v>475</v>
      </c>
      <c r="D29">
        <v>40000</v>
      </c>
      <c r="E29" s="239">
        <f>VLOOKUP(A29,Sheet1!$C$2:$E$85,3,FALSE)</f>
        <v>40000</v>
      </c>
      <c r="F29" s="240">
        <f t="shared" si="0"/>
        <v>0</v>
      </c>
      <c r="G29" s="254">
        <f t="shared" si="4"/>
        <v>0</v>
      </c>
      <c r="H29">
        <v>137044</v>
      </c>
      <c r="I29" s="242">
        <f>VLOOKUP(A29,Sheet1!$C$2:$F$85,4,FALSE)</f>
        <v>137044</v>
      </c>
      <c r="J29" s="240">
        <f t="shared" si="1"/>
        <v>0</v>
      </c>
      <c r="K29" s="254">
        <f t="shared" si="5"/>
        <v>0</v>
      </c>
      <c r="L29" s="339">
        <v>3.37</v>
      </c>
      <c r="M29" s="239">
        <f>VLOOKUP(A29,Sheet1!$C$2:$G$85,5,FALSE)</f>
        <v>3.37</v>
      </c>
      <c r="N29" s="240">
        <f t="shared" si="2"/>
        <v>0</v>
      </c>
      <c r="O29" s="254">
        <f t="shared" si="3"/>
        <v>0</v>
      </c>
      <c r="P29">
        <v>134800</v>
      </c>
      <c r="Q29" s="239">
        <f>VLOOKUP(A29,Sheet1!$C$2:$H$85,6,FALSE)</f>
        <v>134800</v>
      </c>
      <c r="R29" s="240">
        <f t="shared" si="6"/>
        <v>0</v>
      </c>
      <c r="S29" s="254">
        <f t="shared" si="7"/>
        <v>0</v>
      </c>
      <c r="T29" s="9"/>
      <c r="U29" s="327">
        <v>2640891</v>
      </c>
    </row>
    <row r="30" spans="1:21" s="51" customFormat="1">
      <c r="A30" s="292">
        <f>VLOOKUP(U30,Sheet1!$C$2:$C$85,1,FALSE)</f>
        <v>2024677</v>
      </c>
      <c r="B30" s="327" t="s">
        <v>309</v>
      </c>
      <c r="C30" s="327" t="s">
        <v>476</v>
      </c>
      <c r="D30">
        <v>20835</v>
      </c>
      <c r="E30" s="239">
        <f>VLOOKUP(A30,Sheet1!$C$2:$E$85,3,FALSE)</f>
        <v>20835</v>
      </c>
      <c r="F30" s="240">
        <f t="shared" si="0"/>
        <v>0</v>
      </c>
      <c r="G30" s="254">
        <f t="shared" si="4"/>
        <v>0</v>
      </c>
      <c r="H30">
        <v>280479.26</v>
      </c>
      <c r="I30" s="242">
        <f>VLOOKUP(A30,Sheet1!$C$2:$F$85,4,FALSE)</f>
        <v>280476.57</v>
      </c>
      <c r="J30" s="240">
        <f t="shared" si="1"/>
        <v>2.6900000000023283</v>
      </c>
      <c r="K30" s="254">
        <f t="shared" si="5"/>
        <v>9.5906999999999995E-6</v>
      </c>
      <c r="L30" s="339">
        <v>26.73</v>
      </c>
      <c r="M30" s="239">
        <f>VLOOKUP(A30,Sheet1!$C$2:$G$85,5,FALSE)</f>
        <v>26.73</v>
      </c>
      <c r="N30" s="240">
        <f t="shared" si="2"/>
        <v>0</v>
      </c>
      <c r="O30" s="254">
        <f t="shared" si="3"/>
        <v>0</v>
      </c>
      <c r="P30">
        <v>556919.55000000005</v>
      </c>
      <c r="Q30" s="239">
        <f>VLOOKUP(A30,Sheet1!$C$2:$H$85,6,FALSE)</f>
        <v>556919.55000000005</v>
      </c>
      <c r="R30" s="240">
        <f t="shared" si="6"/>
        <v>0</v>
      </c>
      <c r="S30" s="254">
        <f t="shared" si="7"/>
        <v>0</v>
      </c>
      <c r="T30" s="9"/>
      <c r="U30" s="327">
        <v>2024677</v>
      </c>
    </row>
    <row r="31" spans="1:21" s="51" customFormat="1">
      <c r="A31" s="292">
        <f>VLOOKUP(U31,Sheet1!$C$2:$C$85,1,FALSE)</f>
        <v>2775135</v>
      </c>
      <c r="B31" s="327">
        <v>803054204</v>
      </c>
      <c r="C31" s="327" t="s">
        <v>477</v>
      </c>
      <c r="D31">
        <v>6200</v>
      </c>
      <c r="E31" s="239">
        <f>VLOOKUP(A31,Sheet1!$C$2:$E$85,3,FALSE)</f>
        <v>6200</v>
      </c>
      <c r="F31" s="240">
        <f t="shared" si="0"/>
        <v>0</v>
      </c>
      <c r="G31" s="254">
        <f t="shared" si="4"/>
        <v>0</v>
      </c>
      <c r="H31">
        <v>633075.1</v>
      </c>
      <c r="I31" s="242">
        <f>VLOOKUP(A31,Sheet1!$C$2:$F$85,4,FALSE)</f>
        <v>638639.88</v>
      </c>
      <c r="J31" s="240">
        <f t="shared" si="1"/>
        <v>-5564.7800000000279</v>
      </c>
      <c r="K31" s="254">
        <f t="shared" si="5"/>
        <v>-8.7900788000000001E-3</v>
      </c>
      <c r="L31" s="339">
        <v>106.83</v>
      </c>
      <c r="M31" s="239">
        <f>VLOOKUP(A31,Sheet1!$C$2:$G$85,5,FALSE)</f>
        <v>106.83</v>
      </c>
      <c r="N31" s="240">
        <f t="shared" si="2"/>
        <v>0</v>
      </c>
      <c r="O31" s="254">
        <f t="shared" si="3"/>
        <v>0</v>
      </c>
      <c r="P31">
        <v>662346</v>
      </c>
      <c r="Q31" s="239">
        <f>VLOOKUP(A31,Sheet1!$C$2:$H$85,6,FALSE)</f>
        <v>662346</v>
      </c>
      <c r="R31" s="240">
        <f t="shared" si="6"/>
        <v>0</v>
      </c>
      <c r="S31" s="254">
        <f t="shared" si="7"/>
        <v>0</v>
      </c>
      <c r="T31" s="9"/>
      <c r="U31" s="327">
        <v>2775135</v>
      </c>
    </row>
    <row r="32" spans="1:21" s="51" customFormat="1">
      <c r="A32" s="292">
        <f>VLOOKUP(U32,Sheet1!$C$2:$C$85,1,FALSE)</f>
        <v>2821481</v>
      </c>
      <c r="B32" s="327">
        <v>835699307</v>
      </c>
      <c r="C32" s="327" t="s">
        <v>478</v>
      </c>
      <c r="D32">
        <v>11667</v>
      </c>
      <c r="E32" s="239">
        <f>VLOOKUP(A32,Sheet1!$C$2:$E$85,3,FALSE)</f>
        <v>11667</v>
      </c>
      <c r="F32" s="240">
        <f t="shared" si="0"/>
        <v>0</v>
      </c>
      <c r="G32" s="254">
        <f t="shared" si="4"/>
        <v>0</v>
      </c>
      <c r="H32">
        <v>447931.93</v>
      </c>
      <c r="I32" s="242">
        <f>VLOOKUP(A32,Sheet1!$C$2:$F$85,4,FALSE)</f>
        <v>479616.92</v>
      </c>
      <c r="J32" s="240">
        <f t="shared" si="1"/>
        <v>-31684.989999999991</v>
      </c>
      <c r="K32" s="254">
        <f t="shared" si="5"/>
        <v>-7.0736171900000006E-2</v>
      </c>
      <c r="L32" s="339">
        <v>83.66</v>
      </c>
      <c r="M32" s="239">
        <f>VLOOKUP(A32,Sheet1!$C$2:$G$85,5,FALSE)</f>
        <v>83.66</v>
      </c>
      <c r="N32" s="240">
        <f t="shared" si="2"/>
        <v>0</v>
      </c>
      <c r="O32" s="254">
        <f t="shared" si="3"/>
        <v>0</v>
      </c>
      <c r="P32">
        <v>976061.22</v>
      </c>
      <c r="Q32" s="239">
        <f>VLOOKUP(A32,Sheet1!$C$2:$H$85,6,FALSE)</f>
        <v>976061.22</v>
      </c>
      <c r="R32" s="240">
        <f t="shared" si="6"/>
        <v>0</v>
      </c>
      <c r="S32" s="254">
        <f t="shared" si="7"/>
        <v>0</v>
      </c>
      <c r="T32" s="9"/>
      <c r="U32" s="327">
        <v>2821481</v>
      </c>
    </row>
    <row r="33" spans="1:21" s="51" customFormat="1">
      <c r="A33" s="292">
        <f>VLOOKUP(U33,Sheet1!$C$2:$C$85,1,FALSE)</f>
        <v>2495648</v>
      </c>
      <c r="B33" s="327" t="s">
        <v>365</v>
      </c>
      <c r="C33" s="327" t="s">
        <v>479</v>
      </c>
      <c r="D33">
        <v>8800</v>
      </c>
      <c r="E33" s="239">
        <f>VLOOKUP(A33,Sheet1!$C$2:$E$85,3,FALSE)</f>
        <v>8800</v>
      </c>
      <c r="F33" s="240">
        <f t="shared" si="0"/>
        <v>0</v>
      </c>
      <c r="G33" s="254">
        <f t="shared" si="4"/>
        <v>0</v>
      </c>
      <c r="H33">
        <v>215805.28</v>
      </c>
      <c r="I33" s="242">
        <f>VLOOKUP(A33,Sheet1!$C$2:$F$85,4,FALSE)</f>
        <v>215805.28</v>
      </c>
      <c r="J33" s="240">
        <f t="shared" si="1"/>
        <v>0</v>
      </c>
      <c r="K33" s="254">
        <f t="shared" si="5"/>
        <v>0</v>
      </c>
      <c r="L33" s="339">
        <v>21.06</v>
      </c>
      <c r="M33" s="239">
        <f>VLOOKUP(A33,Sheet1!$C$2:$G$85,5,FALSE)</f>
        <v>21.06</v>
      </c>
      <c r="N33" s="240">
        <f t="shared" ref="N33:N53" si="16">L33-M33</f>
        <v>0</v>
      </c>
      <c r="O33" s="254">
        <f t="shared" ref="O33:O53" si="17">ROUND(N33/L33,10)</f>
        <v>0</v>
      </c>
      <c r="P33">
        <v>185328</v>
      </c>
      <c r="Q33" s="239">
        <f>VLOOKUP(A33,Sheet1!$C$2:$H$85,6,FALSE)</f>
        <v>185328</v>
      </c>
      <c r="R33" s="240">
        <f t="shared" ref="R33:R53" si="18">P33-Q33</f>
        <v>0</v>
      </c>
      <c r="S33" s="254">
        <f t="shared" ref="S33:S53" si="19">ROUND(R33/P33,10)</f>
        <v>0</v>
      </c>
      <c r="T33" s="9"/>
      <c r="U33" s="327">
        <v>2495648</v>
      </c>
    </row>
    <row r="34" spans="1:21" s="51" customFormat="1">
      <c r="A34" s="292">
        <f>VLOOKUP(U34,Sheet1!$C$2:$C$85,1,FALSE)</f>
        <v>2186812</v>
      </c>
      <c r="B34" s="327" t="s">
        <v>315</v>
      </c>
      <c r="C34" s="327" t="s">
        <v>480</v>
      </c>
      <c r="D34">
        <v>30600</v>
      </c>
      <c r="E34" s="239">
        <f>VLOOKUP(A34,Sheet1!$C$2:$E$85,3,FALSE)</f>
        <v>30600</v>
      </c>
      <c r="F34" s="240">
        <f t="shared" si="0"/>
        <v>0</v>
      </c>
      <c r="G34" s="254">
        <f t="shared" si="4"/>
        <v>0</v>
      </c>
      <c r="H34">
        <v>292093.21999999997</v>
      </c>
      <c r="I34" s="242">
        <f>VLOOKUP(A34,Sheet1!$C$2:$F$85,4,FALSE)</f>
        <v>292093.21999999997</v>
      </c>
      <c r="J34" s="240">
        <f t="shared" si="1"/>
        <v>0</v>
      </c>
      <c r="K34" s="254">
        <f t="shared" si="5"/>
        <v>0</v>
      </c>
      <c r="L34" s="339">
        <v>5.47</v>
      </c>
      <c r="M34" s="239">
        <f>VLOOKUP(A34,Sheet1!$C$2:$G$85,5,FALSE)</f>
        <v>5.47</v>
      </c>
      <c r="N34" s="240">
        <f t="shared" si="16"/>
        <v>0</v>
      </c>
      <c r="O34" s="254">
        <f t="shared" si="17"/>
        <v>0</v>
      </c>
      <c r="P34">
        <v>167382</v>
      </c>
      <c r="Q34" s="239">
        <f>VLOOKUP(A34,Sheet1!$C$2:$H$85,6,FALSE)</f>
        <v>167382</v>
      </c>
      <c r="R34" s="240">
        <f t="shared" si="18"/>
        <v>0</v>
      </c>
      <c r="S34" s="254">
        <f t="shared" si="19"/>
        <v>0</v>
      </c>
      <c r="T34" s="9"/>
      <c r="U34" s="327">
        <v>2186812</v>
      </c>
    </row>
    <row r="35" spans="1:21" s="51" customFormat="1">
      <c r="A35" s="292">
        <f>VLOOKUP(U35,Sheet1!$C$2:$C$85,1,FALSE)</f>
        <v>2615565</v>
      </c>
      <c r="B35" s="327" t="s">
        <v>371</v>
      </c>
      <c r="C35" s="327" t="s">
        <v>481</v>
      </c>
      <c r="D35">
        <v>18400</v>
      </c>
      <c r="E35" s="239">
        <f>VLOOKUP(A35,Sheet1!$C$2:$E$85,3,FALSE)</f>
        <v>18400</v>
      </c>
      <c r="F35" s="240">
        <f t="shared" si="0"/>
        <v>0</v>
      </c>
      <c r="G35" s="254">
        <f t="shared" si="4"/>
        <v>0</v>
      </c>
      <c r="H35">
        <v>615917.48</v>
      </c>
      <c r="I35" s="242">
        <f>VLOOKUP(A35,Sheet1!$C$2:$F$85,4,FALSE)</f>
        <v>615917.48</v>
      </c>
      <c r="J35" s="240">
        <f t="shared" si="1"/>
        <v>0</v>
      </c>
      <c r="K35" s="254">
        <f t="shared" si="5"/>
        <v>0</v>
      </c>
      <c r="L35" s="339">
        <v>35.07</v>
      </c>
      <c r="M35" s="239">
        <f>VLOOKUP(A35,Sheet1!$C$2:$G$85,5,FALSE)</f>
        <v>35.07</v>
      </c>
      <c r="N35" s="240">
        <f t="shared" si="16"/>
        <v>0</v>
      </c>
      <c r="O35" s="254">
        <f t="shared" si="17"/>
        <v>0</v>
      </c>
      <c r="P35">
        <v>645288</v>
      </c>
      <c r="Q35" s="239">
        <f>VLOOKUP(A35,Sheet1!$C$2:$H$85,6,FALSE)</f>
        <v>645288</v>
      </c>
      <c r="R35" s="240">
        <f t="shared" si="18"/>
        <v>0</v>
      </c>
      <c r="S35" s="254">
        <f t="shared" si="19"/>
        <v>0</v>
      </c>
      <c r="T35" s="9"/>
      <c r="U35" s="327">
        <v>2615565</v>
      </c>
    </row>
    <row r="36" spans="1:21" s="51" customFormat="1">
      <c r="A36" s="292">
        <f>VLOOKUP(U36,Sheet1!$C$2:$C$85,1,FALSE)</f>
        <v>2722670</v>
      </c>
      <c r="B36" s="327" t="s">
        <v>302</v>
      </c>
      <c r="C36" s="327" t="s">
        <v>482</v>
      </c>
      <c r="D36">
        <v>16414</v>
      </c>
      <c r="E36" s="239">
        <f>VLOOKUP(A36,Sheet1!$C$2:$E$85,3,FALSE)</f>
        <v>16414</v>
      </c>
      <c r="F36" s="240">
        <f t="shared" si="0"/>
        <v>0</v>
      </c>
      <c r="G36" s="254">
        <f t="shared" si="4"/>
        <v>0</v>
      </c>
      <c r="H36">
        <v>244930.71</v>
      </c>
      <c r="I36" s="242">
        <f>VLOOKUP(A36,Sheet1!$C$2:$F$85,4,FALSE)</f>
        <v>249507.58</v>
      </c>
      <c r="J36" s="240">
        <f t="shared" si="1"/>
        <v>-4576.8699999999953</v>
      </c>
      <c r="K36" s="254">
        <f t="shared" si="5"/>
        <v>-1.8686386900000001E-2</v>
      </c>
      <c r="L36" s="339">
        <v>11.92</v>
      </c>
      <c r="M36" s="239">
        <f>VLOOKUP(A36,Sheet1!$C$2:$G$85,5,FALSE)</f>
        <v>11.92</v>
      </c>
      <c r="N36" s="240">
        <f t="shared" si="16"/>
        <v>0</v>
      </c>
      <c r="O36" s="254">
        <f t="shared" si="17"/>
        <v>0</v>
      </c>
      <c r="P36">
        <v>195654.88</v>
      </c>
      <c r="Q36" s="239">
        <f>VLOOKUP(A36,Sheet1!$C$2:$H$85,6,FALSE)</f>
        <v>195654.88</v>
      </c>
      <c r="R36" s="240">
        <f t="shared" si="18"/>
        <v>0</v>
      </c>
      <c r="S36" s="254">
        <f t="shared" si="19"/>
        <v>0</v>
      </c>
      <c r="T36" s="9"/>
      <c r="U36" s="327">
        <v>2722670</v>
      </c>
    </row>
    <row r="37" spans="1:21" s="51" customFormat="1">
      <c r="A37" s="292">
        <f>VLOOKUP(U37,Sheet1!$C$2:$C$85,1,FALSE)</f>
        <v>7124594</v>
      </c>
      <c r="B37" s="327">
        <v>712459908</v>
      </c>
      <c r="C37" s="327" t="s">
        <v>409</v>
      </c>
      <c r="D37">
        <v>2596</v>
      </c>
      <c r="E37" s="239">
        <f>VLOOKUP(A37,Sheet1!$C$2:$E$85,3,FALSE)</f>
        <v>2596</v>
      </c>
      <c r="F37" s="240">
        <f t="shared" si="0"/>
        <v>0</v>
      </c>
      <c r="G37" s="254">
        <f t="shared" si="4"/>
        <v>0</v>
      </c>
      <c r="H37">
        <v>382225.63</v>
      </c>
      <c r="I37" s="242">
        <f>VLOOKUP(A37,Sheet1!$C$2:$F$85,4,FALSE)</f>
        <v>382225.63</v>
      </c>
      <c r="J37" s="240">
        <f t="shared" si="1"/>
        <v>0</v>
      </c>
      <c r="K37" s="254">
        <f t="shared" si="5"/>
        <v>0</v>
      </c>
      <c r="L37" s="339">
        <v>136.70830799999999</v>
      </c>
      <c r="M37" s="239">
        <f>VLOOKUP(A37,Sheet1!$C$2:$G$85,5,FALSE)</f>
        <v>136.69</v>
      </c>
      <c r="N37" s="240">
        <f t="shared" si="16"/>
        <v>1.8307999999990443E-2</v>
      </c>
      <c r="O37" s="254">
        <f t="shared" si="17"/>
        <v>1.3392020000000001E-4</v>
      </c>
      <c r="P37">
        <v>354894.77</v>
      </c>
      <c r="Q37" s="239">
        <f>VLOOKUP(A37,Sheet1!$C$2:$H$85,6,FALSE)</f>
        <v>354836.7</v>
      </c>
      <c r="R37" s="240">
        <f t="shared" si="18"/>
        <v>58.070000000006985</v>
      </c>
      <c r="S37" s="254">
        <f t="shared" si="19"/>
        <v>1.6362599999999999E-4</v>
      </c>
      <c r="T37" s="9"/>
      <c r="U37" s="327">
        <v>7124594</v>
      </c>
    </row>
    <row r="38" spans="1:21" s="51" customFormat="1">
      <c r="A38" s="292">
        <f>VLOOKUP(U38,Sheet1!$C$2:$C$85,1,FALSE)</f>
        <v>7171589</v>
      </c>
      <c r="B38" s="327">
        <v>717158901</v>
      </c>
      <c r="C38" s="327" t="s">
        <v>411</v>
      </c>
      <c r="D38">
        <v>18812</v>
      </c>
      <c r="E38" s="239">
        <f>VLOOKUP(A38,Sheet1!$C$2:$E$85,3,FALSE)</f>
        <v>18812</v>
      </c>
      <c r="F38" s="240">
        <f t="shared" si="0"/>
        <v>0</v>
      </c>
      <c r="G38" s="254">
        <f t="shared" si="4"/>
        <v>0</v>
      </c>
      <c r="H38">
        <v>260935.21</v>
      </c>
      <c r="I38" s="242">
        <f>VLOOKUP(A38,Sheet1!$C$2:$F$85,4,FALSE)</f>
        <v>260935.19</v>
      </c>
      <c r="J38" s="240">
        <f t="shared" si="1"/>
        <v>1.9999999989522621E-2</v>
      </c>
      <c r="K38" s="254">
        <f t="shared" si="5"/>
        <v>7.6599999999999998E-8</v>
      </c>
      <c r="L38" s="339">
        <v>9.409198</v>
      </c>
      <c r="M38" s="239">
        <f>VLOOKUP(A38,Sheet1!$C$2:$G$85,5,FALSE)</f>
        <v>9.41</v>
      </c>
      <c r="N38" s="240">
        <f t="shared" si="16"/>
        <v>-8.0200000000019145E-4</v>
      </c>
      <c r="O38" s="254">
        <f t="shared" si="17"/>
        <v>-8.5235700000000001E-5</v>
      </c>
      <c r="P38">
        <v>177005.83</v>
      </c>
      <c r="Q38" s="239">
        <f>VLOOKUP(A38,Sheet1!$C$2:$H$85,6,FALSE)</f>
        <v>176976.86</v>
      </c>
      <c r="R38" s="240">
        <f t="shared" si="18"/>
        <v>28.970000000001164</v>
      </c>
      <c r="S38" s="254">
        <f t="shared" si="19"/>
        <v>1.6366690000000001E-4</v>
      </c>
      <c r="T38" s="9"/>
      <c r="U38" s="327">
        <v>7171589</v>
      </c>
    </row>
    <row r="39" spans="1:21" s="51" customFormat="1">
      <c r="A39" s="292">
        <f>VLOOKUP(U39,Sheet1!$C$2:$C$85,1,FALSE)</f>
        <v>7333378</v>
      </c>
      <c r="B39" s="327">
        <v>733337901</v>
      </c>
      <c r="C39" s="327" t="s">
        <v>483</v>
      </c>
      <c r="D39">
        <v>2445</v>
      </c>
      <c r="E39" s="239">
        <f>VLOOKUP(A39,Sheet1!$C$2:$E$85,3,FALSE)</f>
        <v>2445</v>
      </c>
      <c r="F39" s="240">
        <f t="shared" si="0"/>
        <v>0</v>
      </c>
      <c r="G39" s="254">
        <f t="shared" si="4"/>
        <v>0</v>
      </c>
      <c r="H39">
        <v>439027.29</v>
      </c>
      <c r="I39" s="242">
        <f>VLOOKUP(A39,Sheet1!$C$2:$F$85,4,FALSE)</f>
        <v>439028.68</v>
      </c>
      <c r="J39" s="240">
        <f t="shared" si="1"/>
        <v>-1.3900000000139698</v>
      </c>
      <c r="K39" s="254">
        <f t="shared" si="5"/>
        <v>-3.1661000000000001E-6</v>
      </c>
      <c r="L39" s="339">
        <v>605.74982299999999</v>
      </c>
      <c r="M39" s="239">
        <f>VLOOKUP(A39,Sheet1!$C$2:$G$85,5,FALSE)</f>
        <v>605.65</v>
      </c>
      <c r="N39" s="240">
        <f t="shared" si="16"/>
        <v>9.9823000000014872E-2</v>
      </c>
      <c r="O39" s="254">
        <f t="shared" si="17"/>
        <v>1.6479250000000001E-4</v>
      </c>
      <c r="P39">
        <v>1481058.32</v>
      </c>
      <c r="Q39" s="239">
        <f>VLOOKUP(A39,Sheet1!$C$2:$H$85,6,FALSE)</f>
        <v>1480815.97</v>
      </c>
      <c r="R39" s="240">
        <f t="shared" si="18"/>
        <v>242.35000000009313</v>
      </c>
      <c r="S39" s="254">
        <f t="shared" si="19"/>
        <v>1.63633E-4</v>
      </c>
      <c r="T39" s="9"/>
      <c r="U39" s="327">
        <v>7333378</v>
      </c>
    </row>
    <row r="40" spans="1:21" s="51" customFormat="1">
      <c r="A40" s="292">
        <f>VLOOKUP(U40,Sheet1!$C$2:$C$85,1,FALSE)</f>
        <v>2945927</v>
      </c>
      <c r="B40" s="327" t="s">
        <v>317</v>
      </c>
      <c r="C40" s="327" t="s">
        <v>484</v>
      </c>
      <c r="D40">
        <v>23600</v>
      </c>
      <c r="E40" s="239">
        <f>VLOOKUP(A40,Sheet1!$C$2:$E$85,3,FALSE)</f>
        <v>23600</v>
      </c>
      <c r="F40" s="240">
        <f t="shared" si="0"/>
        <v>0</v>
      </c>
      <c r="G40" s="254">
        <f t="shared" si="4"/>
        <v>0</v>
      </c>
      <c r="H40">
        <v>288347.15999999997</v>
      </c>
      <c r="I40" s="242">
        <f>VLOOKUP(A40,Sheet1!$C$2:$F$85,4,FALSE)</f>
        <v>288347.15999999997</v>
      </c>
      <c r="J40" s="240">
        <f t="shared" si="1"/>
        <v>0</v>
      </c>
      <c r="K40" s="254">
        <f t="shared" si="5"/>
        <v>0</v>
      </c>
      <c r="L40" s="339">
        <v>7.38</v>
      </c>
      <c r="M40" s="239">
        <f>VLOOKUP(A40,Sheet1!$C$2:$G$85,5,FALSE)</f>
        <v>7.38</v>
      </c>
      <c r="N40" s="240">
        <f t="shared" si="16"/>
        <v>0</v>
      </c>
      <c r="O40" s="254">
        <f t="shared" si="17"/>
        <v>0</v>
      </c>
      <c r="P40">
        <v>174168</v>
      </c>
      <c r="Q40" s="239">
        <f>VLOOKUP(A40,Sheet1!$C$2:$H$85,6,FALSE)</f>
        <v>174168</v>
      </c>
      <c r="R40" s="240">
        <f t="shared" si="18"/>
        <v>0</v>
      </c>
      <c r="S40" s="254">
        <f t="shared" si="19"/>
        <v>0</v>
      </c>
      <c r="T40" s="9"/>
      <c r="U40" s="327">
        <v>2945927</v>
      </c>
    </row>
    <row r="41" spans="1:21" s="51" customFormat="1">
      <c r="A41" s="292">
        <f>VLOOKUP(U41,Sheet1!$C$2:$C$85,1,FALSE)</f>
        <v>2136646</v>
      </c>
      <c r="B41" s="327" t="s">
        <v>307</v>
      </c>
      <c r="C41" s="327" t="s">
        <v>485</v>
      </c>
      <c r="D41">
        <v>11200</v>
      </c>
      <c r="E41" s="239">
        <f>VLOOKUP(A41,Sheet1!$C$2:$E$85,3,FALSE)</f>
        <v>11200</v>
      </c>
      <c r="F41" s="240">
        <f t="shared" si="0"/>
        <v>0</v>
      </c>
      <c r="G41" s="254">
        <f t="shared" si="4"/>
        <v>0</v>
      </c>
      <c r="H41">
        <v>294060.79999999999</v>
      </c>
      <c r="I41" s="242">
        <f>VLOOKUP(A41,Sheet1!$C$2:$F$85,4,FALSE)</f>
        <v>294060.79999999999</v>
      </c>
      <c r="J41" s="240">
        <f t="shared" si="1"/>
        <v>0</v>
      </c>
      <c r="K41" s="254">
        <f t="shared" si="5"/>
        <v>0</v>
      </c>
      <c r="L41" s="339">
        <v>13.88</v>
      </c>
      <c r="M41" s="239">
        <f>VLOOKUP(A41,Sheet1!$C$2:$G$85,5,FALSE)</f>
        <v>13.88</v>
      </c>
      <c r="N41" s="240">
        <f t="shared" si="16"/>
        <v>0</v>
      </c>
      <c r="O41" s="254">
        <f t="shared" si="17"/>
        <v>0</v>
      </c>
      <c r="P41">
        <v>155456</v>
      </c>
      <c r="Q41" s="239">
        <f>VLOOKUP(A41,Sheet1!$C$2:$H$85,6,FALSE)</f>
        <v>155456</v>
      </c>
      <c r="R41" s="240">
        <f t="shared" si="18"/>
        <v>0</v>
      </c>
      <c r="S41" s="254">
        <f t="shared" si="19"/>
        <v>0</v>
      </c>
      <c r="T41" s="9"/>
      <c r="U41" s="327">
        <v>2136646</v>
      </c>
    </row>
    <row r="42" spans="1:21" s="51" customFormat="1">
      <c r="A42" s="292">
        <f>VLOOKUP(U42,Sheet1!$C$2:$C$85,1,FALSE)</f>
        <v>2031730</v>
      </c>
      <c r="B42" s="327">
        <v>294821608</v>
      </c>
      <c r="C42" s="327" t="s">
        <v>486</v>
      </c>
      <c r="D42">
        <v>70800</v>
      </c>
      <c r="E42" s="239">
        <f>VLOOKUP(A42,Sheet1!$C$2:$E$85,3,FALSE)</f>
        <v>70800</v>
      </c>
      <c r="F42" s="240">
        <f t="shared" si="0"/>
        <v>0</v>
      </c>
      <c r="G42" s="254">
        <f t="shared" si="4"/>
        <v>0</v>
      </c>
      <c r="H42">
        <v>507624.08</v>
      </c>
      <c r="I42" s="242">
        <f>VLOOKUP(A42,Sheet1!$C$2:$F$85,4,FALSE)</f>
        <v>507624.08</v>
      </c>
      <c r="J42" s="240">
        <f t="shared" si="1"/>
        <v>0</v>
      </c>
      <c r="K42" s="254">
        <f t="shared" si="5"/>
        <v>0</v>
      </c>
      <c r="L42" s="339">
        <v>11.21</v>
      </c>
      <c r="M42" s="239">
        <f>VLOOKUP(A42,Sheet1!$C$2:$G$85,5,FALSE)</f>
        <v>11.21</v>
      </c>
      <c r="N42" s="240">
        <f t="shared" si="16"/>
        <v>0</v>
      </c>
      <c r="O42" s="254">
        <f t="shared" si="17"/>
        <v>0</v>
      </c>
      <c r="P42">
        <v>793668</v>
      </c>
      <c r="Q42" s="239">
        <f>VLOOKUP(A42,Sheet1!$C$2:$H$85,6,FALSE)</f>
        <v>793668</v>
      </c>
      <c r="R42" s="240">
        <f t="shared" si="18"/>
        <v>0</v>
      </c>
      <c r="S42" s="254">
        <f t="shared" si="19"/>
        <v>0</v>
      </c>
      <c r="T42" s="9"/>
      <c r="U42" s="327">
        <v>2031730</v>
      </c>
    </row>
    <row r="43" spans="1:21" s="51" customFormat="1">
      <c r="A43" s="292">
        <f>VLOOKUP(U43,Sheet1!$C$2:$C$85,1,FALSE)</f>
        <v>6616508</v>
      </c>
      <c r="B43" s="327">
        <v>661650903</v>
      </c>
      <c r="C43" s="327" t="s">
        <v>487</v>
      </c>
      <c r="D43">
        <v>7290</v>
      </c>
      <c r="E43" s="239">
        <f>VLOOKUP(A43,Sheet1!$C$2:$E$85,3,FALSE)</f>
        <v>7290</v>
      </c>
      <c r="F43" s="240">
        <f t="shared" si="0"/>
        <v>0</v>
      </c>
      <c r="G43" s="254">
        <f t="shared" si="4"/>
        <v>0</v>
      </c>
      <c r="H43">
        <v>136585.96</v>
      </c>
      <c r="I43" s="242">
        <f>VLOOKUP(A43,Sheet1!$C$2:$F$85,4,FALSE)</f>
        <v>123898.39</v>
      </c>
      <c r="J43" s="240">
        <f t="shared" si="1"/>
        <v>12687.569999999992</v>
      </c>
      <c r="K43" s="254">
        <f t="shared" si="5"/>
        <v>9.2890733399999995E-2</v>
      </c>
      <c r="L43" s="339">
        <v>11.517123</v>
      </c>
      <c r="M43" s="239">
        <f>VLOOKUP(A43,Sheet1!$C$2:$G$85,5,FALSE)</f>
        <v>11.51</v>
      </c>
      <c r="N43" s="240">
        <f t="shared" si="16"/>
        <v>7.1229999999999905E-3</v>
      </c>
      <c r="O43" s="254">
        <f t="shared" si="17"/>
        <v>6.1847040000000001E-4</v>
      </c>
      <c r="P43">
        <v>83959.82</v>
      </c>
      <c r="Q43" s="239">
        <f>VLOOKUP(A43,Sheet1!$C$2:$H$85,6,FALSE)</f>
        <v>83879.59</v>
      </c>
      <c r="R43" s="240">
        <f t="shared" si="18"/>
        <v>80.230000000010477</v>
      </c>
      <c r="S43" s="254">
        <f t="shared" si="19"/>
        <v>9.5557610000000001E-4</v>
      </c>
      <c r="T43" s="9"/>
      <c r="U43" s="327">
        <v>6616508</v>
      </c>
    </row>
    <row r="44" spans="1:21" s="51" customFormat="1">
      <c r="A44" s="292" t="str">
        <f>VLOOKUP(U44,Sheet1!$C$2:$C$85,1,FALSE)</f>
        <v>B0744B3</v>
      </c>
      <c r="B44" s="327" t="s">
        <v>488</v>
      </c>
      <c r="C44" s="327" t="s">
        <v>489</v>
      </c>
      <c r="D44">
        <v>16095</v>
      </c>
      <c r="E44" s="239">
        <f>VLOOKUP(A44,Sheet1!$C$2:$E$85,3,FALSE)</f>
        <v>16095</v>
      </c>
      <c r="F44" s="240">
        <f t="shared" si="0"/>
        <v>0</v>
      </c>
      <c r="G44" s="254">
        <f t="shared" si="4"/>
        <v>0</v>
      </c>
      <c r="H44">
        <v>476240.27</v>
      </c>
      <c r="I44" s="242">
        <f>VLOOKUP(A44,Sheet1!$C$2:$F$85,4,FALSE)</f>
        <v>476240.25</v>
      </c>
      <c r="J44" s="240">
        <f t="shared" si="1"/>
        <v>2.0000000018626451E-2</v>
      </c>
      <c r="K44" s="254">
        <f t="shared" si="5"/>
        <v>4.1999999999999999E-8</v>
      </c>
      <c r="L44" s="339">
        <v>31.032008000000001</v>
      </c>
      <c r="M44" s="239">
        <f>VLOOKUP(A44,Sheet1!$C$2:$G$85,5,FALSE)</f>
        <v>31.06</v>
      </c>
      <c r="N44" s="240">
        <f t="shared" si="16"/>
        <v>-2.7991999999997574E-2</v>
      </c>
      <c r="O44" s="254">
        <f t="shared" si="17"/>
        <v>-9.0203639999999997E-4</v>
      </c>
      <c r="P44">
        <v>499460.17</v>
      </c>
      <c r="Q44" s="239">
        <f>VLOOKUP(A44,Sheet1!$C$2:$H$85,6,FALSE)</f>
        <v>499909.41</v>
      </c>
      <c r="R44" s="240">
        <f t="shared" si="18"/>
        <v>-449.23999999999069</v>
      </c>
      <c r="S44" s="254">
        <f t="shared" si="19"/>
        <v>-8.9945110000000004E-4</v>
      </c>
      <c r="T44" s="9"/>
      <c r="U44" s="327" t="s">
        <v>423</v>
      </c>
    </row>
    <row r="45" spans="1:21" s="51" customFormat="1">
      <c r="A45" s="292" t="str">
        <f>VLOOKUP(U45,Sheet1!$C$2:$C$85,1,FALSE)</f>
        <v>B0SWJX3</v>
      </c>
      <c r="B45" s="327" t="s">
        <v>490</v>
      </c>
      <c r="C45" s="327" t="s">
        <v>491</v>
      </c>
      <c r="D45">
        <v>7100</v>
      </c>
      <c r="E45" s="239">
        <f>VLOOKUP(A45,Sheet1!$C$2:$E$85,3,FALSE)</f>
        <v>7100</v>
      </c>
      <c r="F45" s="240">
        <f t="shared" si="0"/>
        <v>0</v>
      </c>
      <c r="G45" s="254">
        <f t="shared" si="4"/>
        <v>0</v>
      </c>
      <c r="H45">
        <v>406713.57</v>
      </c>
      <c r="I45" s="242">
        <f>VLOOKUP(A45,Sheet1!$C$2:$F$85,4,FALSE)</f>
        <v>406713.57</v>
      </c>
      <c r="J45" s="240">
        <f t="shared" si="1"/>
        <v>0</v>
      </c>
      <c r="K45" s="254">
        <f t="shared" si="5"/>
        <v>0</v>
      </c>
      <c r="L45" s="339">
        <v>107.03456799999999</v>
      </c>
      <c r="M45" s="239">
        <f>VLOOKUP(A45,Sheet1!$C$2:$G$85,5,FALSE)</f>
        <v>107.13</v>
      </c>
      <c r="N45" s="240">
        <f t="shared" si="16"/>
        <v>-9.5432000000002404E-2</v>
      </c>
      <c r="O45" s="254">
        <f t="shared" si="17"/>
        <v>-8.9159980000000003E-4</v>
      </c>
      <c r="P45">
        <v>759945.44</v>
      </c>
      <c r="Q45" s="239">
        <f>VLOOKUP(A45,Sheet1!$C$2:$H$85,6,FALSE)</f>
        <v>760628.96</v>
      </c>
      <c r="R45" s="240">
        <f t="shared" si="18"/>
        <v>-683.52000000001863</v>
      </c>
      <c r="S45" s="254">
        <f t="shared" si="19"/>
        <v>-8.9943300000000005E-4</v>
      </c>
      <c r="T45" s="9"/>
      <c r="U45" s="327" t="s">
        <v>425</v>
      </c>
    </row>
    <row r="46" spans="1:21" s="51" customFormat="1">
      <c r="A46" s="292" t="str">
        <f>VLOOKUP(U46,Sheet1!$C$2:$C$85,1,FALSE)</f>
        <v>B1HHKD3</v>
      </c>
      <c r="B46" s="327" t="s">
        <v>293</v>
      </c>
      <c r="C46" s="327" t="s">
        <v>492</v>
      </c>
      <c r="D46">
        <v>5885</v>
      </c>
      <c r="E46" s="239">
        <f>VLOOKUP(A46,Sheet1!$C$2:$E$85,3,FALSE)</f>
        <v>5885</v>
      </c>
      <c r="F46" s="240">
        <f t="shared" si="0"/>
        <v>0</v>
      </c>
      <c r="G46" s="254">
        <f t="shared" si="4"/>
        <v>0</v>
      </c>
      <c r="H46">
        <v>271392.05</v>
      </c>
      <c r="I46" s="242">
        <f>VLOOKUP(A46,Sheet1!$C$2:$F$85,4,FALSE)</f>
        <v>283658.11</v>
      </c>
      <c r="J46" s="240">
        <f t="shared" si="1"/>
        <v>-12266.059999999998</v>
      </c>
      <c r="K46" s="254">
        <f t="shared" si="5"/>
        <v>-4.5196828699999997E-2</v>
      </c>
      <c r="L46" s="339">
        <v>24.83</v>
      </c>
      <c r="M46" s="239">
        <f>VLOOKUP(A46,Sheet1!$C$2:$G$85,5,FALSE)</f>
        <v>24.83</v>
      </c>
      <c r="N46" s="240">
        <f t="shared" si="16"/>
        <v>0</v>
      </c>
      <c r="O46" s="254">
        <f t="shared" si="17"/>
        <v>0</v>
      </c>
      <c r="P46">
        <v>146124.54999999999</v>
      </c>
      <c r="Q46" s="239">
        <f>VLOOKUP(A46,Sheet1!$C$2:$H$85,6,FALSE)</f>
        <v>146124.54999999999</v>
      </c>
      <c r="R46" s="240">
        <f t="shared" si="18"/>
        <v>0</v>
      </c>
      <c r="S46" s="254">
        <f t="shared" si="19"/>
        <v>0</v>
      </c>
      <c r="T46" s="9"/>
      <c r="U46" s="327" t="s">
        <v>294</v>
      </c>
    </row>
    <row r="47" spans="1:21" s="51" customFormat="1">
      <c r="A47" s="292" t="str">
        <f>VLOOKUP(U47,Sheet1!$C$2:$C$85,1,FALSE)</f>
        <v>B1JB4K8</v>
      </c>
      <c r="B47" s="327" t="s">
        <v>493</v>
      </c>
      <c r="C47" s="327" t="s">
        <v>494</v>
      </c>
      <c r="D47">
        <v>7015</v>
      </c>
      <c r="E47" s="239">
        <f>VLOOKUP(A47,Sheet1!$C$2:$E$85,3,FALSE)</f>
        <v>7015</v>
      </c>
      <c r="F47" s="240">
        <f t="shared" si="0"/>
        <v>0</v>
      </c>
      <c r="G47" s="254">
        <f t="shared" si="4"/>
        <v>0</v>
      </c>
      <c r="H47">
        <v>553085.36</v>
      </c>
      <c r="I47" s="242">
        <f>VLOOKUP(A47,Sheet1!$C$2:$F$85,4,FALSE)</f>
        <v>553085.36</v>
      </c>
      <c r="J47" s="240">
        <f t="shared" si="1"/>
        <v>0</v>
      </c>
      <c r="K47" s="254">
        <f t="shared" si="5"/>
        <v>0</v>
      </c>
      <c r="L47" s="339">
        <v>123.29931999999999</v>
      </c>
      <c r="M47" s="239">
        <f>VLOOKUP(A47,Sheet1!$C$2:$G$85,5,FALSE)</f>
        <v>123.28</v>
      </c>
      <c r="N47" s="240">
        <f t="shared" si="16"/>
        <v>1.9319999999993342E-2</v>
      </c>
      <c r="O47" s="254">
        <f t="shared" si="17"/>
        <v>1.5669189999999999E-4</v>
      </c>
      <c r="P47">
        <v>864944.73</v>
      </c>
      <c r="Q47" s="239">
        <f>VLOOKUP(A47,Sheet1!$C$2:$H$85,6,FALSE)</f>
        <v>864823.84</v>
      </c>
      <c r="R47" s="240">
        <f t="shared" si="18"/>
        <v>120.89000000001397</v>
      </c>
      <c r="S47" s="254">
        <f t="shared" si="19"/>
        <v>1.397662E-4</v>
      </c>
      <c r="T47" s="9"/>
      <c r="U47" s="327" t="s">
        <v>389</v>
      </c>
    </row>
    <row r="48" spans="1:21" s="51" customFormat="1">
      <c r="A48" s="292" t="str">
        <f>VLOOKUP(U48,Sheet1!$C$2:$C$85,1,FALSE)</f>
        <v>B1Q3J35</v>
      </c>
      <c r="B48" s="327" t="s">
        <v>495</v>
      </c>
      <c r="C48" s="327" t="s">
        <v>407</v>
      </c>
      <c r="D48">
        <v>13596</v>
      </c>
      <c r="E48" s="239">
        <f>VLOOKUP(A48,Sheet1!$C$2:$E$85,3,FALSE)</f>
        <v>13596</v>
      </c>
      <c r="F48" s="240">
        <f t="shared" si="0"/>
        <v>0</v>
      </c>
      <c r="G48" s="254">
        <f t="shared" si="4"/>
        <v>0</v>
      </c>
      <c r="H48">
        <v>264414.63</v>
      </c>
      <c r="I48" s="242">
        <f>VLOOKUP(A48,Sheet1!$C$2:$F$85,4,FALSE)</f>
        <v>264414.63</v>
      </c>
      <c r="J48" s="240">
        <f t="shared" si="1"/>
        <v>0</v>
      </c>
      <c r="K48" s="254">
        <f t="shared" si="5"/>
        <v>0</v>
      </c>
      <c r="L48" s="339">
        <v>20.469265</v>
      </c>
      <c r="M48" s="239">
        <f>VLOOKUP(A48,Sheet1!$C$2:$G$85,5,FALSE)</f>
        <v>20.51</v>
      </c>
      <c r="N48" s="240">
        <f t="shared" si="16"/>
        <v>-4.073500000000152E-2</v>
      </c>
      <c r="O48" s="254">
        <f t="shared" si="17"/>
        <v>-1.9900567999999999E-3</v>
      </c>
      <c r="P48">
        <v>278300.13</v>
      </c>
      <c r="Q48" s="239">
        <f>VLOOKUP(A48,Sheet1!$C$2:$H$85,6,FALSE)</f>
        <v>278890.74</v>
      </c>
      <c r="R48" s="240">
        <f t="shared" si="18"/>
        <v>-590.60999999998603</v>
      </c>
      <c r="S48" s="254">
        <f t="shared" si="19"/>
        <v>-2.1222052999999999E-3</v>
      </c>
      <c r="T48" s="9"/>
      <c r="U48" s="327" t="s">
        <v>406</v>
      </c>
    </row>
    <row r="49" spans="1:37" s="51" customFormat="1">
      <c r="A49" s="292" t="str">
        <f>VLOOKUP(U49,Sheet1!$C$2:$C$85,1,FALSE)</f>
        <v>B1WY233</v>
      </c>
      <c r="B49" s="327" t="s">
        <v>496</v>
      </c>
      <c r="C49" s="327" t="s">
        <v>497</v>
      </c>
      <c r="D49">
        <v>20682</v>
      </c>
      <c r="E49" s="239">
        <f>VLOOKUP(A49,Sheet1!$C$2:$E$85,3,FALSE)</f>
        <v>20682</v>
      </c>
      <c r="F49" s="240">
        <f t="shared" si="0"/>
        <v>0</v>
      </c>
      <c r="G49" s="254">
        <f t="shared" si="4"/>
        <v>0</v>
      </c>
      <c r="H49">
        <v>410724.72</v>
      </c>
      <c r="I49" s="242">
        <f>VLOOKUP(A49,Sheet1!$C$2:$F$85,4,FALSE)</f>
        <v>410724.72</v>
      </c>
      <c r="J49" s="240">
        <f t="shared" si="1"/>
        <v>0</v>
      </c>
      <c r="K49" s="254">
        <f t="shared" si="5"/>
        <v>0</v>
      </c>
      <c r="L49" s="339">
        <v>17.190439999999999</v>
      </c>
      <c r="M49" s="239">
        <f>VLOOKUP(A49,Sheet1!$C$2:$G$85,5,FALSE)</f>
        <v>17.21</v>
      </c>
      <c r="N49" s="240">
        <f t="shared" si="16"/>
        <v>-1.956000000000202E-2</v>
      </c>
      <c r="O49" s="254">
        <f t="shared" si="17"/>
        <v>-1.1378416999999999E-3</v>
      </c>
      <c r="P49">
        <v>355532.67</v>
      </c>
      <c r="Q49" s="239">
        <f>VLOOKUP(A49,Sheet1!$C$2:$H$85,6,FALSE)</f>
        <v>355852.45</v>
      </c>
      <c r="R49" s="240">
        <f t="shared" si="18"/>
        <v>-319.78000000002794</v>
      </c>
      <c r="S49" s="254">
        <f t="shared" si="19"/>
        <v>-8.9943909999999996E-4</v>
      </c>
      <c r="T49" s="9"/>
      <c r="U49" s="327" t="s">
        <v>427</v>
      </c>
    </row>
    <row r="50" spans="1:37" s="51" customFormat="1">
      <c r="A50" s="292" t="str">
        <f>VLOOKUP(U50,Sheet1!$C$2:$C$85,1,FALSE)</f>
        <v>B28YTC2</v>
      </c>
      <c r="B50" s="327" t="s">
        <v>498</v>
      </c>
      <c r="C50" s="327" t="s">
        <v>418</v>
      </c>
      <c r="D50">
        <v>3022</v>
      </c>
      <c r="E50" s="239">
        <f>VLOOKUP(A50,Sheet1!$C$2:$E$85,3,FALSE)</f>
        <v>3022</v>
      </c>
      <c r="F50" s="240">
        <f t="shared" si="0"/>
        <v>0</v>
      </c>
      <c r="G50" s="254">
        <f t="shared" si="4"/>
        <v>0</v>
      </c>
      <c r="H50">
        <v>202968.87</v>
      </c>
      <c r="I50" s="242">
        <f>VLOOKUP(A50,Sheet1!$C$2:$F$85,4,FALSE)</f>
        <v>202969.60000000001</v>
      </c>
      <c r="J50" s="240">
        <f t="shared" si="1"/>
        <v>-0.73000000001047738</v>
      </c>
      <c r="K50" s="254">
        <f t="shared" si="5"/>
        <v>-3.5966E-6</v>
      </c>
      <c r="L50" s="339">
        <v>89.010206999999994</v>
      </c>
      <c r="M50" s="239">
        <f>VLOOKUP(A50,Sheet1!$C$2:$G$85,5,FALSE)</f>
        <v>89.05</v>
      </c>
      <c r="N50" s="240">
        <f t="shared" si="16"/>
        <v>-3.9793000000003076E-2</v>
      </c>
      <c r="O50" s="254">
        <f t="shared" si="17"/>
        <v>-4.4706109999999999E-4</v>
      </c>
      <c r="P50">
        <v>268988.84000000003</v>
      </c>
      <c r="Q50" s="239">
        <f>VLOOKUP(A50,Sheet1!$C$2:$H$85,6,FALSE)</f>
        <v>269120</v>
      </c>
      <c r="R50" s="240">
        <f t="shared" si="18"/>
        <v>-131.15999999997439</v>
      </c>
      <c r="S50" s="254">
        <f t="shared" si="19"/>
        <v>-4.8760390000000001E-4</v>
      </c>
      <c r="T50" s="9"/>
      <c r="U50" s="327" t="s">
        <v>417</v>
      </c>
    </row>
    <row r="51" spans="1:37" s="51" customFormat="1">
      <c r="A51" s="292" t="str">
        <f>VLOOKUP(U51,Sheet1!$C$2:$C$85,1,FALSE)</f>
        <v>B3DG2Y3</v>
      </c>
      <c r="B51" s="327" t="s">
        <v>339</v>
      </c>
      <c r="C51" s="327" t="s">
        <v>499</v>
      </c>
      <c r="D51">
        <v>3361</v>
      </c>
      <c r="E51" s="239">
        <f>VLOOKUP(A51,Sheet1!$C$2:$E$85,3,FALSE)</f>
        <v>3361</v>
      </c>
      <c r="F51" s="240">
        <f t="shared" si="0"/>
        <v>0</v>
      </c>
      <c r="G51" s="254">
        <f t="shared" si="4"/>
        <v>0</v>
      </c>
      <c r="H51">
        <v>160452.89000000001</v>
      </c>
      <c r="I51" s="242">
        <f>VLOOKUP(A51,Sheet1!$C$2:$F$85,4,FALSE)</f>
        <v>178667.28</v>
      </c>
      <c r="J51" s="240">
        <f t="shared" si="1"/>
        <v>-18214.389999999985</v>
      </c>
      <c r="K51" s="254">
        <f t="shared" si="5"/>
        <v>-0.113518616</v>
      </c>
      <c r="L51" s="339">
        <v>35.729999999999997</v>
      </c>
      <c r="M51" s="239">
        <f>VLOOKUP(A51,Sheet1!$C$2:$G$85,5,FALSE)</f>
        <v>35.729999999999997</v>
      </c>
      <c r="N51" s="240">
        <f t="shared" si="16"/>
        <v>0</v>
      </c>
      <c r="O51" s="254">
        <f t="shared" si="17"/>
        <v>0</v>
      </c>
      <c r="P51">
        <v>120088.53</v>
      </c>
      <c r="Q51" s="239">
        <f>VLOOKUP(A51,Sheet1!$C$2:$H$85,6,FALSE)</f>
        <v>120088.53</v>
      </c>
      <c r="R51" s="240">
        <f t="shared" si="18"/>
        <v>0</v>
      </c>
      <c r="S51" s="254">
        <f t="shared" si="19"/>
        <v>0</v>
      </c>
      <c r="T51" s="9"/>
      <c r="U51" s="327" t="s">
        <v>340</v>
      </c>
    </row>
    <row r="52" spans="1:37" s="51" customFormat="1">
      <c r="A52" s="292" t="str">
        <f>VLOOKUP(U52,Sheet1!$C$2:$C$85,1,FALSE)</f>
        <v>B3VCFN3</v>
      </c>
      <c r="B52" s="327" t="s">
        <v>350</v>
      </c>
      <c r="C52" s="327" t="s">
        <v>500</v>
      </c>
      <c r="D52">
        <v>26200</v>
      </c>
      <c r="E52" s="239">
        <f>VLOOKUP(A52,Sheet1!$C$2:$E$85,3,FALSE)</f>
        <v>26200</v>
      </c>
      <c r="F52" s="240">
        <f t="shared" si="0"/>
        <v>0</v>
      </c>
      <c r="G52" s="254">
        <f t="shared" si="4"/>
        <v>0</v>
      </c>
      <c r="H52">
        <v>290500.36</v>
      </c>
      <c r="I52" s="242">
        <f>VLOOKUP(A52,Sheet1!$C$2:$F$85,4,FALSE)</f>
        <v>290500.36</v>
      </c>
      <c r="J52" s="240">
        <f t="shared" si="1"/>
        <v>0</v>
      </c>
      <c r="K52" s="254">
        <f t="shared" si="5"/>
        <v>0</v>
      </c>
      <c r="L52" s="339">
        <v>7.54</v>
      </c>
      <c r="M52" s="239">
        <f>VLOOKUP(A52,Sheet1!$C$2:$G$85,5,FALSE)</f>
        <v>7.9</v>
      </c>
      <c r="N52" s="240">
        <f t="shared" si="16"/>
        <v>-0.36000000000000032</v>
      </c>
      <c r="O52" s="254">
        <f t="shared" si="17"/>
        <v>-4.7745358100000003E-2</v>
      </c>
      <c r="P52">
        <v>197548</v>
      </c>
      <c r="Q52" s="239">
        <f>VLOOKUP(A52,Sheet1!$C$2:$H$85,6,FALSE)</f>
        <v>206901.4</v>
      </c>
      <c r="R52" s="240">
        <f t="shared" si="18"/>
        <v>-9353.3999999999942</v>
      </c>
      <c r="S52" s="254">
        <f t="shared" si="19"/>
        <v>-4.7347480099999999E-2</v>
      </c>
      <c r="T52" s="9"/>
      <c r="U52" s="327" t="s">
        <v>351</v>
      </c>
    </row>
    <row r="53" spans="1:37" s="51" customFormat="1">
      <c r="A53" s="292" t="str">
        <f>VLOOKUP(U53,Sheet1!$C$2:$C$85,1,FALSE)</f>
        <v>B4R2R50</v>
      </c>
      <c r="B53" s="327" t="s">
        <v>501</v>
      </c>
      <c r="C53" s="327" t="s">
        <v>413</v>
      </c>
      <c r="D53">
        <v>4504</v>
      </c>
      <c r="E53" s="239">
        <f>VLOOKUP(A53,Sheet1!$C$2:$E$85,3,FALSE)</f>
        <v>4504</v>
      </c>
      <c r="F53" s="240">
        <f t="shared" si="0"/>
        <v>0</v>
      </c>
      <c r="G53" s="254">
        <f t="shared" si="4"/>
        <v>0</v>
      </c>
      <c r="H53">
        <v>218870.8</v>
      </c>
      <c r="I53" s="242">
        <f>VLOOKUP(A53,Sheet1!$C$2:$F$85,4,FALSE)</f>
        <v>218870.8</v>
      </c>
      <c r="J53" s="240">
        <f t="shared" si="1"/>
        <v>0</v>
      </c>
      <c r="K53" s="254">
        <f t="shared" si="5"/>
        <v>0</v>
      </c>
      <c r="L53" s="339">
        <v>44.667503000000004</v>
      </c>
      <c r="M53" s="239">
        <f>VLOOKUP(A53,Sheet1!$C$2:$G$85,5,FALSE)</f>
        <v>44.66</v>
      </c>
      <c r="N53" s="240">
        <f t="shared" si="16"/>
        <v>7.5030000000069208E-3</v>
      </c>
      <c r="O53" s="254">
        <f t="shared" si="17"/>
        <v>1.679745E-4</v>
      </c>
      <c r="P53">
        <v>201182.43</v>
      </c>
      <c r="Q53" s="239">
        <f>VLOOKUP(A53,Sheet1!$C$2:$H$85,6,FALSE)</f>
        <v>201149.51</v>
      </c>
      <c r="R53" s="240">
        <f t="shared" si="18"/>
        <v>32.919999999983702</v>
      </c>
      <c r="S53" s="254">
        <f t="shared" si="19"/>
        <v>1.636326E-4</v>
      </c>
      <c r="T53" s="9"/>
      <c r="U53" s="327" t="s">
        <v>412</v>
      </c>
    </row>
    <row r="54" spans="1:37" s="51" customFormat="1">
      <c r="A54" s="292" t="str">
        <f>VLOOKUP(U54,Sheet1!$C$2:$C$85,1,FALSE)</f>
        <v>B5BH372</v>
      </c>
      <c r="B54" s="327" t="s">
        <v>336</v>
      </c>
      <c r="C54" s="327" t="s">
        <v>502</v>
      </c>
      <c r="D54">
        <v>18600</v>
      </c>
      <c r="E54" s="239">
        <f>VLOOKUP(A54,Sheet1!$C$2:$E$85,3,FALSE)</f>
        <v>18600</v>
      </c>
      <c r="F54" s="240">
        <f t="shared" si="0"/>
        <v>0</v>
      </c>
      <c r="G54" s="254">
        <f t="shared" si="4"/>
        <v>0</v>
      </c>
      <c r="H54">
        <v>162577.01999999999</v>
      </c>
      <c r="I54" s="242">
        <f>VLOOKUP(A54,Sheet1!$C$2:$F$85,4,FALSE)</f>
        <v>162577.01999999999</v>
      </c>
      <c r="J54" s="240">
        <f t="shared" si="1"/>
        <v>0</v>
      </c>
      <c r="K54" s="254">
        <f t="shared" si="5"/>
        <v>0</v>
      </c>
      <c r="L54" s="339">
        <v>8.89</v>
      </c>
      <c r="M54" s="239">
        <f>VLOOKUP(A54,Sheet1!$C$2:$G$85,5,FALSE)</f>
        <v>8.93</v>
      </c>
      <c r="N54" s="240">
        <f t="shared" si="2"/>
        <v>-3.9999999999999147E-2</v>
      </c>
      <c r="O54" s="254">
        <f t="shared" si="3"/>
        <v>-4.4994376000000004E-3</v>
      </c>
      <c r="P54">
        <v>165354</v>
      </c>
      <c r="Q54" s="239">
        <f>VLOOKUP(A54,Sheet1!$C$2:$H$85,6,FALSE)</f>
        <v>166172.4</v>
      </c>
      <c r="R54" s="240">
        <f t="shared" si="6"/>
        <v>-818.39999999999418</v>
      </c>
      <c r="S54" s="254">
        <f t="shared" si="7"/>
        <v>-4.9493812999999998E-3</v>
      </c>
      <c r="T54" s="9"/>
      <c r="U54" s="327" t="s">
        <v>337</v>
      </c>
    </row>
    <row r="55" spans="1:37" s="51" customFormat="1">
      <c r="A55" s="292" t="str">
        <f>VLOOKUP(U55,Sheet1!$C$2:$C$85,1,FALSE)</f>
        <v>B4MGD82</v>
      </c>
      <c r="B55" s="327">
        <v>874080104</v>
      </c>
      <c r="C55" s="327" t="s">
        <v>503</v>
      </c>
      <c r="D55">
        <v>2300</v>
      </c>
      <c r="E55" s="239">
        <f>VLOOKUP(A55,Sheet1!$C$2:$E$85,3,FALSE)</f>
        <v>2300</v>
      </c>
      <c r="F55" s="240">
        <f t="shared" si="0"/>
        <v>0</v>
      </c>
      <c r="G55" s="254">
        <f t="shared" si="4"/>
        <v>0</v>
      </c>
      <c r="H55">
        <v>149308.41</v>
      </c>
      <c r="I55" s="242">
        <f>VLOOKUP(A55,Sheet1!$C$2:$F$85,4,FALSE)</f>
        <v>149308.41</v>
      </c>
      <c r="J55" s="240">
        <f t="shared" si="1"/>
        <v>0</v>
      </c>
      <c r="K55" s="254">
        <f t="shared" si="5"/>
        <v>0</v>
      </c>
      <c r="L55" s="339">
        <v>66.459999999999994</v>
      </c>
      <c r="M55" s="239">
        <f>VLOOKUP(A55,Sheet1!$C$2:$G$85,5,FALSE)</f>
        <v>66.459999999999994</v>
      </c>
      <c r="N55" s="240">
        <f t="shared" si="2"/>
        <v>0</v>
      </c>
      <c r="O55" s="254">
        <f t="shared" si="3"/>
        <v>0</v>
      </c>
      <c r="P55">
        <v>152858</v>
      </c>
      <c r="Q55" s="239">
        <f>VLOOKUP(A55,Sheet1!$C$2:$H$85,6,FALSE)</f>
        <v>152858</v>
      </c>
      <c r="R55" s="240">
        <f t="shared" si="6"/>
        <v>0</v>
      </c>
      <c r="S55" s="254">
        <f t="shared" si="7"/>
        <v>0</v>
      </c>
      <c r="T55" s="9"/>
      <c r="U55" s="327" t="s">
        <v>373</v>
      </c>
    </row>
    <row r="56" spans="1:37" s="51" customFormat="1">
      <c r="A56" s="292" t="str">
        <f>VLOOKUP(U56,Sheet1!$C$2:$C$85,1,FALSE)</f>
        <v>B6331J3</v>
      </c>
      <c r="B56" s="327" t="s">
        <v>286</v>
      </c>
      <c r="C56" s="327" t="s">
        <v>504</v>
      </c>
      <c r="D56">
        <v>19200</v>
      </c>
      <c r="E56" s="239">
        <f>VLOOKUP(A56,Sheet1!$C$2:$E$85,3,FALSE)</f>
        <v>19200</v>
      </c>
      <c r="F56" s="240">
        <f t="shared" si="0"/>
        <v>0</v>
      </c>
      <c r="G56" s="254">
        <f t="shared" si="4"/>
        <v>0</v>
      </c>
      <c r="H56">
        <v>629809.76</v>
      </c>
      <c r="I56" s="242">
        <f>VLOOKUP(A56,Sheet1!$C$2:$F$85,4,FALSE)</f>
        <v>629809.76</v>
      </c>
      <c r="J56" s="240">
        <f t="shared" si="1"/>
        <v>0</v>
      </c>
      <c r="K56" s="254">
        <f t="shared" si="5"/>
        <v>0</v>
      </c>
      <c r="L56" s="339">
        <v>38.07</v>
      </c>
      <c r="M56" s="239">
        <f>VLOOKUP(A56,Sheet1!$C$2:$G$85,5,FALSE)</f>
        <v>37.68</v>
      </c>
      <c r="N56" s="240">
        <f t="shared" si="2"/>
        <v>0.39000000000000057</v>
      </c>
      <c r="O56" s="254">
        <f t="shared" si="3"/>
        <v>1.02442868E-2</v>
      </c>
      <c r="P56">
        <v>730944</v>
      </c>
      <c r="Q56" s="239">
        <f>VLOOKUP(A56,Sheet1!$C$2:$H$85,6,FALSE)</f>
        <v>723456</v>
      </c>
      <c r="R56" s="240">
        <f t="shared" si="6"/>
        <v>7488</v>
      </c>
      <c r="S56" s="254">
        <f t="shared" si="7"/>
        <v>1.02442868E-2</v>
      </c>
      <c r="T56" s="9"/>
      <c r="U56" s="327" t="s">
        <v>287</v>
      </c>
    </row>
    <row r="57" spans="1:37" s="51" customFormat="1">
      <c r="A57" s="292" t="str">
        <f>VLOOKUP(U57,Sheet1!$C$2:$C$85,1,FALSE)</f>
        <v>B292NQ7</v>
      </c>
      <c r="B57" s="327" t="s">
        <v>323</v>
      </c>
      <c r="C57" s="327" t="s">
        <v>505</v>
      </c>
      <c r="D57">
        <v>1000</v>
      </c>
      <c r="E57" s="239">
        <f>VLOOKUP(A57,Sheet1!$C$2:$E$85,3,FALSE)</f>
        <v>1000</v>
      </c>
      <c r="F57" s="240">
        <f t="shared" si="0"/>
        <v>0</v>
      </c>
      <c r="G57" s="254">
        <f t="shared" si="4"/>
        <v>0</v>
      </c>
      <c r="H57">
        <v>212018.7</v>
      </c>
      <c r="I57" s="242">
        <f>VLOOKUP(A57,Sheet1!$C$2:$F$85,4,FALSE)</f>
        <v>212018.7</v>
      </c>
      <c r="J57" s="240">
        <f t="shared" si="1"/>
        <v>0</v>
      </c>
      <c r="K57" s="254">
        <f t="shared" si="5"/>
        <v>0</v>
      </c>
      <c r="L57" s="339">
        <v>116.48</v>
      </c>
      <c r="M57" s="239">
        <f>VLOOKUP(A57,Sheet1!$C$2:$G$85,5,FALSE)</f>
        <v>116.48</v>
      </c>
      <c r="N57" s="240">
        <f t="shared" si="2"/>
        <v>0</v>
      </c>
      <c r="O57" s="254">
        <f t="shared" si="3"/>
        <v>0</v>
      </c>
      <c r="P57">
        <v>116480</v>
      </c>
      <c r="Q57" s="239">
        <f>VLOOKUP(A57,Sheet1!$C$2:$H$85,6,FALSE)</f>
        <v>116480</v>
      </c>
      <c r="R57" s="240">
        <f t="shared" si="6"/>
        <v>0</v>
      </c>
      <c r="S57" s="254">
        <f t="shared" si="7"/>
        <v>0</v>
      </c>
      <c r="T57" s="9"/>
      <c r="U57" s="327" t="s">
        <v>324</v>
      </c>
    </row>
    <row r="58" spans="1:37" s="51" customFormat="1">
      <c r="A58" s="292" t="str">
        <f>VLOOKUP(U58,Sheet1!$C$2:$C$85,1,FALSE)</f>
        <v>B3WDPG8</v>
      </c>
      <c r="B58" s="327">
        <v>485785109</v>
      </c>
      <c r="C58" s="327" t="s">
        <v>506</v>
      </c>
      <c r="D58">
        <v>11600</v>
      </c>
      <c r="E58" s="239">
        <f>VLOOKUP(A58,Sheet1!$C$2:$E$85,3,FALSE)</f>
        <v>11600</v>
      </c>
      <c r="F58" s="240">
        <f t="shared" ref="F58:F61" si="20">D58-E58</f>
        <v>0</v>
      </c>
      <c r="G58" s="254">
        <f t="shared" ref="G58:G61" si="21">ROUND(F58/D58,10)</f>
        <v>0</v>
      </c>
      <c r="H58">
        <v>289444.36</v>
      </c>
      <c r="I58" s="242">
        <f>VLOOKUP(A58,Sheet1!$C$2:$F$85,4,FALSE)</f>
        <v>289444.36</v>
      </c>
      <c r="J58" s="240">
        <f t="shared" ref="J58:J60" si="22">H58-I58</f>
        <v>0</v>
      </c>
      <c r="K58" s="254">
        <f t="shared" ref="K58:K60" si="23">ROUND(J58/H58,10)</f>
        <v>0</v>
      </c>
      <c r="L58" s="339">
        <v>9.6199999999999992</v>
      </c>
      <c r="M58" s="239">
        <f>VLOOKUP(A58,Sheet1!$C$2:$G$85,5,FALSE)</f>
        <v>9.66</v>
      </c>
      <c r="N58" s="240">
        <f t="shared" ref="N58" si="24">L58-M58</f>
        <v>-4.0000000000000924E-2</v>
      </c>
      <c r="O58" s="254">
        <f t="shared" ref="O58" si="25">ROUND(N58/L58,10)</f>
        <v>-4.1580041999999999E-3</v>
      </c>
      <c r="P58">
        <v>111592</v>
      </c>
      <c r="Q58" s="239">
        <f>VLOOKUP(A58,Sheet1!$C$2:$H$85,6,FALSE)</f>
        <v>112032.8</v>
      </c>
      <c r="R58" s="240">
        <f t="shared" ref="R58" si="26">P58-Q58</f>
        <v>-440.80000000000291</v>
      </c>
      <c r="S58" s="254">
        <f t="shared" ref="S58" si="27">ROUND(R58/P58,10)</f>
        <v>-3.9501040000000003E-3</v>
      </c>
      <c r="T58" s="173"/>
      <c r="U58" s="327" t="s">
        <v>342</v>
      </c>
      <c r="V58" s="328"/>
      <c r="W58" s="328"/>
      <c r="X58" s="240"/>
      <c r="Y58" s="254"/>
      <c r="Z58" s="240"/>
      <c r="AA58" s="240"/>
      <c r="AB58" s="240"/>
      <c r="AC58" s="254"/>
      <c r="AD58" s="328"/>
      <c r="AE58" s="328"/>
      <c r="AF58" s="240"/>
      <c r="AG58" s="254"/>
      <c r="AH58" s="328"/>
      <c r="AI58" s="328"/>
      <c r="AJ58" s="240"/>
      <c r="AK58" s="254"/>
    </row>
    <row r="59" spans="1:37" s="51" customFormat="1">
      <c r="A59" s="292" t="str">
        <f>VLOOKUP(U59,Sheet1!$C$2:$C$85,1,FALSE)</f>
        <v>B8K7T65</v>
      </c>
      <c r="B59" s="327">
        <v>398438408</v>
      </c>
      <c r="C59" s="327" t="s">
        <v>507</v>
      </c>
      <c r="D59">
        <v>25900</v>
      </c>
      <c r="E59" s="239">
        <f>VLOOKUP(A59,Sheet1!$C$2:$E$85,3,FALSE)</f>
        <v>25900</v>
      </c>
      <c r="F59" s="240">
        <f t="shared" si="20"/>
        <v>0</v>
      </c>
      <c r="G59" s="254">
        <f t="shared" si="21"/>
        <v>0</v>
      </c>
      <c r="H59">
        <v>522107.96</v>
      </c>
      <c r="I59" s="242">
        <f>VLOOKUP(A59,Sheet1!$C$2:$F$85,4,FALSE)</f>
        <v>522107.96</v>
      </c>
      <c r="J59" s="240">
        <f t="shared" si="22"/>
        <v>0</v>
      </c>
      <c r="K59" s="254">
        <f t="shared" si="23"/>
        <v>0</v>
      </c>
      <c r="L59" s="339">
        <v>16.98</v>
      </c>
      <c r="M59" s="239">
        <f>VLOOKUP(A59,Sheet1!$C$2:$G$85,5,FALSE)</f>
        <v>16.98</v>
      </c>
      <c r="N59" s="240">
        <f t="shared" si="2"/>
        <v>0</v>
      </c>
      <c r="O59" s="254">
        <f t="shared" si="3"/>
        <v>0</v>
      </c>
      <c r="P59">
        <v>439782</v>
      </c>
      <c r="Q59" s="239">
        <f>VLOOKUP(A59,Sheet1!$C$2:$H$85,6,FALSE)</f>
        <v>439782</v>
      </c>
      <c r="R59" s="240">
        <f t="shared" ref="R59:R77" si="28">P59-Q59</f>
        <v>0</v>
      </c>
      <c r="S59" s="254">
        <f t="shared" si="7"/>
        <v>0</v>
      </c>
      <c r="T59" s="9"/>
      <c r="U59" s="327" t="s">
        <v>326</v>
      </c>
    </row>
    <row r="60" spans="1:37" s="51" customFormat="1">
      <c r="A60" s="292" t="str">
        <f>VLOOKUP(U60,Sheet1!$C$2:$C$85,1,FALSE)</f>
        <v>B908F01</v>
      </c>
      <c r="B60" s="327" t="s">
        <v>290</v>
      </c>
      <c r="C60" s="327" t="s">
        <v>508</v>
      </c>
      <c r="D60">
        <v>2900</v>
      </c>
      <c r="E60" s="239">
        <f>VLOOKUP(A60,Sheet1!$C$2:$E$85,3,FALSE)</f>
        <v>2900</v>
      </c>
      <c r="F60" s="240">
        <f t="shared" si="20"/>
        <v>0</v>
      </c>
      <c r="G60" s="254">
        <f t="shared" si="21"/>
        <v>0</v>
      </c>
      <c r="H60">
        <v>397699.54</v>
      </c>
      <c r="I60" s="242">
        <f>VLOOKUP(A60,Sheet1!$C$2:$F$85,4,FALSE)</f>
        <v>403848.2</v>
      </c>
      <c r="J60" s="240">
        <f t="shared" si="22"/>
        <v>-6148.6600000000326</v>
      </c>
      <c r="K60" s="254">
        <f t="shared" si="23"/>
        <v>-1.5460566E-2</v>
      </c>
      <c r="L60" s="339">
        <v>361.21</v>
      </c>
      <c r="M60" s="239">
        <f>VLOOKUP(A60,Sheet1!$C$2:$G$85,5,FALSE)</f>
        <v>361.21</v>
      </c>
      <c r="N60" s="240">
        <f t="shared" si="2"/>
        <v>0</v>
      </c>
      <c r="O60" s="254">
        <f t="shared" si="3"/>
        <v>0</v>
      </c>
      <c r="P60">
        <v>1047509</v>
      </c>
      <c r="Q60" s="239">
        <f>VLOOKUP(A60,Sheet1!$C$2:$H$85,6,FALSE)</f>
        <v>1047509</v>
      </c>
      <c r="R60" s="240">
        <f t="shared" si="28"/>
        <v>0</v>
      </c>
      <c r="S60" s="254">
        <f t="shared" si="7"/>
        <v>0</v>
      </c>
      <c r="T60" s="9"/>
      <c r="U60" s="327" t="s">
        <v>291</v>
      </c>
    </row>
    <row r="61" spans="1:37" s="51" customFormat="1">
      <c r="A61" s="292" t="str">
        <f>VLOOKUP(U61,Sheet1!$C$2:$C$85,1,FALSE)</f>
        <v>B94G471</v>
      </c>
      <c r="B61" s="327" t="s">
        <v>333</v>
      </c>
      <c r="C61" s="327" t="s">
        <v>509</v>
      </c>
      <c r="D61">
        <v>1300</v>
      </c>
      <c r="E61" s="239">
        <f>VLOOKUP(A61,Sheet1!$C$2:$E$85,3,FALSE)</f>
        <v>1300</v>
      </c>
      <c r="F61" s="240">
        <f t="shared" si="20"/>
        <v>0</v>
      </c>
      <c r="G61" s="254">
        <f t="shared" si="21"/>
        <v>0</v>
      </c>
      <c r="H61">
        <v>210188.94</v>
      </c>
      <c r="I61" s="242">
        <f>VLOOKUP(A61,Sheet1!$C$2:$F$85,4,FALSE)</f>
        <v>210188.94</v>
      </c>
      <c r="J61" s="240">
        <f t="shared" si="1"/>
        <v>0</v>
      </c>
      <c r="K61" s="254">
        <f t="shared" si="5"/>
        <v>0</v>
      </c>
      <c r="L61" s="339">
        <v>180.3</v>
      </c>
      <c r="M61" s="239">
        <f>VLOOKUP(A61,Sheet1!$C$2:$G$85,5,FALSE)</f>
        <v>180.3</v>
      </c>
      <c r="N61" s="240">
        <f t="shared" si="2"/>
        <v>0</v>
      </c>
      <c r="O61" s="254">
        <f t="shared" si="3"/>
        <v>0</v>
      </c>
      <c r="P61">
        <v>234390</v>
      </c>
      <c r="Q61" s="239">
        <f>VLOOKUP(A61,Sheet1!$C$2:$H$85,6,FALSE)</f>
        <v>234390</v>
      </c>
      <c r="R61" s="240">
        <f t="shared" si="28"/>
        <v>0</v>
      </c>
      <c r="S61" s="254">
        <f t="shared" si="7"/>
        <v>0</v>
      </c>
      <c r="T61" s="9"/>
      <c r="U61" s="327" t="s">
        <v>334</v>
      </c>
    </row>
    <row r="62" spans="1:37" s="51" customFormat="1">
      <c r="A62" s="292" t="str">
        <f>VLOOKUP(U62,Sheet1!$C$2:$C$85,1,FALSE)</f>
        <v>BG804F6</v>
      </c>
      <c r="B62" s="327" t="s">
        <v>299</v>
      </c>
      <c r="C62" s="327" t="s">
        <v>510</v>
      </c>
      <c r="D62">
        <v>50500</v>
      </c>
      <c r="E62" s="239">
        <f>VLOOKUP(A62,Sheet1!$C$2:$E$85,3,FALSE)</f>
        <v>50500</v>
      </c>
      <c r="F62" s="240">
        <f t="shared" si="0"/>
        <v>0</v>
      </c>
      <c r="G62" s="254">
        <f t="shared" si="4"/>
        <v>0</v>
      </c>
      <c r="H62">
        <v>250015.4</v>
      </c>
      <c r="I62" s="242">
        <f>VLOOKUP(A62,Sheet1!$C$2:$F$85,4,FALSE)</f>
        <v>250015.4</v>
      </c>
      <c r="J62" s="240">
        <f t="shared" si="1"/>
        <v>0</v>
      </c>
      <c r="K62" s="254">
        <f t="shared" si="5"/>
        <v>0</v>
      </c>
      <c r="L62" s="339">
        <v>2.14</v>
      </c>
      <c r="M62" s="239">
        <f>VLOOKUP(A62,Sheet1!$C$2:$G$85,5,FALSE)</f>
        <v>2.14</v>
      </c>
      <c r="N62" s="240">
        <f t="shared" si="2"/>
        <v>0</v>
      </c>
      <c r="O62" s="254">
        <f t="shared" si="3"/>
        <v>0</v>
      </c>
      <c r="P62">
        <v>108070</v>
      </c>
      <c r="Q62" s="239">
        <f>VLOOKUP(A62,Sheet1!$C$2:$H$85,6,FALSE)</f>
        <v>108070</v>
      </c>
      <c r="R62" s="240">
        <f t="shared" si="28"/>
        <v>0</v>
      </c>
      <c r="S62" s="254">
        <f t="shared" si="7"/>
        <v>0</v>
      </c>
      <c r="T62" s="9"/>
      <c r="U62" s="327" t="s">
        <v>300</v>
      </c>
    </row>
    <row r="63" spans="1:37" s="51" customFormat="1">
      <c r="A63" s="292" t="str">
        <f>VLOOKUP(U63,Sheet1!$C$2:$C$85,1,FALSE)</f>
        <v>BJFSR88</v>
      </c>
      <c r="B63" s="327" t="s">
        <v>379</v>
      </c>
      <c r="C63" s="327" t="s">
        <v>511</v>
      </c>
      <c r="D63">
        <v>10100</v>
      </c>
      <c r="E63" s="239">
        <f>VLOOKUP(A63,Sheet1!$C$2:$E$85,3,FALSE)</f>
        <v>10100</v>
      </c>
      <c r="F63" s="240">
        <f t="shared" si="0"/>
        <v>0</v>
      </c>
      <c r="G63" s="254">
        <f t="shared" si="4"/>
        <v>0</v>
      </c>
      <c r="H63">
        <v>693092.04</v>
      </c>
      <c r="I63" s="242">
        <f>VLOOKUP(A63,Sheet1!$C$2:$F$85,4,FALSE)</f>
        <v>693092.04</v>
      </c>
      <c r="J63" s="240">
        <f t="shared" si="1"/>
        <v>0</v>
      </c>
      <c r="K63" s="254">
        <f t="shared" si="5"/>
        <v>0</v>
      </c>
      <c r="L63" s="339">
        <v>40.43</v>
      </c>
      <c r="M63" s="239">
        <f>VLOOKUP(A63,Sheet1!$C$2:$G$85,5,FALSE)</f>
        <v>40.43</v>
      </c>
      <c r="N63" s="240">
        <f t="shared" si="2"/>
        <v>0</v>
      </c>
      <c r="O63" s="254">
        <f t="shared" si="3"/>
        <v>0</v>
      </c>
      <c r="P63">
        <v>408343</v>
      </c>
      <c r="Q63" s="239">
        <f>VLOOKUP(A63,Sheet1!$C$2:$H$85,6,FALSE)</f>
        <v>408343</v>
      </c>
      <c r="R63" s="240">
        <f t="shared" si="28"/>
        <v>0</v>
      </c>
      <c r="S63" s="254">
        <f t="shared" si="7"/>
        <v>0</v>
      </c>
      <c r="T63" s="9"/>
      <c r="U63" s="327" t="s">
        <v>380</v>
      </c>
    </row>
    <row r="64" spans="1:37" s="51" customFormat="1">
      <c r="A64" s="292" t="str">
        <f>VLOOKUP(U64,Sheet1!$C$2:$C$85,1,FALSE)</f>
        <v>BGYPBJ8</v>
      </c>
      <c r="B64" s="327" t="s">
        <v>361</v>
      </c>
      <c r="C64" s="327" t="s">
        <v>512</v>
      </c>
      <c r="D64">
        <v>10000</v>
      </c>
      <c r="E64" s="239">
        <f>VLOOKUP(A64,Sheet1!$C$2:$E$85,3,FALSE)</f>
        <v>10000</v>
      </c>
      <c r="F64" s="240">
        <f t="shared" si="0"/>
        <v>0</v>
      </c>
      <c r="G64" s="254">
        <f t="shared" si="4"/>
        <v>0</v>
      </c>
      <c r="H64">
        <v>86065</v>
      </c>
      <c r="I64" s="242">
        <f>VLOOKUP(A64,Sheet1!$C$2:$F$85,4,FALSE)</f>
        <v>86065</v>
      </c>
      <c r="J64" s="240">
        <f t="shared" si="1"/>
        <v>0</v>
      </c>
      <c r="K64" s="254">
        <f t="shared" si="5"/>
        <v>0</v>
      </c>
      <c r="L64" s="339">
        <v>9.7100000000000009</v>
      </c>
      <c r="M64" s="239">
        <f>VLOOKUP(A64,Sheet1!$C$2:$G$85,5,FALSE)</f>
        <v>9.7100000000000009</v>
      </c>
      <c r="N64" s="240">
        <f t="shared" si="2"/>
        <v>0</v>
      </c>
      <c r="O64" s="254">
        <f t="shared" si="3"/>
        <v>0</v>
      </c>
      <c r="P64">
        <v>97100</v>
      </c>
      <c r="Q64" s="239">
        <f>VLOOKUP(A64,Sheet1!$C$2:$H$85,6,FALSE)</f>
        <v>97090</v>
      </c>
      <c r="R64" s="240">
        <f t="shared" si="28"/>
        <v>10</v>
      </c>
      <c r="S64" s="254">
        <f t="shared" si="7"/>
        <v>1.0298659999999999E-4</v>
      </c>
      <c r="T64" s="9"/>
      <c r="U64" s="327" t="s">
        <v>362</v>
      </c>
    </row>
    <row r="65" spans="1:16378" s="51" customFormat="1">
      <c r="A65" s="292" t="str">
        <f>VLOOKUP(U65,Sheet1!$C$2:$C$85,1,FALSE)</f>
        <v>BP41ZD1</v>
      </c>
      <c r="B65" s="327" t="s">
        <v>296</v>
      </c>
      <c r="C65" s="327" t="s">
        <v>513</v>
      </c>
      <c r="D65">
        <v>1480</v>
      </c>
      <c r="E65" s="239">
        <f>VLOOKUP(A65,Sheet1!$C$2:$E$85,3,FALSE)</f>
        <v>1480</v>
      </c>
      <c r="F65" s="240">
        <f t="shared" si="0"/>
        <v>0</v>
      </c>
      <c r="G65" s="254">
        <f t="shared" si="4"/>
        <v>0</v>
      </c>
      <c r="H65">
        <v>254390.1</v>
      </c>
      <c r="I65" s="242">
        <f>VLOOKUP(A65,Sheet1!$C$2:$F$85,4,FALSE)</f>
        <v>254390.1</v>
      </c>
      <c r="J65" s="240">
        <f t="shared" si="1"/>
        <v>0</v>
      </c>
      <c r="K65" s="254">
        <f t="shared" si="5"/>
        <v>0</v>
      </c>
      <c r="L65" s="339">
        <v>304.69</v>
      </c>
      <c r="M65" s="239">
        <f>VLOOKUP(A65,Sheet1!$C$2:$G$85,5,FALSE)</f>
        <v>304.69</v>
      </c>
      <c r="N65" s="240">
        <f t="shared" si="2"/>
        <v>0</v>
      </c>
      <c r="O65" s="254">
        <f t="shared" si="3"/>
        <v>0</v>
      </c>
      <c r="P65">
        <v>450941.2</v>
      </c>
      <c r="Q65" s="239">
        <f>VLOOKUP(A65,Sheet1!$C$2:$H$85,6,FALSE)</f>
        <v>450941.2</v>
      </c>
      <c r="R65" s="240">
        <f t="shared" si="28"/>
        <v>0</v>
      </c>
      <c r="S65" s="254">
        <f t="shared" si="7"/>
        <v>0</v>
      </c>
      <c r="T65" s="9"/>
      <c r="U65" s="327" t="s">
        <v>297</v>
      </c>
    </row>
    <row r="66" spans="1:16378" s="51" customFormat="1">
      <c r="A66" s="292" t="str">
        <f>VLOOKUP(U66,Sheet1!$C$2:$C$85,1,FALSE)</f>
        <v>BRTR118</v>
      </c>
      <c r="B66" s="327" t="s">
        <v>376</v>
      </c>
      <c r="C66" s="327" t="s">
        <v>514</v>
      </c>
      <c r="D66">
        <v>20000</v>
      </c>
      <c r="E66" s="239">
        <f>VLOOKUP(A66,Sheet1!$C$2:$E$85,3,FALSE)</f>
        <v>20000</v>
      </c>
      <c r="F66" s="240">
        <f t="shared" si="0"/>
        <v>0</v>
      </c>
      <c r="G66" s="254">
        <f t="shared" si="4"/>
        <v>0</v>
      </c>
      <c r="H66">
        <v>223704</v>
      </c>
      <c r="I66" s="242">
        <f>VLOOKUP(A66,Sheet1!$C$2:$F$85,4,FALSE)</f>
        <v>223704</v>
      </c>
      <c r="J66" s="240">
        <f t="shared" si="1"/>
        <v>0</v>
      </c>
      <c r="K66" s="254">
        <f t="shared" si="5"/>
        <v>0</v>
      </c>
      <c r="L66" s="339">
        <v>11.69</v>
      </c>
      <c r="M66" s="239">
        <f>VLOOKUP(A66,Sheet1!$C$2:$G$85,5,FALSE)</f>
        <v>11.69</v>
      </c>
      <c r="N66" s="240">
        <f t="shared" si="2"/>
        <v>0</v>
      </c>
      <c r="O66" s="254">
        <f t="shared" si="3"/>
        <v>0</v>
      </c>
      <c r="P66">
        <v>233800</v>
      </c>
      <c r="Q66" s="239">
        <f>VLOOKUP(A66,Sheet1!$C$2:$H$85,6,FALSE)</f>
        <v>233800</v>
      </c>
      <c r="R66" s="240">
        <f t="shared" si="28"/>
        <v>0</v>
      </c>
      <c r="S66" s="254">
        <f t="shared" si="7"/>
        <v>0</v>
      </c>
      <c r="T66" s="9"/>
      <c r="U66" s="327" t="s">
        <v>377</v>
      </c>
    </row>
    <row r="67" spans="1:16378" s="51" customFormat="1">
      <c r="A67" s="292" t="str">
        <f>VLOOKUP(U67,Sheet1!$C$2:$C$85,1,FALSE)</f>
        <v>BV9G6B8</v>
      </c>
      <c r="B67" s="327" t="s">
        <v>304</v>
      </c>
      <c r="C67" s="327" t="s">
        <v>446</v>
      </c>
      <c r="D67">
        <v>4200</v>
      </c>
      <c r="E67" s="239">
        <f>VLOOKUP(A67,Sheet1!$C$2:$E$85,3,FALSE)</f>
        <v>4200</v>
      </c>
      <c r="F67" s="240">
        <f t="shared" si="0"/>
        <v>0</v>
      </c>
      <c r="G67" s="254">
        <f t="shared" si="4"/>
        <v>0</v>
      </c>
      <c r="H67">
        <v>520311.16</v>
      </c>
      <c r="I67" s="242">
        <f>VLOOKUP(A67,Sheet1!$C$2:$F$85,4,FALSE)</f>
        <v>520311.16</v>
      </c>
      <c r="J67" s="240">
        <f t="shared" si="1"/>
        <v>0</v>
      </c>
      <c r="K67" s="254">
        <f t="shared" si="5"/>
        <v>0</v>
      </c>
      <c r="L67" s="339">
        <v>163.35</v>
      </c>
      <c r="M67" s="239">
        <f>VLOOKUP(A67,Sheet1!$C$2:$G$85,5,FALSE)</f>
        <v>163.35</v>
      </c>
      <c r="N67" s="240">
        <f t="shared" si="2"/>
        <v>0</v>
      </c>
      <c r="O67" s="254">
        <f t="shared" si="3"/>
        <v>0</v>
      </c>
      <c r="P67">
        <v>686070</v>
      </c>
      <c r="Q67" s="239">
        <f>VLOOKUP(A67,Sheet1!$C$2:$H$85,6,FALSE)</f>
        <v>686070</v>
      </c>
      <c r="R67" s="240">
        <f t="shared" si="28"/>
        <v>0</v>
      </c>
      <c r="S67" s="254">
        <f t="shared" si="7"/>
        <v>0</v>
      </c>
      <c r="T67" s="9"/>
      <c r="U67" s="327" t="s">
        <v>305</v>
      </c>
    </row>
    <row r="68" spans="1:16378" s="51" customFormat="1">
      <c r="A68" s="292" t="str">
        <f>VLOOKUP(U68,Sheet1!$C$2:$C$85,1,FALSE)</f>
        <v>BWSW5D9</v>
      </c>
      <c r="B68" s="327" t="s">
        <v>447</v>
      </c>
      <c r="C68" s="327" t="s">
        <v>420</v>
      </c>
      <c r="D68">
        <v>85492</v>
      </c>
      <c r="E68" s="239">
        <f>VLOOKUP(A68,Sheet1!$C$2:$E$85,3,FALSE)</f>
        <v>85492</v>
      </c>
      <c r="F68" s="240">
        <f t="shared" si="0"/>
        <v>0</v>
      </c>
      <c r="G68" s="254">
        <f t="shared" si="4"/>
        <v>0</v>
      </c>
      <c r="H68">
        <v>175873.37</v>
      </c>
      <c r="I68" s="242">
        <f>VLOOKUP(A68,Sheet1!$C$2:$F$85,4,FALSE)</f>
        <v>175873.37</v>
      </c>
      <c r="J68" s="240">
        <f t="shared" si="1"/>
        <v>0</v>
      </c>
      <c r="K68" s="254">
        <f t="shared" si="5"/>
        <v>0</v>
      </c>
      <c r="L68" s="339">
        <v>1.4255679999999999</v>
      </c>
      <c r="M68" s="239">
        <f>VLOOKUP(A68,Sheet1!$C$2:$G$85,5,FALSE)</f>
        <v>1.43</v>
      </c>
      <c r="N68" s="240">
        <f t="shared" si="2"/>
        <v>-4.4319999999999915E-3</v>
      </c>
      <c r="O68" s="254">
        <f t="shared" si="3"/>
        <v>-3.1089362000000001E-3</v>
      </c>
      <c r="P68">
        <v>121874.64</v>
      </c>
      <c r="Q68" s="239">
        <f>VLOOKUP(A68,Sheet1!$C$2:$H$85,6,FALSE)</f>
        <v>121934.07</v>
      </c>
      <c r="R68" s="240">
        <f t="shared" si="28"/>
        <v>-59.430000000007567</v>
      </c>
      <c r="S68" s="254">
        <f t="shared" si="7"/>
        <v>-4.8763220000000001E-4</v>
      </c>
      <c r="T68" s="9"/>
      <c r="U68" s="327" t="s">
        <v>419</v>
      </c>
    </row>
    <row r="69" spans="1:16378" s="51" customFormat="1">
      <c r="A69" s="292" t="str">
        <f>VLOOKUP(U69,Sheet1!$C$2:$C$85,1,FALSE)</f>
        <v>BXDZ9Z0</v>
      </c>
      <c r="B69" s="327" t="s">
        <v>368</v>
      </c>
      <c r="C69" s="327" t="s">
        <v>448</v>
      </c>
      <c r="D69">
        <v>1813</v>
      </c>
      <c r="E69" s="239">
        <f>VLOOKUP(A69,Sheet1!$C$2:$E$85,3,FALSE)</f>
        <v>1813</v>
      </c>
      <c r="F69" s="240">
        <f t="shared" si="0"/>
        <v>0</v>
      </c>
      <c r="G69" s="254">
        <f t="shared" si="4"/>
        <v>0</v>
      </c>
      <c r="H69">
        <v>262155.39</v>
      </c>
      <c r="I69" s="242">
        <f>VLOOKUP(A69,Sheet1!$C$2:$F$85,4,FALSE)</f>
        <v>238653.72</v>
      </c>
      <c r="J69" s="240">
        <f t="shared" si="1"/>
        <v>23501.670000000013</v>
      </c>
      <c r="K69" s="254">
        <f t="shared" si="5"/>
        <v>8.9647861100000004E-2</v>
      </c>
      <c r="L69" s="339">
        <v>925.43</v>
      </c>
      <c r="M69" s="239">
        <f>VLOOKUP(A69,Sheet1!$C$2:$G$85,5,FALSE)</f>
        <v>925.43</v>
      </c>
      <c r="N69" s="240">
        <f t="shared" si="2"/>
        <v>0</v>
      </c>
      <c r="O69" s="254">
        <f t="shared" si="3"/>
        <v>0</v>
      </c>
      <c r="P69">
        <v>1677804.59</v>
      </c>
      <c r="Q69" s="239">
        <f>VLOOKUP(A69,Sheet1!$C$2:$H$85,6,FALSE)</f>
        <v>1677804.59</v>
      </c>
      <c r="R69" s="240">
        <f t="shared" si="28"/>
        <v>0</v>
      </c>
      <c r="S69" s="254">
        <f t="shared" si="7"/>
        <v>0</v>
      </c>
      <c r="T69" s="9"/>
      <c r="U69" s="327" t="s">
        <v>369</v>
      </c>
    </row>
    <row r="70" spans="1:16378" s="51" customFormat="1">
      <c r="A70" s="292" t="str">
        <f>VLOOKUP(U70,Sheet1!$C$2:$C$85,1,FALSE)</f>
        <v>BYRY2M8</v>
      </c>
      <c r="B70" s="327">
        <v>759530108</v>
      </c>
      <c r="C70" s="327" t="s">
        <v>449</v>
      </c>
      <c r="D70">
        <v>28900</v>
      </c>
      <c r="E70" s="239">
        <f>VLOOKUP(A70,Sheet1!$C$2:$E$85,3,FALSE)</f>
        <v>28900</v>
      </c>
      <c r="F70" s="240">
        <f t="shared" si="0"/>
        <v>0</v>
      </c>
      <c r="G70" s="254">
        <f t="shared" si="4"/>
        <v>0</v>
      </c>
      <c r="H70">
        <v>581830.31999999995</v>
      </c>
      <c r="I70" s="242">
        <f>VLOOKUP(A70,Sheet1!$C$2:$F$85,4,FALSE)</f>
        <v>581830.31999999995</v>
      </c>
      <c r="J70" s="240">
        <f t="shared" si="1"/>
        <v>0</v>
      </c>
      <c r="K70" s="254">
        <f t="shared" si="5"/>
        <v>0</v>
      </c>
      <c r="L70" s="339">
        <v>19.73</v>
      </c>
      <c r="M70" s="239">
        <f>VLOOKUP(A70,Sheet1!$C$2:$G$85,5,FALSE)</f>
        <v>19.73</v>
      </c>
      <c r="N70" s="240">
        <f t="shared" si="2"/>
        <v>0</v>
      </c>
      <c r="O70" s="254">
        <f t="shared" si="3"/>
        <v>0</v>
      </c>
      <c r="P70">
        <v>570197</v>
      </c>
      <c r="Q70" s="239">
        <f>VLOOKUP(A70,Sheet1!$C$2:$H$85,6,FALSE)</f>
        <v>570197</v>
      </c>
      <c r="R70" s="240">
        <f t="shared" si="28"/>
        <v>0</v>
      </c>
      <c r="S70" s="254">
        <f t="shared" si="7"/>
        <v>0</v>
      </c>
      <c r="T70" s="9"/>
      <c r="U70" s="327" t="s">
        <v>359</v>
      </c>
    </row>
    <row r="71" spans="1:16378" s="51" customFormat="1">
      <c r="A71" s="292" t="str">
        <f>VLOOKUP(U71,Sheet1!$C$2:$C$85,1,FALSE)</f>
        <v>BZ1GMK5</v>
      </c>
      <c r="B71" s="327" t="s">
        <v>320</v>
      </c>
      <c r="C71" s="327" t="s">
        <v>450</v>
      </c>
      <c r="D71">
        <v>5800</v>
      </c>
      <c r="E71" s="239">
        <f>VLOOKUP(A71,Sheet1!$C$2:$E$85,3,FALSE)</f>
        <v>5800</v>
      </c>
      <c r="F71" s="240">
        <f t="shared" si="0"/>
        <v>0</v>
      </c>
      <c r="G71" s="254">
        <f t="shared" si="4"/>
        <v>0</v>
      </c>
      <c r="H71">
        <v>434282.3</v>
      </c>
      <c r="I71" s="242">
        <f>VLOOKUP(A71,Sheet1!$C$2:$F$85,4,FALSE)</f>
        <v>434282.3</v>
      </c>
      <c r="J71" s="240">
        <f t="shared" si="1"/>
        <v>0</v>
      </c>
      <c r="K71" s="254">
        <f t="shared" si="5"/>
        <v>0</v>
      </c>
      <c r="L71" s="339">
        <v>178.42</v>
      </c>
      <c r="M71" s="239">
        <f>VLOOKUP(A71,Sheet1!$C$2:$G$85,5,FALSE)</f>
        <v>178.42</v>
      </c>
      <c r="N71" s="240">
        <f t="shared" si="2"/>
        <v>0</v>
      </c>
      <c r="O71" s="254">
        <f t="shared" si="3"/>
        <v>0</v>
      </c>
      <c r="P71">
        <v>1034836</v>
      </c>
      <c r="Q71" s="239">
        <f>VLOOKUP(A71,Sheet1!$C$2:$H$85,6,FALSE)</f>
        <v>1034836</v>
      </c>
      <c r="R71" s="240">
        <f t="shared" si="28"/>
        <v>0</v>
      </c>
      <c r="S71" s="254">
        <f t="shared" si="7"/>
        <v>0</v>
      </c>
      <c r="T71" s="9"/>
      <c r="U71" s="327" t="s">
        <v>321</v>
      </c>
    </row>
    <row r="72" spans="1:16378" s="51" customFormat="1">
      <c r="A72" s="292" t="str">
        <f>VLOOKUP(U72,Sheet1!$C$2:$C$85,1,FALSE)</f>
        <v>BYXD1N3</v>
      </c>
      <c r="B72" s="327">
        <v>631512209</v>
      </c>
      <c r="C72" s="327" t="s">
        <v>451</v>
      </c>
      <c r="D72">
        <v>9900</v>
      </c>
      <c r="E72" s="239">
        <f>VLOOKUP(A72,Sheet1!$C$2:$E$85,3,FALSE)</f>
        <v>9900</v>
      </c>
      <c r="F72" s="240">
        <f t="shared" si="0"/>
        <v>0</v>
      </c>
      <c r="G72" s="254">
        <f t="shared" si="4"/>
        <v>0</v>
      </c>
      <c r="H72">
        <v>372874.93</v>
      </c>
      <c r="I72" s="242">
        <f>VLOOKUP(A72,Sheet1!$C$2:$F$85,4,FALSE)</f>
        <v>257665.09</v>
      </c>
      <c r="J72" s="240">
        <f t="shared" si="1"/>
        <v>115209.84</v>
      </c>
      <c r="K72" s="254">
        <f t="shared" si="5"/>
        <v>0.30897716829999999</v>
      </c>
      <c r="L72" s="339">
        <v>38.94</v>
      </c>
      <c r="M72" s="239">
        <f>VLOOKUP(A72,Sheet1!$C$2:$G$85,5,FALSE)</f>
        <v>38.94</v>
      </c>
      <c r="N72" s="240">
        <f t="shared" si="2"/>
        <v>0</v>
      </c>
      <c r="O72" s="254">
        <f t="shared" si="3"/>
        <v>0</v>
      </c>
      <c r="P72">
        <v>385506</v>
      </c>
      <c r="Q72" s="239">
        <f>VLOOKUP(A72,Sheet1!$C$2:$H$85,6,FALSE)</f>
        <v>385506</v>
      </c>
      <c r="R72" s="240">
        <f t="shared" si="28"/>
        <v>0</v>
      </c>
      <c r="S72" s="254">
        <f t="shared" si="7"/>
        <v>0</v>
      </c>
      <c r="T72" s="9"/>
      <c r="U72" s="327" t="s">
        <v>345</v>
      </c>
    </row>
    <row r="73" spans="1:16378" s="51" customFormat="1">
      <c r="A73" s="292" t="str">
        <f>VLOOKUP(U73,Sheet1!$C$2:$C$85,1,FALSE)</f>
        <v>BFWK4R7</v>
      </c>
      <c r="B73" s="327" t="s">
        <v>353</v>
      </c>
      <c r="C73" s="327" t="s">
        <v>452</v>
      </c>
      <c r="D73">
        <v>4100</v>
      </c>
      <c r="E73" s="239">
        <f>VLOOKUP(A73,Sheet1!$C$2:$E$85,3,FALSE)</f>
        <v>4100</v>
      </c>
      <c r="F73" s="240">
        <f t="shared" si="0"/>
        <v>0</v>
      </c>
      <c r="G73" s="254">
        <f t="shared" si="4"/>
        <v>0</v>
      </c>
      <c r="H73">
        <v>150862.78</v>
      </c>
      <c r="I73" s="242">
        <f>VLOOKUP(A73,Sheet1!$C$2:$F$85,4,FALSE)</f>
        <v>150862.78</v>
      </c>
      <c r="J73" s="240">
        <f t="shared" si="1"/>
        <v>0</v>
      </c>
      <c r="K73" s="254">
        <f t="shared" si="5"/>
        <v>0</v>
      </c>
      <c r="L73" s="339">
        <v>36.61</v>
      </c>
      <c r="M73" s="239">
        <f>VLOOKUP(A73,Sheet1!$C$2:$G$85,5,FALSE)</f>
        <v>36.61</v>
      </c>
      <c r="N73" s="240">
        <f t="shared" si="2"/>
        <v>0</v>
      </c>
      <c r="O73" s="254">
        <f t="shared" si="3"/>
        <v>0</v>
      </c>
      <c r="P73">
        <v>150101</v>
      </c>
      <c r="Q73" s="239">
        <f>VLOOKUP(A73,Sheet1!$C$2:$H$85,6,FALSE)</f>
        <v>150101</v>
      </c>
      <c r="R73" s="240">
        <f t="shared" si="28"/>
        <v>0</v>
      </c>
      <c r="S73" s="254">
        <f t="shared" si="7"/>
        <v>0</v>
      </c>
      <c r="T73" s="9"/>
      <c r="U73" s="327" t="s">
        <v>354</v>
      </c>
    </row>
    <row r="74" spans="1:16378" s="51" customFormat="1">
      <c r="A74" s="292" t="str">
        <f>VLOOKUP(U74,Sheet1!$C$2:$C$85,1,FALSE)</f>
        <v>BF7NT10</v>
      </c>
      <c r="B74" s="327" t="s">
        <v>330</v>
      </c>
      <c r="C74" s="327" t="s">
        <v>453</v>
      </c>
      <c r="D74">
        <v>11955</v>
      </c>
      <c r="E74" s="239">
        <f>VLOOKUP(A74,Sheet1!$C$2:$E$85,3,FALSE)</f>
        <v>11955</v>
      </c>
      <c r="F74" s="240">
        <f t="shared" ref="F74:F75" si="29">D74-E74</f>
        <v>0</v>
      </c>
      <c r="G74" s="254">
        <f t="shared" ref="G74:G75" si="30">ROUND(F74/D74,10)</f>
        <v>0</v>
      </c>
      <c r="H74">
        <v>675267.12</v>
      </c>
      <c r="I74" s="242">
        <f>VLOOKUP(A74,Sheet1!$C$2:$F$85,4,FALSE)</f>
        <v>675226.53</v>
      </c>
      <c r="J74" s="240">
        <f t="shared" ref="J74:J75" si="31">H74-I74</f>
        <v>40.589999999967404</v>
      </c>
      <c r="K74" s="254">
        <f t="shared" ref="K74:K75" si="32">ROUND(J74/H74,10)</f>
        <v>6.0109499999999998E-5</v>
      </c>
      <c r="L74" s="339">
        <v>51.14</v>
      </c>
      <c r="M74" s="239">
        <f>VLOOKUP(A74,Sheet1!$C$2:$G$85,5,FALSE)</f>
        <v>51.14</v>
      </c>
      <c r="N74" s="240">
        <f t="shared" ref="N74:N75" si="33">L74-M74</f>
        <v>0</v>
      </c>
      <c r="O74" s="254">
        <f t="shared" ref="O74:O75" si="34">ROUND(N74/L74,10)</f>
        <v>0</v>
      </c>
      <c r="P74">
        <v>611378.69999999995</v>
      </c>
      <c r="Q74" s="239">
        <f>VLOOKUP(A74,Sheet1!$C$2:$H$85,6,FALSE)</f>
        <v>611378.69999999995</v>
      </c>
      <c r="R74" s="240">
        <f t="shared" ref="R74:R75" si="35">P74-Q74</f>
        <v>0</v>
      </c>
      <c r="S74" s="254">
        <f t="shared" ref="S74:S75" si="36">ROUND(R74/P74,10)</f>
        <v>0</v>
      </c>
      <c r="T74" s="9"/>
      <c r="U74" s="327" t="s">
        <v>331</v>
      </c>
    </row>
    <row r="75" spans="1:16378" s="51" customFormat="1">
      <c r="A75" s="292" t="str">
        <f>VLOOKUP(U75,Sheet1!$C$2:$C$85,1,FALSE)</f>
        <v>BJ2KSG2</v>
      </c>
      <c r="B75" s="327" t="s">
        <v>454</v>
      </c>
      <c r="C75" s="327" t="s">
        <v>455</v>
      </c>
      <c r="D75">
        <v>4033</v>
      </c>
      <c r="E75" s="239">
        <f>VLOOKUP(A75,Sheet1!$C$2:$E$85,3,FALSE)</f>
        <v>4033</v>
      </c>
      <c r="F75" s="240">
        <f t="shared" si="29"/>
        <v>0</v>
      </c>
      <c r="G75" s="254">
        <f t="shared" si="30"/>
        <v>0</v>
      </c>
      <c r="H75">
        <v>382657.6</v>
      </c>
      <c r="I75" s="242">
        <f>VLOOKUP(A75,Sheet1!$C$2:$F$85,4,FALSE)</f>
        <v>382583.97</v>
      </c>
      <c r="J75" s="240">
        <f t="shared" si="31"/>
        <v>73.630000000004657</v>
      </c>
      <c r="K75" s="254">
        <f t="shared" si="32"/>
        <v>1.9241749999999999E-4</v>
      </c>
      <c r="L75" s="339">
        <v>96.333054000000004</v>
      </c>
      <c r="M75" s="239">
        <f>VLOOKUP(A75,Sheet1!$C$2:$G$85,5,FALSE)</f>
        <v>96.32</v>
      </c>
      <c r="N75" s="240">
        <f t="shared" si="33"/>
        <v>1.3054000000011001E-2</v>
      </c>
      <c r="O75" s="254">
        <f t="shared" si="34"/>
        <v>1.3550899999999999E-4</v>
      </c>
      <c r="P75">
        <v>388511.21</v>
      </c>
      <c r="Q75" s="239">
        <f>VLOOKUP(A75,Sheet1!$C$2:$H$85,6,FALSE)</f>
        <v>388456.91</v>
      </c>
      <c r="R75" s="240">
        <f t="shared" si="35"/>
        <v>54.300000000046566</v>
      </c>
      <c r="S75" s="254">
        <f t="shared" si="36"/>
        <v>1.3976430000000001E-4</v>
      </c>
      <c r="T75" s="9"/>
      <c r="U75" s="327" t="s">
        <v>384</v>
      </c>
    </row>
    <row r="76" spans="1:16378" s="51" customFormat="1">
      <c r="A76" s="292" t="str">
        <f>VLOOKUP(U76,Sheet1!$C$2:$C$85,1,FALSE)</f>
        <v>BJ2L553</v>
      </c>
      <c r="B76" s="327" t="s">
        <v>311</v>
      </c>
      <c r="C76" s="327" t="s">
        <v>456</v>
      </c>
      <c r="D76">
        <v>9000</v>
      </c>
      <c r="E76" s="239">
        <f>VLOOKUP(A76,Sheet1!$C$2:$E$85,3,FALSE)</f>
        <v>9000</v>
      </c>
      <c r="F76" s="240">
        <f t="shared" ref="F76" si="37">D76-E76</f>
        <v>0</v>
      </c>
      <c r="G76" s="254">
        <f t="shared" ref="G76" si="38">ROUND(F76/D76,10)</f>
        <v>0</v>
      </c>
      <c r="H76">
        <v>477705.2</v>
      </c>
      <c r="I76" s="242">
        <f>VLOOKUP(A76,Sheet1!$C$2:$F$85,4,FALSE)</f>
        <v>477705.2</v>
      </c>
      <c r="J76" s="240">
        <f t="shared" ref="J76" si="39">H76-I76</f>
        <v>0</v>
      </c>
      <c r="K76" s="254">
        <f t="shared" ref="K76" si="40">ROUND(J76/H76,10)</f>
        <v>0</v>
      </c>
      <c r="L76" s="339">
        <v>62.17</v>
      </c>
      <c r="M76" s="239">
        <f>VLOOKUP(A76,Sheet1!$C$2:$G$85,5,FALSE)</f>
        <v>62.17</v>
      </c>
      <c r="N76" s="240">
        <f t="shared" ref="N76" si="41">L76-M76</f>
        <v>0</v>
      </c>
      <c r="O76" s="254">
        <f t="shared" ref="O76" si="42">ROUND(N76/L76,10)</f>
        <v>0</v>
      </c>
      <c r="P76">
        <v>559530</v>
      </c>
      <c r="Q76" s="239">
        <f>VLOOKUP(A76,Sheet1!$C$2:$H$85,6,FALSE)</f>
        <v>559530</v>
      </c>
      <c r="R76" s="240">
        <f t="shared" ref="R76" si="43">P76-Q76</f>
        <v>0</v>
      </c>
      <c r="S76" s="254">
        <f t="shared" ref="S76" si="44">ROUND(R76/P76,10)</f>
        <v>0</v>
      </c>
      <c r="T76" s="9"/>
      <c r="U76" s="327" t="s">
        <v>312</v>
      </c>
    </row>
    <row r="77" spans="1:16378" s="51" customFormat="1">
      <c r="A77" s="292" t="str">
        <f>VLOOKUP(U77,Sheet1!$C$2:$C$85,1,FALSE)</f>
        <v>BKT6LC7</v>
      </c>
      <c r="B77" s="327" t="s">
        <v>356</v>
      </c>
      <c r="C77" s="327" t="s">
        <v>457</v>
      </c>
      <c r="D77">
        <v>9900</v>
      </c>
      <c r="E77" s="239">
        <f>VLOOKUP(A77,Sheet1!$C$2:$E$85,3,FALSE)</f>
        <v>9900</v>
      </c>
      <c r="F77" s="240">
        <f t="shared" si="0"/>
        <v>0</v>
      </c>
      <c r="G77" s="254">
        <f t="shared" si="4"/>
        <v>0</v>
      </c>
      <c r="H77">
        <v>149985</v>
      </c>
      <c r="I77" s="242">
        <f>VLOOKUP(A77,Sheet1!$C$2:$F$85,4,FALSE)</f>
        <v>119154.1</v>
      </c>
      <c r="J77" s="240">
        <f t="shared" si="1"/>
        <v>30830.899999999994</v>
      </c>
      <c r="K77" s="254">
        <f t="shared" si="5"/>
        <v>0.20555988929999999</v>
      </c>
      <c r="L77" s="339">
        <v>20.010000000000002</v>
      </c>
      <c r="M77" s="239">
        <f>VLOOKUP(A77,Sheet1!$C$2:$G$85,5,FALSE)</f>
        <v>19.98</v>
      </c>
      <c r="N77" s="240">
        <f t="shared" si="2"/>
        <v>3.0000000000001137E-2</v>
      </c>
      <c r="O77" s="254">
        <f t="shared" si="3"/>
        <v>1.4992504000000001E-3</v>
      </c>
      <c r="P77">
        <v>198099</v>
      </c>
      <c r="Q77" s="239">
        <f>VLOOKUP(A77,Sheet1!$C$2:$H$85,6,FALSE)</f>
        <v>197841.6</v>
      </c>
      <c r="R77" s="240">
        <f t="shared" si="28"/>
        <v>257.39999999999418</v>
      </c>
      <c r="S77" s="254">
        <f t="shared" si="7"/>
        <v>1.2993503E-3</v>
      </c>
      <c r="T77" s="9"/>
      <c r="U77" s="327" t="s">
        <v>357</v>
      </c>
    </row>
    <row r="78" spans="1:16378" s="51" customFormat="1">
      <c r="A78" s="292"/>
      <c r="B78"/>
      <c r="C78"/>
      <c r="D78"/>
      <c r="E78" s="239"/>
      <c r="F78" s="240"/>
      <c r="G78" s="254"/>
      <c r="H78"/>
      <c r="I78" s="242"/>
      <c r="J78" s="240"/>
      <c r="K78" s="254"/>
      <c r="L78" s="339"/>
      <c r="M78" s="239"/>
      <c r="N78" s="240"/>
      <c r="O78" s="254"/>
      <c r="P78"/>
      <c r="Q78" s="239"/>
      <c r="R78" s="240"/>
      <c r="S78" s="254"/>
      <c r="T78" s="9"/>
      <c r="U78" s="327"/>
    </row>
    <row r="79" spans="1:16378" s="51" customFormat="1">
      <c r="A79" s="172" t="s">
        <v>143</v>
      </c>
      <c r="B79"/>
      <c r="C79"/>
      <c r="D79"/>
      <c r="E79" s="239"/>
      <c r="F79" s="240"/>
      <c r="G79" s="254"/>
      <c r="H79" s="243"/>
      <c r="I79" s="242"/>
      <c r="J79" s="240"/>
      <c r="K79" s="254"/>
      <c r="L79" s="340"/>
      <c r="M79" s="239"/>
      <c r="N79" s="240"/>
      <c r="O79" s="254"/>
      <c r="P79" s="243"/>
      <c r="Q79" s="239"/>
      <c r="R79" s="240"/>
      <c r="S79" s="254"/>
      <c r="T79" s="52"/>
      <c r="U79" s="327"/>
      <c r="V79" s="52"/>
      <c r="W79" s="52"/>
      <c r="X79" s="52"/>
      <c r="Y79" s="52"/>
      <c r="Z79" s="52"/>
      <c r="AA79" s="52"/>
      <c r="AB79" s="52"/>
      <c r="AC79" s="52"/>
      <c r="AD79" s="52"/>
      <c r="AE79" s="52"/>
      <c r="AF79" s="52"/>
      <c r="AG79" s="52"/>
      <c r="AH79" s="52"/>
      <c r="AI79" s="52"/>
      <c r="AJ79" s="52"/>
      <c r="AK79" s="52"/>
      <c r="AL79" s="52"/>
      <c r="AM79" s="52"/>
      <c r="AN79" s="52"/>
      <c r="AO79" s="52"/>
      <c r="AP79" s="52"/>
      <c r="AQ79" s="52"/>
      <c r="AR79" s="52"/>
      <c r="AS79" s="52"/>
      <c r="AT79" s="52"/>
      <c r="AU79" s="52"/>
      <c r="AV79" s="52"/>
      <c r="AW79" s="52"/>
      <c r="AX79" s="52"/>
      <c r="AY79" s="52"/>
      <c r="AZ79" s="52"/>
      <c r="BA79" s="52"/>
      <c r="BB79" s="52"/>
      <c r="BC79" s="52"/>
      <c r="BD79" s="52"/>
      <c r="BE79" s="52"/>
      <c r="BF79" s="52"/>
      <c r="BG79" s="52"/>
      <c r="BH79" s="52"/>
      <c r="BI79" s="52"/>
      <c r="BJ79" s="52"/>
      <c r="BK79" s="52"/>
      <c r="BL79" s="52"/>
      <c r="BM79" s="52"/>
      <c r="BN79" s="52"/>
      <c r="BO79" s="52"/>
      <c r="BP79" s="52"/>
      <c r="BQ79" s="52"/>
      <c r="BR79" s="52"/>
      <c r="BS79" s="52"/>
      <c r="BT79" s="52"/>
      <c r="BU79" s="52"/>
      <c r="BV79" s="52"/>
      <c r="BW79" s="52"/>
      <c r="BX79" s="52"/>
      <c r="BY79" s="52"/>
      <c r="BZ79" s="52"/>
      <c r="CA79" s="52"/>
      <c r="CB79" s="52"/>
      <c r="CC79" s="52"/>
      <c r="CD79" s="52"/>
      <c r="CE79" s="52"/>
      <c r="CF79" s="52"/>
      <c r="CG79" s="52"/>
      <c r="CH79" s="52"/>
      <c r="CI79" s="52"/>
      <c r="CJ79" s="52"/>
      <c r="CK79" s="52"/>
      <c r="CL79" s="52"/>
      <c r="CM79" s="52"/>
      <c r="CN79" s="52"/>
      <c r="CO79" s="52"/>
      <c r="CP79" s="52"/>
      <c r="CQ79" s="52"/>
      <c r="CR79" s="52"/>
      <c r="CS79" s="52"/>
      <c r="CT79" s="52"/>
      <c r="CU79" s="52"/>
      <c r="CV79" s="52"/>
      <c r="CW79" s="52"/>
      <c r="CX79" s="52"/>
      <c r="CY79" s="52"/>
      <c r="CZ79" s="52"/>
      <c r="DA79" s="52"/>
      <c r="DB79" s="52"/>
      <c r="DC79" s="52"/>
      <c r="DD79" s="52"/>
      <c r="DE79" s="52"/>
      <c r="DF79" s="52"/>
      <c r="DG79" s="52"/>
      <c r="DH79" s="52"/>
      <c r="DI79" s="52"/>
      <c r="DJ79" s="52"/>
      <c r="DK79" s="52"/>
      <c r="DL79" s="52"/>
      <c r="DM79" s="52"/>
      <c r="DN79" s="52"/>
      <c r="DO79" s="52"/>
      <c r="DP79" s="52"/>
      <c r="DQ79" s="52"/>
      <c r="DR79" s="52"/>
      <c r="DS79" s="52"/>
      <c r="DT79" s="52"/>
      <c r="DU79" s="52"/>
      <c r="DV79" s="52"/>
      <c r="DW79" s="52"/>
      <c r="DX79" s="52"/>
      <c r="DY79" s="52"/>
      <c r="DZ79" s="52"/>
      <c r="EA79" s="52"/>
      <c r="EB79" s="52"/>
      <c r="EC79" s="52"/>
      <c r="ED79" s="52"/>
      <c r="EE79" s="52"/>
      <c r="EF79" s="52"/>
      <c r="EG79" s="52"/>
      <c r="EH79" s="52"/>
      <c r="EI79" s="52"/>
      <c r="EJ79" s="52"/>
      <c r="EK79" s="52"/>
      <c r="EL79" s="52"/>
      <c r="EM79" s="52"/>
      <c r="EN79" s="52"/>
      <c r="EO79" s="52"/>
      <c r="EP79" s="52"/>
      <c r="EQ79" s="52"/>
      <c r="ER79" s="52"/>
      <c r="ES79" s="52"/>
      <c r="ET79" s="52"/>
      <c r="EU79" s="52"/>
      <c r="EV79" s="52"/>
      <c r="EW79" s="52"/>
      <c r="EX79" s="52"/>
      <c r="EY79" s="52"/>
      <c r="EZ79" s="52"/>
      <c r="FA79" s="52"/>
      <c r="FB79" s="52"/>
      <c r="FC79" s="52"/>
      <c r="FD79" s="52"/>
      <c r="FE79" s="52"/>
      <c r="FF79" s="52"/>
      <c r="FG79" s="52"/>
      <c r="FH79" s="52"/>
      <c r="FI79" s="52"/>
      <c r="FJ79" s="52"/>
      <c r="FK79" s="52"/>
      <c r="FL79" s="52"/>
      <c r="FM79" s="52"/>
      <c r="FN79" s="52"/>
      <c r="FO79" s="52"/>
      <c r="FP79" s="52"/>
      <c r="FQ79" s="52"/>
      <c r="FR79" s="52"/>
      <c r="FS79" s="52"/>
      <c r="FT79" s="52"/>
      <c r="FU79" s="52"/>
      <c r="FV79" s="52"/>
      <c r="FW79" s="52"/>
      <c r="FX79" s="52"/>
      <c r="FY79" s="52"/>
      <c r="FZ79" s="52"/>
      <c r="GA79" s="52"/>
      <c r="GB79" s="52"/>
      <c r="GC79" s="52"/>
      <c r="GD79" s="52"/>
      <c r="GE79" s="52"/>
      <c r="GF79" s="52"/>
      <c r="GG79" s="52"/>
      <c r="GH79" s="52"/>
      <c r="GI79" s="52"/>
      <c r="GJ79" s="52"/>
      <c r="GK79" s="52"/>
      <c r="GL79" s="52"/>
      <c r="GM79" s="52"/>
      <c r="GN79" s="52"/>
      <c r="GO79" s="52"/>
      <c r="GP79" s="52"/>
      <c r="GQ79" s="52"/>
      <c r="GR79" s="52"/>
      <c r="GS79" s="52"/>
      <c r="GT79" s="52"/>
      <c r="GU79" s="52"/>
      <c r="GV79" s="52"/>
      <c r="GW79" s="52"/>
      <c r="GX79" s="52"/>
      <c r="GY79" s="52"/>
      <c r="GZ79" s="52"/>
      <c r="HA79" s="52"/>
      <c r="HB79" s="52"/>
      <c r="HC79" s="52"/>
      <c r="HD79" s="52"/>
      <c r="HE79" s="52"/>
      <c r="HF79" s="52"/>
      <c r="HG79" s="52"/>
      <c r="HH79" s="52"/>
      <c r="HI79" s="52"/>
      <c r="HJ79" s="52"/>
      <c r="HK79" s="52"/>
      <c r="HL79" s="52"/>
      <c r="HM79" s="52"/>
      <c r="HN79" s="52"/>
      <c r="HO79" s="52"/>
      <c r="HP79" s="52"/>
      <c r="HQ79" s="52"/>
      <c r="HR79" s="52"/>
      <c r="HS79" s="52"/>
      <c r="HT79" s="52"/>
      <c r="HU79" s="52"/>
      <c r="HV79" s="52"/>
      <c r="HW79" s="52"/>
      <c r="HX79" s="52"/>
      <c r="HY79" s="52"/>
      <c r="HZ79" s="52"/>
      <c r="IA79" s="52"/>
      <c r="IB79" s="52"/>
      <c r="IC79" s="52"/>
      <c r="ID79" s="52"/>
      <c r="IE79" s="52"/>
      <c r="IF79" s="52"/>
      <c r="IG79" s="52"/>
      <c r="IH79" s="52"/>
      <c r="II79" s="52"/>
      <c r="IJ79" s="52"/>
      <c r="IK79" s="52"/>
      <c r="IL79" s="52"/>
      <c r="IM79" s="52"/>
      <c r="IN79" s="52"/>
      <c r="IO79" s="52"/>
      <c r="IP79" s="52"/>
      <c r="IQ79" s="52"/>
      <c r="IR79" s="52"/>
      <c r="IS79" s="52"/>
      <c r="IT79" s="52"/>
      <c r="IU79" s="52"/>
      <c r="IV79" s="52"/>
      <c r="IW79" s="52"/>
      <c r="IX79" s="52"/>
      <c r="IY79" s="52"/>
      <c r="IZ79" s="52"/>
      <c r="JA79" s="52"/>
      <c r="JB79" s="52"/>
      <c r="JC79" s="52"/>
      <c r="JD79" s="52"/>
      <c r="JE79" s="52"/>
      <c r="JF79" s="52"/>
      <c r="JG79" s="52"/>
      <c r="JH79" s="52"/>
      <c r="JI79" s="52"/>
      <c r="JJ79" s="52"/>
      <c r="JK79" s="52"/>
      <c r="JL79" s="52"/>
      <c r="JM79" s="52"/>
      <c r="JN79" s="52"/>
      <c r="JO79" s="52"/>
      <c r="JP79" s="52"/>
      <c r="JQ79" s="52"/>
      <c r="JR79" s="52"/>
      <c r="JS79" s="52"/>
      <c r="JT79" s="52"/>
      <c r="JU79" s="52"/>
      <c r="JV79" s="52"/>
      <c r="JW79" s="52"/>
      <c r="JX79" s="52"/>
      <c r="JY79" s="52"/>
      <c r="JZ79" s="52"/>
      <c r="KA79" s="52"/>
      <c r="KB79" s="52"/>
      <c r="KC79" s="52"/>
      <c r="KD79" s="52"/>
      <c r="KE79" s="52"/>
      <c r="KF79" s="52"/>
      <c r="KG79" s="52"/>
      <c r="KH79" s="52"/>
      <c r="KI79" s="52"/>
      <c r="KJ79" s="52"/>
      <c r="KK79" s="52"/>
      <c r="KL79" s="52"/>
      <c r="KM79" s="52"/>
      <c r="KN79" s="52"/>
      <c r="KO79" s="52"/>
      <c r="KP79" s="52"/>
      <c r="KQ79" s="52"/>
      <c r="KR79" s="52"/>
      <c r="KS79" s="52"/>
      <c r="KT79" s="52"/>
      <c r="KU79" s="52"/>
      <c r="KV79" s="52"/>
      <c r="KW79" s="52"/>
      <c r="KX79" s="52"/>
      <c r="KY79" s="52"/>
      <c r="KZ79" s="52"/>
      <c r="LA79" s="52"/>
      <c r="LB79" s="52"/>
      <c r="LC79" s="52"/>
      <c r="LD79" s="52"/>
      <c r="LE79" s="52"/>
      <c r="LF79" s="52"/>
      <c r="LG79" s="52"/>
      <c r="LH79" s="52"/>
      <c r="LI79" s="52"/>
      <c r="LJ79" s="52"/>
      <c r="LK79" s="52"/>
      <c r="LL79" s="52"/>
      <c r="LM79" s="52"/>
      <c r="LN79" s="52"/>
      <c r="LO79" s="52"/>
      <c r="LP79" s="52"/>
      <c r="LQ79" s="52"/>
      <c r="LR79" s="52"/>
      <c r="LS79" s="52"/>
      <c r="LT79" s="52"/>
      <c r="LU79" s="52"/>
      <c r="LV79" s="52"/>
      <c r="LW79" s="52"/>
      <c r="LX79" s="52"/>
      <c r="LY79" s="52"/>
      <c r="LZ79" s="52"/>
      <c r="MA79" s="52"/>
      <c r="MB79" s="52"/>
      <c r="MC79" s="52"/>
      <c r="MD79" s="52"/>
      <c r="ME79" s="52"/>
      <c r="MF79" s="52"/>
      <c r="MG79" s="52"/>
      <c r="MH79" s="52"/>
      <c r="MI79" s="52"/>
      <c r="MJ79" s="52"/>
      <c r="MK79" s="52"/>
      <c r="ML79" s="52"/>
      <c r="MM79" s="52"/>
      <c r="MN79" s="52"/>
      <c r="MO79" s="52"/>
      <c r="MP79" s="52"/>
      <c r="MQ79" s="52"/>
      <c r="MR79" s="52"/>
      <c r="MS79" s="52"/>
      <c r="MT79" s="52"/>
      <c r="MU79" s="52"/>
      <c r="MV79" s="52"/>
      <c r="MW79" s="52"/>
      <c r="MX79" s="52"/>
      <c r="MY79" s="52"/>
      <c r="MZ79" s="52"/>
      <c r="NA79" s="52"/>
      <c r="NB79" s="52"/>
      <c r="NC79" s="52"/>
      <c r="ND79" s="52"/>
      <c r="NE79" s="52"/>
      <c r="NF79" s="52"/>
      <c r="NG79" s="52"/>
      <c r="NH79" s="52"/>
      <c r="NI79" s="52"/>
      <c r="NJ79" s="52"/>
      <c r="NK79" s="52"/>
      <c r="NL79" s="52"/>
      <c r="NM79" s="52"/>
      <c r="NN79" s="52"/>
      <c r="NO79" s="52"/>
      <c r="NP79" s="52"/>
      <c r="NQ79" s="52"/>
      <c r="NR79" s="52"/>
      <c r="NS79" s="52"/>
      <c r="NT79" s="52"/>
      <c r="NU79" s="52"/>
      <c r="NV79" s="52"/>
      <c r="NW79" s="52"/>
      <c r="NX79" s="52"/>
      <c r="NY79" s="52"/>
      <c r="NZ79" s="52"/>
      <c r="OA79" s="52"/>
      <c r="OB79" s="52"/>
      <c r="OC79" s="52"/>
      <c r="OD79" s="52"/>
      <c r="OE79" s="52"/>
      <c r="OF79" s="52"/>
      <c r="OG79" s="52"/>
      <c r="OH79" s="52"/>
      <c r="OI79" s="52"/>
      <c r="OJ79" s="52"/>
      <c r="OK79" s="52"/>
      <c r="OL79" s="52"/>
      <c r="OM79" s="52"/>
      <c r="ON79" s="52"/>
      <c r="OO79" s="52"/>
      <c r="OP79" s="52"/>
      <c r="OQ79" s="52"/>
      <c r="OR79" s="52"/>
      <c r="OS79" s="52"/>
      <c r="OT79" s="52"/>
      <c r="OU79" s="52"/>
      <c r="OV79" s="52"/>
      <c r="OW79" s="52"/>
      <c r="OX79" s="52"/>
      <c r="OY79" s="52"/>
      <c r="OZ79" s="52"/>
      <c r="PA79" s="52"/>
      <c r="PB79" s="52"/>
      <c r="PC79" s="52"/>
      <c r="PD79" s="52"/>
      <c r="PE79" s="52"/>
      <c r="PF79" s="52"/>
      <c r="PG79" s="52"/>
      <c r="PH79" s="52"/>
      <c r="PI79" s="52"/>
      <c r="PJ79" s="52"/>
      <c r="PK79" s="52"/>
      <c r="PL79" s="52"/>
      <c r="PM79" s="52"/>
      <c r="PN79" s="52"/>
      <c r="PO79" s="52"/>
      <c r="PP79" s="52"/>
      <c r="PQ79" s="52"/>
      <c r="PR79" s="52"/>
      <c r="PS79" s="52"/>
      <c r="PT79" s="52"/>
      <c r="PU79" s="52"/>
      <c r="PV79" s="52"/>
      <c r="PW79" s="52"/>
      <c r="PX79" s="52"/>
      <c r="PY79" s="52"/>
      <c r="PZ79" s="52"/>
      <c r="QA79" s="52"/>
      <c r="QB79" s="52"/>
      <c r="QC79" s="52"/>
      <c r="QD79" s="52"/>
      <c r="QE79" s="52"/>
      <c r="QF79" s="52"/>
      <c r="QG79" s="52"/>
      <c r="QH79" s="52"/>
      <c r="QI79" s="52"/>
      <c r="QJ79" s="52"/>
      <c r="QK79" s="52"/>
      <c r="QL79" s="52"/>
      <c r="QM79" s="52"/>
      <c r="QN79" s="52"/>
      <c r="QO79" s="52"/>
      <c r="QP79" s="52"/>
      <c r="QQ79" s="52"/>
      <c r="QR79" s="52"/>
      <c r="QS79" s="52"/>
      <c r="QT79" s="52"/>
      <c r="QU79" s="52"/>
      <c r="QV79" s="52"/>
      <c r="QW79" s="52"/>
      <c r="QX79" s="52"/>
      <c r="QY79" s="52"/>
      <c r="QZ79" s="52"/>
      <c r="RA79" s="52"/>
      <c r="RB79" s="52"/>
      <c r="RC79" s="52"/>
      <c r="RD79" s="52"/>
      <c r="RE79" s="52"/>
      <c r="RF79" s="52"/>
      <c r="RG79" s="52"/>
      <c r="RH79" s="52"/>
      <c r="RI79" s="52"/>
      <c r="RJ79" s="52"/>
      <c r="RK79" s="52"/>
      <c r="RL79" s="52"/>
      <c r="RM79" s="52"/>
      <c r="RN79" s="52"/>
      <c r="RO79" s="52"/>
      <c r="RP79" s="52"/>
      <c r="RQ79" s="52"/>
      <c r="RR79" s="52"/>
      <c r="RS79" s="52"/>
      <c r="RT79" s="52"/>
      <c r="RU79" s="52"/>
      <c r="RV79" s="52"/>
      <c r="RW79" s="52"/>
      <c r="RX79" s="52"/>
      <c r="RY79" s="52"/>
      <c r="RZ79" s="52"/>
      <c r="SA79" s="52"/>
      <c r="SB79" s="52"/>
      <c r="SC79" s="52"/>
      <c r="SD79" s="52"/>
      <c r="SE79" s="52"/>
      <c r="SF79" s="52"/>
      <c r="SG79" s="52"/>
      <c r="SH79" s="52"/>
      <c r="SI79" s="52"/>
      <c r="SJ79" s="52"/>
      <c r="SK79" s="52"/>
      <c r="SL79" s="52"/>
      <c r="SM79" s="52"/>
      <c r="SN79" s="52"/>
      <c r="SO79" s="52"/>
      <c r="SP79" s="52"/>
      <c r="SQ79" s="52"/>
      <c r="SR79" s="52"/>
      <c r="SS79" s="52"/>
      <c r="ST79" s="52"/>
      <c r="SU79" s="52"/>
      <c r="SV79" s="52"/>
      <c r="SW79" s="52"/>
      <c r="SX79" s="52"/>
      <c r="SY79" s="52"/>
      <c r="SZ79" s="52"/>
      <c r="TA79" s="52"/>
      <c r="TB79" s="52"/>
      <c r="TC79" s="52"/>
      <c r="TD79" s="52"/>
      <c r="TE79" s="52"/>
      <c r="TF79" s="52"/>
      <c r="TG79" s="52"/>
      <c r="TH79" s="52"/>
      <c r="TI79" s="52"/>
      <c r="TJ79" s="52"/>
      <c r="TK79" s="52"/>
      <c r="TL79" s="52"/>
      <c r="TM79" s="52"/>
      <c r="TN79" s="52"/>
      <c r="TO79" s="52"/>
      <c r="TP79" s="52"/>
      <c r="TQ79" s="52"/>
      <c r="TR79" s="52"/>
      <c r="TS79" s="52"/>
      <c r="TT79" s="52"/>
      <c r="TU79" s="52"/>
      <c r="TV79" s="52"/>
      <c r="TW79" s="52"/>
      <c r="TX79" s="52"/>
      <c r="TY79" s="52"/>
      <c r="TZ79" s="52"/>
      <c r="UA79" s="52"/>
      <c r="UB79" s="52"/>
      <c r="UC79" s="52"/>
      <c r="UD79" s="52"/>
      <c r="UE79" s="52"/>
      <c r="UF79" s="52"/>
      <c r="UG79" s="52"/>
      <c r="UH79" s="52"/>
      <c r="UI79" s="52"/>
      <c r="UJ79" s="52"/>
      <c r="UK79" s="52"/>
      <c r="UL79" s="52"/>
      <c r="UM79" s="52"/>
      <c r="UN79" s="52"/>
      <c r="UO79" s="52"/>
      <c r="UP79" s="52"/>
      <c r="UQ79" s="52"/>
      <c r="UR79" s="52"/>
      <c r="US79" s="52"/>
      <c r="UT79" s="52"/>
      <c r="UU79" s="52"/>
      <c r="UV79" s="52"/>
      <c r="UW79" s="52"/>
      <c r="UX79" s="52"/>
      <c r="UY79" s="52"/>
      <c r="UZ79" s="52"/>
      <c r="VA79" s="52"/>
      <c r="VB79" s="52"/>
      <c r="VC79" s="52"/>
      <c r="VD79" s="52"/>
      <c r="VE79" s="52"/>
      <c r="VF79" s="52"/>
      <c r="VG79" s="52"/>
      <c r="VH79" s="52"/>
      <c r="VI79" s="52"/>
      <c r="VJ79" s="52"/>
      <c r="VK79" s="52"/>
      <c r="VL79" s="52"/>
      <c r="VM79" s="52"/>
      <c r="VN79" s="52"/>
      <c r="VO79" s="52"/>
      <c r="VP79" s="52"/>
      <c r="VQ79" s="52"/>
      <c r="VR79" s="52"/>
      <c r="VS79" s="52"/>
      <c r="VT79" s="52"/>
      <c r="VU79" s="52"/>
      <c r="VV79" s="52"/>
      <c r="VW79" s="52"/>
      <c r="VX79" s="52"/>
      <c r="VY79" s="52"/>
      <c r="VZ79" s="52"/>
      <c r="WA79" s="52"/>
      <c r="WB79" s="52"/>
      <c r="WC79" s="52"/>
      <c r="WD79" s="52"/>
      <c r="WE79" s="52"/>
      <c r="WF79" s="52"/>
      <c r="WG79" s="52"/>
      <c r="WH79" s="52"/>
      <c r="WI79" s="52"/>
      <c r="WJ79" s="52"/>
      <c r="WK79" s="52"/>
      <c r="WL79" s="52"/>
      <c r="WM79" s="52"/>
      <c r="WN79" s="52"/>
      <c r="WO79" s="52"/>
      <c r="WP79" s="52"/>
      <c r="WQ79" s="52"/>
      <c r="WR79" s="52"/>
      <c r="WS79" s="52"/>
      <c r="WT79" s="52"/>
      <c r="WU79" s="52"/>
      <c r="WV79" s="52"/>
      <c r="WW79" s="52"/>
      <c r="WX79" s="52"/>
      <c r="WY79" s="52"/>
      <c r="WZ79" s="52"/>
      <c r="XA79" s="52"/>
      <c r="XB79" s="52"/>
      <c r="XC79" s="52"/>
      <c r="XD79" s="52"/>
      <c r="XE79" s="52"/>
      <c r="XF79" s="52"/>
      <c r="XG79" s="52"/>
      <c r="XH79" s="52"/>
      <c r="XI79" s="52"/>
      <c r="XJ79" s="52"/>
      <c r="XK79" s="52"/>
      <c r="XL79" s="52"/>
      <c r="XM79" s="52"/>
      <c r="XN79" s="52"/>
      <c r="XO79" s="52"/>
      <c r="XP79" s="52"/>
      <c r="XQ79" s="52"/>
      <c r="XR79" s="52"/>
      <c r="XS79" s="52"/>
      <c r="XT79" s="52"/>
      <c r="XU79" s="52"/>
      <c r="XV79" s="52"/>
      <c r="XW79" s="52"/>
      <c r="XX79" s="52"/>
      <c r="XY79" s="52"/>
      <c r="XZ79" s="52"/>
      <c r="YA79" s="52"/>
      <c r="YB79" s="52"/>
      <c r="YC79" s="52"/>
      <c r="YD79" s="52"/>
      <c r="YE79" s="52"/>
      <c r="YF79" s="52"/>
      <c r="YG79" s="52"/>
      <c r="YH79" s="52"/>
      <c r="YI79" s="52"/>
      <c r="YJ79" s="52"/>
      <c r="YK79" s="52"/>
      <c r="YL79" s="52"/>
      <c r="YM79" s="52"/>
      <c r="YN79" s="52"/>
      <c r="YO79" s="52"/>
      <c r="YP79" s="52"/>
      <c r="YQ79" s="52"/>
      <c r="YR79" s="52"/>
      <c r="YS79" s="52"/>
      <c r="YT79" s="52"/>
      <c r="YU79" s="52"/>
      <c r="YV79" s="52"/>
      <c r="YW79" s="52"/>
      <c r="YX79" s="52"/>
      <c r="YY79" s="52"/>
      <c r="YZ79" s="52"/>
      <c r="ZA79" s="52"/>
      <c r="ZB79" s="52"/>
      <c r="ZC79" s="52"/>
      <c r="ZD79" s="52"/>
      <c r="ZE79" s="52"/>
      <c r="ZF79" s="52"/>
      <c r="ZG79" s="52"/>
      <c r="ZH79" s="52"/>
      <c r="ZI79" s="52"/>
      <c r="ZJ79" s="52"/>
      <c r="ZK79" s="52"/>
      <c r="ZL79" s="52"/>
      <c r="ZM79" s="52"/>
      <c r="ZN79" s="52"/>
      <c r="ZO79" s="52"/>
      <c r="ZP79" s="52"/>
      <c r="ZQ79" s="52"/>
      <c r="ZR79" s="52"/>
      <c r="ZS79" s="52"/>
      <c r="ZT79" s="52"/>
      <c r="ZU79" s="52"/>
      <c r="ZV79" s="52"/>
      <c r="ZW79" s="52"/>
      <c r="ZX79" s="52"/>
      <c r="ZY79" s="52"/>
      <c r="ZZ79" s="52"/>
      <c r="AAA79" s="52"/>
      <c r="AAB79" s="52"/>
      <c r="AAC79" s="52"/>
      <c r="AAD79" s="52"/>
      <c r="AAE79" s="52"/>
      <c r="AAF79" s="52"/>
      <c r="AAG79" s="52"/>
      <c r="AAH79" s="52"/>
      <c r="AAI79" s="52"/>
      <c r="AAJ79" s="52"/>
      <c r="AAK79" s="52"/>
      <c r="AAL79" s="52"/>
      <c r="AAM79" s="52"/>
      <c r="AAN79" s="52"/>
      <c r="AAO79" s="52"/>
      <c r="AAP79" s="52"/>
      <c r="AAQ79" s="52"/>
      <c r="AAR79" s="52"/>
      <c r="AAS79" s="52"/>
      <c r="AAT79" s="52"/>
      <c r="AAU79" s="52"/>
      <c r="AAV79" s="52"/>
      <c r="AAW79" s="52"/>
      <c r="AAX79" s="52"/>
      <c r="AAY79" s="52"/>
      <c r="AAZ79" s="52"/>
      <c r="ABA79" s="52"/>
      <c r="ABB79" s="52"/>
      <c r="ABC79" s="52"/>
      <c r="ABD79" s="52"/>
      <c r="ABE79" s="52"/>
      <c r="ABF79" s="52"/>
      <c r="ABG79" s="52"/>
      <c r="ABH79" s="52"/>
      <c r="ABI79" s="52"/>
      <c r="ABJ79" s="52"/>
      <c r="ABK79" s="52"/>
      <c r="ABL79" s="52"/>
      <c r="ABM79" s="52"/>
      <c r="ABN79" s="52"/>
      <c r="ABO79" s="52"/>
      <c r="ABP79" s="52"/>
      <c r="ABQ79" s="52"/>
      <c r="ABR79" s="52"/>
      <c r="ABS79" s="52"/>
      <c r="ABT79" s="52"/>
      <c r="ABU79" s="52"/>
      <c r="ABV79" s="52"/>
      <c r="ABW79" s="52"/>
      <c r="ABX79" s="52"/>
      <c r="ABY79" s="52"/>
      <c r="ABZ79" s="52"/>
      <c r="ACA79" s="52"/>
      <c r="ACB79" s="52"/>
      <c r="ACC79" s="52"/>
      <c r="ACD79" s="52"/>
      <c r="ACE79" s="52"/>
      <c r="ACF79" s="52"/>
      <c r="ACG79" s="52"/>
      <c r="ACH79" s="52"/>
      <c r="ACI79" s="52"/>
      <c r="ACJ79" s="52"/>
      <c r="ACK79" s="52"/>
      <c r="ACL79" s="52"/>
      <c r="ACM79" s="52"/>
      <c r="ACN79" s="52"/>
      <c r="ACO79" s="52"/>
      <c r="ACP79" s="52"/>
      <c r="ACQ79" s="52"/>
      <c r="ACR79" s="52"/>
      <c r="ACS79" s="52"/>
      <c r="ACT79" s="52"/>
      <c r="ACU79" s="52"/>
      <c r="ACV79" s="52"/>
      <c r="ACW79" s="52"/>
      <c r="ACX79" s="52"/>
      <c r="ACY79" s="52"/>
      <c r="ACZ79" s="52"/>
      <c r="ADA79" s="52"/>
      <c r="ADB79" s="52"/>
      <c r="ADC79" s="52"/>
      <c r="ADD79" s="52"/>
      <c r="ADE79" s="52"/>
      <c r="ADF79" s="52"/>
      <c r="ADG79" s="52"/>
      <c r="ADH79" s="52"/>
      <c r="ADI79" s="52"/>
      <c r="ADJ79" s="52"/>
      <c r="ADK79" s="52"/>
      <c r="ADL79" s="52"/>
      <c r="ADM79" s="52"/>
      <c r="ADN79" s="52"/>
      <c r="ADO79" s="52"/>
      <c r="ADP79" s="52"/>
      <c r="ADQ79" s="52"/>
      <c r="ADR79" s="52"/>
      <c r="ADS79" s="52"/>
      <c r="ADT79" s="52"/>
      <c r="ADU79" s="52"/>
      <c r="ADV79" s="52"/>
      <c r="ADW79" s="52"/>
      <c r="ADX79" s="52"/>
      <c r="ADY79" s="52"/>
      <c r="ADZ79" s="52"/>
      <c r="AEA79" s="52"/>
      <c r="AEB79" s="52"/>
      <c r="AEC79" s="52"/>
      <c r="AED79" s="52"/>
      <c r="AEE79" s="52"/>
      <c r="AEF79" s="52"/>
      <c r="AEG79" s="52"/>
      <c r="AEH79" s="52"/>
      <c r="AEI79" s="52"/>
      <c r="AEJ79" s="52"/>
      <c r="AEK79" s="52"/>
      <c r="AEL79" s="52"/>
      <c r="AEM79" s="52"/>
      <c r="AEN79" s="52"/>
      <c r="AEO79" s="52"/>
      <c r="AEP79" s="52"/>
      <c r="AEQ79" s="52"/>
      <c r="AER79" s="52"/>
      <c r="AES79" s="52"/>
      <c r="AET79" s="52"/>
      <c r="AEU79" s="52"/>
      <c r="AEV79" s="52"/>
      <c r="AEW79" s="52"/>
      <c r="AEX79" s="52"/>
      <c r="AEY79" s="52"/>
      <c r="AEZ79" s="52"/>
      <c r="AFA79" s="52"/>
      <c r="AFB79" s="52"/>
      <c r="AFC79" s="52"/>
      <c r="AFD79" s="52"/>
      <c r="AFE79" s="52"/>
      <c r="AFF79" s="52"/>
      <c r="AFG79" s="52"/>
      <c r="AFH79" s="52"/>
      <c r="AFI79" s="52"/>
      <c r="AFJ79" s="52"/>
      <c r="AFK79" s="52"/>
      <c r="AFL79" s="52"/>
      <c r="AFM79" s="52"/>
      <c r="AFN79" s="52"/>
      <c r="AFO79" s="52"/>
      <c r="AFP79" s="52"/>
      <c r="AFQ79" s="52"/>
      <c r="AFR79" s="52"/>
      <c r="AFS79" s="52"/>
      <c r="AFT79" s="52"/>
      <c r="AFU79" s="52"/>
      <c r="AFV79" s="52"/>
      <c r="AFW79" s="52"/>
      <c r="AFX79" s="52"/>
      <c r="AFY79" s="52"/>
      <c r="AFZ79" s="52"/>
      <c r="AGA79" s="52"/>
      <c r="AGB79" s="52"/>
      <c r="AGC79" s="52"/>
      <c r="AGD79" s="52"/>
      <c r="AGE79" s="52"/>
      <c r="AGF79" s="52"/>
      <c r="AGG79" s="52"/>
      <c r="AGH79" s="52"/>
      <c r="AGI79" s="52"/>
      <c r="AGJ79" s="52"/>
      <c r="AGK79" s="52"/>
      <c r="AGL79" s="52"/>
      <c r="AGM79" s="52"/>
      <c r="AGN79" s="52"/>
      <c r="AGO79" s="52"/>
      <c r="AGP79" s="52"/>
      <c r="AGQ79" s="52"/>
      <c r="AGR79" s="52"/>
      <c r="AGS79" s="52"/>
      <c r="AGT79" s="52"/>
      <c r="AGU79" s="52"/>
      <c r="AGV79" s="52"/>
      <c r="AGW79" s="52"/>
      <c r="AGX79" s="52"/>
      <c r="AGY79" s="52"/>
      <c r="AGZ79" s="52"/>
      <c r="AHA79" s="52"/>
      <c r="AHB79" s="52"/>
      <c r="AHC79" s="52"/>
      <c r="AHD79" s="52"/>
      <c r="AHE79" s="52"/>
      <c r="AHF79" s="52"/>
      <c r="AHG79" s="52"/>
      <c r="AHH79" s="52"/>
      <c r="AHI79" s="52"/>
      <c r="AHJ79" s="52"/>
      <c r="AHK79" s="52"/>
      <c r="AHL79" s="52"/>
      <c r="AHM79" s="52"/>
      <c r="AHN79" s="52"/>
      <c r="AHO79" s="52"/>
      <c r="AHP79" s="52"/>
      <c r="AHQ79" s="52"/>
      <c r="AHR79" s="52"/>
      <c r="AHS79" s="52"/>
      <c r="AHT79" s="52"/>
      <c r="AHU79" s="52"/>
      <c r="AHV79" s="52"/>
      <c r="AHW79" s="52"/>
      <c r="AHX79" s="52"/>
      <c r="AHY79" s="52"/>
      <c r="AHZ79" s="52"/>
      <c r="AIA79" s="52"/>
      <c r="AIB79" s="52"/>
      <c r="AIC79" s="52"/>
      <c r="AID79" s="52"/>
      <c r="AIE79" s="52"/>
      <c r="AIF79" s="52"/>
      <c r="AIG79" s="52"/>
      <c r="AIH79" s="52"/>
      <c r="AII79" s="52"/>
      <c r="AIJ79" s="52"/>
      <c r="AIK79" s="52"/>
      <c r="AIL79" s="52"/>
      <c r="AIM79" s="52"/>
      <c r="AIN79" s="52"/>
      <c r="AIO79" s="52"/>
      <c r="AIP79" s="52"/>
      <c r="AIQ79" s="52"/>
      <c r="AIR79" s="52"/>
      <c r="AIS79" s="52"/>
      <c r="AIT79" s="52"/>
      <c r="AIU79" s="52"/>
      <c r="AIV79" s="52"/>
      <c r="AIW79" s="52"/>
      <c r="AIX79" s="52"/>
      <c r="AIY79" s="52"/>
      <c r="AIZ79" s="52"/>
      <c r="AJA79" s="52"/>
      <c r="AJB79" s="52"/>
      <c r="AJC79" s="52"/>
      <c r="AJD79" s="52"/>
      <c r="AJE79" s="52"/>
      <c r="AJF79" s="52"/>
      <c r="AJG79" s="52"/>
      <c r="AJH79" s="52"/>
      <c r="AJI79" s="52"/>
      <c r="AJJ79" s="52"/>
      <c r="AJK79" s="52"/>
      <c r="AJL79" s="52"/>
      <c r="AJM79" s="52"/>
      <c r="AJN79" s="52"/>
      <c r="AJO79" s="52"/>
      <c r="AJP79" s="52"/>
      <c r="AJQ79" s="52"/>
      <c r="AJR79" s="52"/>
      <c r="AJS79" s="52"/>
      <c r="AJT79" s="52"/>
      <c r="AJU79" s="52"/>
      <c r="AJV79" s="52"/>
      <c r="AJW79" s="52"/>
      <c r="AJX79" s="52"/>
      <c r="AJY79" s="52"/>
      <c r="AJZ79" s="52"/>
      <c r="AKA79" s="52"/>
      <c r="AKB79" s="52"/>
      <c r="AKC79" s="52"/>
      <c r="AKD79" s="52"/>
      <c r="AKE79" s="52"/>
      <c r="AKF79" s="52"/>
      <c r="AKG79" s="52"/>
      <c r="AKH79" s="52"/>
      <c r="AKI79" s="52"/>
      <c r="AKJ79" s="52"/>
      <c r="AKK79" s="52"/>
      <c r="AKL79" s="52"/>
      <c r="AKM79" s="52"/>
      <c r="AKN79" s="52"/>
      <c r="AKO79" s="52"/>
      <c r="AKP79" s="52"/>
      <c r="AKQ79" s="52"/>
      <c r="AKR79" s="52"/>
      <c r="AKS79" s="52"/>
      <c r="AKT79" s="52"/>
      <c r="AKU79" s="52"/>
      <c r="AKV79" s="52"/>
      <c r="AKW79" s="52"/>
      <c r="AKX79" s="52"/>
      <c r="AKY79" s="52"/>
      <c r="AKZ79" s="52"/>
      <c r="ALA79" s="52"/>
      <c r="ALB79" s="52"/>
      <c r="ALC79" s="52"/>
      <c r="ALD79" s="52"/>
      <c r="ALE79" s="52"/>
      <c r="ALF79" s="52"/>
      <c r="ALG79" s="52"/>
      <c r="ALH79" s="52"/>
      <c r="ALI79" s="52"/>
      <c r="ALJ79" s="52"/>
      <c r="ALK79" s="52"/>
      <c r="ALL79" s="52"/>
      <c r="ALM79" s="52"/>
      <c r="ALN79" s="52"/>
      <c r="ALO79" s="52"/>
      <c r="ALP79" s="52"/>
      <c r="ALQ79" s="52"/>
      <c r="ALR79" s="52"/>
      <c r="ALS79" s="52"/>
      <c r="ALT79" s="52"/>
      <c r="ALU79" s="52"/>
      <c r="ALV79" s="52"/>
      <c r="ALW79" s="52"/>
      <c r="ALX79" s="52"/>
      <c r="ALY79" s="52"/>
      <c r="ALZ79" s="52"/>
      <c r="AMA79" s="52"/>
      <c r="AMB79" s="52"/>
      <c r="AMC79" s="52"/>
      <c r="AMD79" s="52"/>
      <c r="AME79" s="52"/>
      <c r="AMF79" s="52"/>
      <c r="AMG79" s="52"/>
      <c r="AMH79" s="52"/>
      <c r="AMI79" s="52"/>
      <c r="AMJ79" s="52"/>
      <c r="AMK79" s="52"/>
      <c r="AML79" s="52"/>
      <c r="AMM79" s="52"/>
      <c r="AMN79" s="52"/>
      <c r="AMO79" s="52"/>
      <c r="AMP79" s="52"/>
      <c r="AMQ79" s="52"/>
      <c r="AMR79" s="52"/>
      <c r="AMS79" s="52"/>
      <c r="AMT79" s="52"/>
      <c r="AMU79" s="52"/>
      <c r="AMV79" s="52"/>
      <c r="AMW79" s="52"/>
      <c r="AMX79" s="52"/>
      <c r="AMY79" s="52"/>
      <c r="AMZ79" s="52"/>
      <c r="ANA79" s="52"/>
      <c r="ANB79" s="52"/>
      <c r="ANC79" s="52"/>
      <c r="AND79" s="52"/>
      <c r="ANE79" s="52"/>
      <c r="ANF79" s="52"/>
      <c r="ANG79" s="52"/>
      <c r="ANH79" s="52"/>
      <c r="ANI79" s="52"/>
      <c r="ANJ79" s="52"/>
      <c r="ANK79" s="52"/>
      <c r="ANL79" s="52"/>
      <c r="ANM79" s="52"/>
      <c r="ANN79" s="52"/>
      <c r="ANO79" s="52"/>
      <c r="ANP79" s="52"/>
      <c r="ANQ79" s="52"/>
      <c r="ANR79" s="52"/>
      <c r="ANS79" s="52"/>
      <c r="ANT79" s="52"/>
      <c r="ANU79" s="52"/>
      <c r="ANV79" s="52"/>
      <c r="ANW79" s="52"/>
      <c r="ANX79" s="52"/>
      <c r="ANY79" s="52"/>
      <c r="ANZ79" s="52"/>
      <c r="AOA79" s="52"/>
      <c r="AOB79" s="52"/>
      <c r="AOC79" s="52"/>
      <c r="AOD79" s="52"/>
      <c r="AOE79" s="52"/>
      <c r="AOF79" s="52"/>
      <c r="AOG79" s="52"/>
      <c r="AOH79" s="52"/>
      <c r="AOI79" s="52"/>
      <c r="AOJ79" s="52"/>
      <c r="AOK79" s="52"/>
      <c r="AOL79" s="52"/>
      <c r="AOM79" s="52"/>
      <c r="AON79" s="52"/>
      <c r="AOO79" s="52"/>
      <c r="AOP79" s="52"/>
      <c r="AOQ79" s="52"/>
      <c r="AOR79" s="52"/>
      <c r="AOS79" s="52"/>
      <c r="AOT79" s="52"/>
      <c r="AOU79" s="52"/>
      <c r="AOV79" s="52"/>
      <c r="AOW79" s="52"/>
      <c r="AOX79" s="52"/>
      <c r="AOY79" s="52"/>
      <c r="AOZ79" s="52"/>
      <c r="APA79" s="52"/>
      <c r="APB79" s="52"/>
      <c r="APC79" s="52"/>
      <c r="APD79" s="52"/>
      <c r="APE79" s="52"/>
      <c r="APF79" s="52"/>
      <c r="APG79" s="52"/>
      <c r="APH79" s="52"/>
      <c r="API79" s="52"/>
      <c r="APJ79" s="52"/>
      <c r="APK79" s="52"/>
      <c r="APL79" s="52"/>
      <c r="APM79" s="52"/>
      <c r="APN79" s="52"/>
      <c r="APO79" s="52"/>
      <c r="APP79" s="52"/>
      <c r="APQ79" s="52"/>
      <c r="APR79" s="52"/>
      <c r="APS79" s="52"/>
      <c r="APT79" s="52"/>
      <c r="APU79" s="52"/>
      <c r="APV79" s="52"/>
      <c r="APW79" s="52"/>
      <c r="APX79" s="52"/>
      <c r="APY79" s="52"/>
      <c r="APZ79" s="52"/>
      <c r="AQA79" s="52"/>
      <c r="AQB79" s="52"/>
      <c r="AQC79" s="52"/>
      <c r="AQD79" s="52"/>
      <c r="AQE79" s="52"/>
      <c r="AQF79" s="52"/>
      <c r="AQG79" s="52"/>
      <c r="AQH79" s="52"/>
      <c r="AQI79" s="52"/>
      <c r="AQJ79" s="52"/>
      <c r="AQK79" s="52"/>
      <c r="AQL79" s="52"/>
      <c r="AQM79" s="52"/>
      <c r="AQN79" s="52"/>
      <c r="AQO79" s="52"/>
      <c r="AQP79" s="52"/>
      <c r="AQQ79" s="52"/>
      <c r="AQR79" s="52"/>
      <c r="AQS79" s="52"/>
      <c r="AQT79" s="52"/>
      <c r="AQU79" s="52"/>
      <c r="AQV79" s="52"/>
      <c r="AQW79" s="52"/>
      <c r="AQX79" s="52"/>
      <c r="AQY79" s="52"/>
      <c r="AQZ79" s="52"/>
      <c r="ARA79" s="52"/>
      <c r="ARB79" s="52"/>
      <c r="ARC79" s="52"/>
      <c r="ARD79" s="52"/>
      <c r="ARE79" s="52"/>
      <c r="ARF79" s="52"/>
      <c r="ARG79" s="52"/>
      <c r="ARH79" s="52"/>
      <c r="ARI79" s="52"/>
      <c r="ARJ79" s="52"/>
      <c r="ARK79" s="52"/>
      <c r="ARL79" s="52"/>
      <c r="ARM79" s="52"/>
      <c r="ARN79" s="52"/>
      <c r="ARO79" s="52"/>
      <c r="ARP79" s="52"/>
      <c r="ARQ79" s="52"/>
      <c r="ARR79" s="52"/>
      <c r="ARS79" s="52"/>
      <c r="ART79" s="52"/>
      <c r="ARU79" s="52"/>
      <c r="ARV79" s="52"/>
      <c r="ARW79" s="52"/>
      <c r="ARX79" s="52"/>
      <c r="ARY79" s="52"/>
      <c r="ARZ79" s="52"/>
      <c r="ASA79" s="52"/>
      <c r="ASB79" s="52"/>
      <c r="ASC79" s="52"/>
      <c r="ASD79" s="52"/>
      <c r="ASE79" s="52"/>
      <c r="ASF79" s="52"/>
      <c r="ASG79" s="52"/>
      <c r="ASH79" s="52"/>
      <c r="ASI79" s="52"/>
      <c r="ASJ79" s="52"/>
      <c r="ASK79" s="52"/>
      <c r="ASL79" s="52"/>
      <c r="ASM79" s="52"/>
      <c r="ASN79" s="52"/>
      <c r="ASO79" s="52"/>
      <c r="ASP79" s="52"/>
      <c r="ASQ79" s="52"/>
      <c r="ASR79" s="52"/>
      <c r="ASS79" s="52"/>
      <c r="AST79" s="52"/>
      <c r="ASU79" s="52"/>
      <c r="ASV79" s="52"/>
      <c r="ASW79" s="52"/>
      <c r="ASX79" s="52"/>
      <c r="ASY79" s="52"/>
      <c r="ASZ79" s="52"/>
      <c r="ATA79" s="52"/>
      <c r="ATB79" s="52"/>
      <c r="ATC79" s="52"/>
      <c r="ATD79" s="52"/>
      <c r="ATE79" s="52"/>
      <c r="ATF79" s="52"/>
      <c r="ATG79" s="52"/>
      <c r="ATH79" s="52"/>
      <c r="ATI79" s="52"/>
      <c r="ATJ79" s="52"/>
      <c r="ATK79" s="52"/>
      <c r="ATL79" s="52"/>
      <c r="ATM79" s="52"/>
      <c r="ATN79" s="52"/>
      <c r="ATO79" s="52"/>
      <c r="ATP79" s="52"/>
      <c r="ATQ79" s="52"/>
      <c r="ATR79" s="52"/>
      <c r="ATS79" s="52"/>
      <c r="ATT79" s="52"/>
      <c r="ATU79" s="52"/>
      <c r="ATV79" s="52"/>
      <c r="ATW79" s="52"/>
      <c r="ATX79" s="52"/>
      <c r="ATY79" s="52"/>
      <c r="ATZ79" s="52"/>
      <c r="AUA79" s="52"/>
      <c r="AUB79" s="52"/>
      <c r="AUC79" s="52"/>
      <c r="AUD79" s="52"/>
      <c r="AUE79" s="52"/>
      <c r="AUF79" s="52"/>
      <c r="AUG79" s="52"/>
      <c r="AUH79" s="52"/>
      <c r="AUI79" s="52"/>
      <c r="AUJ79" s="52"/>
      <c r="AUK79" s="52"/>
      <c r="AUL79" s="52"/>
      <c r="AUM79" s="52"/>
      <c r="AUN79" s="52"/>
      <c r="AUO79" s="52"/>
      <c r="AUP79" s="52"/>
      <c r="AUQ79" s="52"/>
      <c r="AUR79" s="52"/>
      <c r="AUS79" s="52"/>
      <c r="AUT79" s="52"/>
      <c r="AUU79" s="52"/>
      <c r="AUV79" s="52"/>
      <c r="AUW79" s="52"/>
      <c r="AUX79" s="52"/>
      <c r="AUY79" s="52"/>
      <c r="AUZ79" s="52"/>
      <c r="AVA79" s="52"/>
      <c r="AVB79" s="52"/>
      <c r="AVC79" s="52"/>
      <c r="AVD79" s="52"/>
      <c r="AVE79" s="52"/>
      <c r="AVF79" s="52"/>
      <c r="AVG79" s="52"/>
      <c r="AVH79" s="52"/>
      <c r="AVI79" s="52"/>
      <c r="AVJ79" s="52"/>
      <c r="AVK79" s="52"/>
      <c r="AVL79" s="52"/>
      <c r="AVM79" s="52"/>
      <c r="AVN79" s="52"/>
      <c r="AVO79" s="52"/>
      <c r="AVP79" s="52"/>
      <c r="AVQ79" s="52"/>
      <c r="AVR79" s="52"/>
      <c r="AVS79" s="52"/>
      <c r="AVT79" s="52"/>
      <c r="AVU79" s="52"/>
      <c r="AVV79" s="52"/>
      <c r="AVW79" s="52"/>
      <c r="AVX79" s="52"/>
      <c r="AVY79" s="52"/>
      <c r="AVZ79" s="52"/>
      <c r="AWA79" s="52"/>
      <c r="AWB79" s="52"/>
      <c r="AWC79" s="52"/>
      <c r="AWD79" s="52"/>
      <c r="AWE79" s="52"/>
      <c r="AWF79" s="52"/>
      <c r="AWG79" s="52"/>
      <c r="AWH79" s="52"/>
      <c r="AWI79" s="52"/>
      <c r="AWJ79" s="52"/>
      <c r="AWK79" s="52"/>
      <c r="AWL79" s="52"/>
      <c r="AWM79" s="52"/>
      <c r="AWN79" s="52"/>
      <c r="AWO79" s="52"/>
      <c r="AWP79" s="52"/>
      <c r="AWQ79" s="52"/>
      <c r="AWR79" s="52"/>
      <c r="AWS79" s="52"/>
      <c r="AWT79" s="52"/>
      <c r="AWU79" s="52"/>
      <c r="AWV79" s="52"/>
      <c r="AWW79" s="52"/>
      <c r="AWX79" s="52"/>
      <c r="AWY79" s="52"/>
      <c r="AWZ79" s="52"/>
      <c r="AXA79" s="52"/>
      <c r="AXB79" s="52"/>
      <c r="AXC79" s="52"/>
      <c r="AXD79" s="52"/>
      <c r="AXE79" s="52"/>
      <c r="AXF79" s="52"/>
      <c r="AXG79" s="52"/>
      <c r="AXH79" s="52"/>
      <c r="AXI79" s="52"/>
      <c r="AXJ79" s="52"/>
      <c r="AXK79" s="52"/>
      <c r="AXL79" s="52"/>
      <c r="AXM79" s="52"/>
      <c r="AXN79" s="52"/>
      <c r="AXO79" s="52"/>
      <c r="AXP79" s="52"/>
      <c r="AXQ79" s="52"/>
      <c r="AXR79" s="52"/>
      <c r="AXS79" s="52"/>
      <c r="AXT79" s="52"/>
      <c r="AXU79" s="52"/>
      <c r="AXV79" s="52"/>
      <c r="AXW79" s="52"/>
      <c r="AXX79" s="52"/>
      <c r="AXY79" s="52"/>
      <c r="AXZ79" s="52"/>
      <c r="AYA79" s="52"/>
      <c r="AYB79" s="52"/>
      <c r="AYC79" s="52"/>
      <c r="AYD79" s="52"/>
      <c r="AYE79" s="52"/>
      <c r="AYF79" s="52"/>
      <c r="AYG79" s="52"/>
      <c r="AYH79" s="52"/>
      <c r="AYI79" s="52"/>
      <c r="AYJ79" s="52"/>
      <c r="AYK79" s="52"/>
      <c r="AYL79" s="52"/>
      <c r="AYM79" s="52"/>
      <c r="AYN79" s="52"/>
      <c r="AYO79" s="52"/>
      <c r="AYP79" s="52"/>
      <c r="AYQ79" s="52"/>
      <c r="AYR79" s="52"/>
      <c r="AYS79" s="52"/>
      <c r="AYT79" s="52"/>
      <c r="AYU79" s="52"/>
      <c r="AYV79" s="52"/>
      <c r="AYW79" s="52"/>
      <c r="AYX79" s="52"/>
      <c r="AYY79" s="52"/>
      <c r="AYZ79" s="52"/>
      <c r="AZA79" s="52"/>
      <c r="AZB79" s="52"/>
      <c r="AZC79" s="52"/>
      <c r="AZD79" s="52"/>
      <c r="AZE79" s="52"/>
      <c r="AZF79" s="52"/>
      <c r="AZG79" s="52"/>
      <c r="AZH79" s="52"/>
      <c r="AZI79" s="52"/>
      <c r="AZJ79" s="52"/>
      <c r="AZK79" s="52"/>
      <c r="AZL79" s="52"/>
      <c r="AZM79" s="52"/>
      <c r="AZN79" s="52"/>
      <c r="AZO79" s="52"/>
      <c r="AZP79" s="52"/>
      <c r="AZQ79" s="52"/>
      <c r="AZR79" s="52"/>
      <c r="AZS79" s="52"/>
      <c r="AZT79" s="52"/>
      <c r="AZU79" s="52"/>
      <c r="AZV79" s="52"/>
      <c r="AZW79" s="52"/>
      <c r="AZX79" s="52"/>
      <c r="AZY79" s="52"/>
      <c r="AZZ79" s="52"/>
      <c r="BAA79" s="52"/>
      <c r="BAB79" s="52"/>
      <c r="BAC79" s="52"/>
      <c r="BAD79" s="52"/>
      <c r="BAE79" s="52"/>
      <c r="BAF79" s="52"/>
      <c r="BAG79" s="52"/>
      <c r="BAH79" s="52"/>
      <c r="BAI79" s="52"/>
      <c r="BAJ79" s="52"/>
      <c r="BAK79" s="52"/>
      <c r="BAL79" s="52"/>
      <c r="BAM79" s="52"/>
      <c r="BAN79" s="52"/>
      <c r="BAO79" s="52"/>
      <c r="BAP79" s="52"/>
      <c r="BAQ79" s="52"/>
      <c r="BAR79" s="52"/>
      <c r="BAS79" s="52"/>
      <c r="BAT79" s="52"/>
      <c r="BAU79" s="52"/>
      <c r="BAV79" s="52"/>
      <c r="BAW79" s="52"/>
      <c r="BAX79" s="52"/>
      <c r="BAY79" s="52"/>
      <c r="BAZ79" s="52"/>
      <c r="BBA79" s="52"/>
      <c r="BBB79" s="52"/>
      <c r="BBC79" s="52"/>
      <c r="BBD79" s="52"/>
      <c r="BBE79" s="52"/>
      <c r="BBF79" s="52"/>
      <c r="BBG79" s="52"/>
      <c r="BBH79" s="52"/>
      <c r="BBI79" s="52"/>
      <c r="BBJ79" s="52"/>
      <c r="BBK79" s="52"/>
      <c r="BBL79" s="52"/>
      <c r="BBM79" s="52"/>
      <c r="BBN79" s="52"/>
      <c r="BBO79" s="52"/>
      <c r="BBP79" s="52"/>
      <c r="BBQ79" s="52"/>
      <c r="BBR79" s="52"/>
      <c r="BBS79" s="52"/>
      <c r="BBT79" s="52"/>
      <c r="BBU79" s="52"/>
      <c r="BBV79" s="52"/>
      <c r="BBW79" s="52"/>
      <c r="BBX79" s="52"/>
      <c r="BBY79" s="52"/>
      <c r="BBZ79" s="52"/>
      <c r="BCA79" s="52"/>
      <c r="BCB79" s="52"/>
      <c r="BCC79" s="52"/>
      <c r="BCD79" s="52"/>
      <c r="BCE79" s="52"/>
      <c r="BCF79" s="52"/>
      <c r="BCG79" s="52"/>
      <c r="BCH79" s="52"/>
      <c r="BCI79" s="52"/>
      <c r="BCJ79" s="52"/>
      <c r="BCK79" s="52"/>
      <c r="BCL79" s="52"/>
      <c r="BCM79" s="52"/>
      <c r="BCN79" s="52"/>
      <c r="BCO79" s="52"/>
      <c r="BCP79" s="52"/>
      <c r="BCQ79" s="52"/>
      <c r="BCR79" s="52"/>
      <c r="BCS79" s="52"/>
      <c r="BCT79" s="52"/>
      <c r="BCU79" s="52"/>
      <c r="BCV79" s="52"/>
      <c r="BCW79" s="52"/>
      <c r="BCX79" s="52"/>
      <c r="BCY79" s="52"/>
      <c r="BCZ79" s="52"/>
      <c r="BDA79" s="52"/>
      <c r="BDB79" s="52"/>
      <c r="BDC79" s="52"/>
      <c r="BDD79" s="52"/>
      <c r="BDE79" s="52"/>
      <c r="BDF79" s="52"/>
      <c r="BDG79" s="52"/>
      <c r="BDH79" s="52"/>
      <c r="BDI79" s="52"/>
      <c r="BDJ79" s="52"/>
      <c r="BDK79" s="52"/>
      <c r="BDL79" s="52"/>
      <c r="BDM79" s="52"/>
      <c r="BDN79" s="52"/>
      <c r="BDO79" s="52"/>
      <c r="BDP79" s="52"/>
      <c r="BDQ79" s="52"/>
      <c r="BDR79" s="52"/>
      <c r="BDS79" s="52"/>
      <c r="BDT79" s="52"/>
      <c r="BDU79" s="52"/>
      <c r="BDV79" s="52"/>
      <c r="BDW79" s="52"/>
      <c r="BDX79" s="52"/>
      <c r="BDY79" s="52"/>
      <c r="BDZ79" s="52"/>
      <c r="BEA79" s="52"/>
      <c r="BEB79" s="52"/>
      <c r="BEC79" s="52"/>
      <c r="BED79" s="52"/>
      <c r="BEE79" s="52"/>
      <c r="BEF79" s="52"/>
      <c r="BEG79" s="52"/>
      <c r="BEH79" s="52"/>
      <c r="BEI79" s="52"/>
      <c r="BEJ79" s="52"/>
      <c r="BEK79" s="52"/>
      <c r="BEL79" s="52"/>
      <c r="BEM79" s="52"/>
      <c r="BEN79" s="52"/>
      <c r="BEO79" s="52"/>
      <c r="BEP79" s="52"/>
      <c r="BEQ79" s="52"/>
      <c r="BER79" s="52"/>
      <c r="BES79" s="52"/>
      <c r="BET79" s="52"/>
      <c r="BEU79" s="52"/>
      <c r="BEV79" s="52"/>
      <c r="BEW79" s="52"/>
      <c r="BEX79" s="52"/>
      <c r="BEY79" s="52"/>
      <c r="BEZ79" s="52"/>
      <c r="BFA79" s="52"/>
      <c r="BFB79" s="52"/>
      <c r="BFC79" s="52"/>
      <c r="BFD79" s="52"/>
      <c r="BFE79" s="52"/>
      <c r="BFF79" s="52"/>
      <c r="BFG79" s="52"/>
      <c r="BFH79" s="52"/>
      <c r="BFI79" s="52"/>
      <c r="BFJ79" s="52"/>
      <c r="BFK79" s="52"/>
      <c r="BFL79" s="52"/>
      <c r="BFM79" s="52"/>
      <c r="BFN79" s="52"/>
      <c r="BFO79" s="52"/>
      <c r="BFP79" s="52"/>
      <c r="BFQ79" s="52"/>
      <c r="BFR79" s="52"/>
      <c r="BFS79" s="52"/>
      <c r="BFT79" s="52"/>
      <c r="BFU79" s="52"/>
      <c r="BFV79" s="52"/>
      <c r="BFW79" s="52"/>
      <c r="BFX79" s="52"/>
      <c r="BFY79" s="52"/>
      <c r="BFZ79" s="52"/>
      <c r="BGA79" s="52"/>
      <c r="BGB79" s="52"/>
      <c r="BGC79" s="52"/>
      <c r="BGD79" s="52"/>
      <c r="BGE79" s="52"/>
      <c r="BGF79" s="52"/>
      <c r="BGG79" s="52"/>
      <c r="BGH79" s="52"/>
      <c r="BGI79" s="52"/>
      <c r="BGJ79" s="52"/>
      <c r="BGK79" s="52"/>
      <c r="BGL79" s="52"/>
      <c r="BGM79" s="52"/>
      <c r="BGN79" s="52"/>
      <c r="BGO79" s="52"/>
      <c r="BGP79" s="52"/>
      <c r="BGQ79" s="52"/>
      <c r="BGR79" s="52"/>
      <c r="BGS79" s="52"/>
      <c r="BGT79" s="52"/>
      <c r="BGU79" s="52"/>
      <c r="BGV79" s="52"/>
      <c r="BGW79" s="52"/>
      <c r="BGX79" s="52"/>
      <c r="BGY79" s="52"/>
      <c r="BGZ79" s="52"/>
      <c r="BHA79" s="52"/>
      <c r="BHB79" s="52"/>
      <c r="BHC79" s="52"/>
      <c r="BHD79" s="52"/>
      <c r="BHE79" s="52"/>
      <c r="BHF79" s="52"/>
      <c r="BHG79" s="52"/>
      <c r="BHH79" s="52"/>
      <c r="BHI79" s="52"/>
      <c r="BHJ79" s="52"/>
      <c r="BHK79" s="52"/>
      <c r="BHL79" s="52"/>
      <c r="BHM79" s="52"/>
      <c r="BHN79" s="52"/>
      <c r="BHO79" s="52"/>
      <c r="BHP79" s="52"/>
      <c r="BHQ79" s="52"/>
      <c r="BHR79" s="52"/>
      <c r="BHS79" s="52"/>
      <c r="BHT79" s="52"/>
      <c r="BHU79" s="52"/>
      <c r="BHV79" s="52"/>
      <c r="BHW79" s="52"/>
      <c r="BHX79" s="52"/>
      <c r="BHY79" s="52"/>
      <c r="BHZ79" s="52"/>
      <c r="BIA79" s="52"/>
      <c r="BIB79" s="52"/>
      <c r="BIC79" s="52"/>
      <c r="BID79" s="52"/>
      <c r="BIE79" s="52"/>
      <c r="BIF79" s="52"/>
      <c r="BIG79" s="52"/>
      <c r="BIH79" s="52"/>
      <c r="BII79" s="52"/>
      <c r="BIJ79" s="52"/>
      <c r="BIK79" s="52"/>
      <c r="BIL79" s="52"/>
      <c r="BIM79" s="52"/>
      <c r="BIN79" s="52"/>
      <c r="BIO79" s="52"/>
      <c r="BIP79" s="52"/>
      <c r="BIQ79" s="52"/>
      <c r="BIR79" s="52"/>
      <c r="BIS79" s="52"/>
      <c r="BIT79" s="52"/>
      <c r="BIU79" s="52"/>
      <c r="BIV79" s="52"/>
      <c r="BIW79" s="52"/>
      <c r="BIX79" s="52"/>
      <c r="BIY79" s="52"/>
      <c r="BIZ79" s="52"/>
      <c r="BJA79" s="52"/>
      <c r="BJB79" s="52"/>
      <c r="BJC79" s="52"/>
      <c r="BJD79" s="52"/>
      <c r="BJE79" s="52"/>
      <c r="BJF79" s="52"/>
      <c r="BJG79" s="52"/>
      <c r="BJH79" s="52"/>
      <c r="BJI79" s="52"/>
      <c r="BJJ79" s="52"/>
      <c r="BJK79" s="52"/>
      <c r="BJL79" s="52"/>
      <c r="BJM79" s="52"/>
      <c r="BJN79" s="52"/>
      <c r="BJO79" s="52"/>
      <c r="BJP79" s="52"/>
      <c r="BJQ79" s="52"/>
      <c r="BJR79" s="52"/>
      <c r="BJS79" s="52"/>
      <c r="BJT79" s="52"/>
      <c r="BJU79" s="52"/>
      <c r="BJV79" s="52"/>
      <c r="BJW79" s="52"/>
      <c r="BJX79" s="52"/>
      <c r="BJY79" s="52"/>
      <c r="BJZ79" s="52"/>
      <c r="BKA79" s="52"/>
      <c r="BKB79" s="52"/>
      <c r="BKC79" s="52"/>
      <c r="BKD79" s="52"/>
      <c r="BKE79" s="52"/>
      <c r="BKF79" s="52"/>
      <c r="BKG79" s="52"/>
      <c r="BKH79" s="52"/>
      <c r="BKI79" s="52"/>
      <c r="BKJ79" s="52"/>
      <c r="BKK79" s="52"/>
      <c r="BKL79" s="52"/>
      <c r="BKM79" s="52"/>
      <c r="BKN79" s="52"/>
      <c r="BKO79" s="52"/>
      <c r="BKP79" s="52"/>
      <c r="BKQ79" s="52"/>
      <c r="BKR79" s="52"/>
      <c r="BKS79" s="52"/>
      <c r="BKT79" s="52"/>
      <c r="BKU79" s="52"/>
      <c r="BKV79" s="52"/>
      <c r="BKW79" s="52"/>
      <c r="BKX79" s="52"/>
      <c r="BKY79" s="52"/>
      <c r="BKZ79" s="52"/>
      <c r="BLA79" s="52"/>
      <c r="BLB79" s="52"/>
      <c r="BLC79" s="52"/>
      <c r="BLD79" s="52"/>
      <c r="BLE79" s="52"/>
      <c r="BLF79" s="52"/>
      <c r="BLG79" s="52"/>
      <c r="BLH79" s="52"/>
      <c r="BLI79" s="52"/>
      <c r="BLJ79" s="52"/>
      <c r="BLK79" s="52"/>
      <c r="BLL79" s="52"/>
      <c r="BLM79" s="52"/>
      <c r="BLN79" s="52"/>
      <c r="BLO79" s="52"/>
      <c r="BLP79" s="52"/>
      <c r="BLQ79" s="52"/>
      <c r="BLR79" s="52"/>
      <c r="BLS79" s="52"/>
      <c r="BLT79" s="52"/>
      <c r="BLU79" s="52"/>
      <c r="BLV79" s="52"/>
      <c r="BLW79" s="52"/>
      <c r="BLX79" s="52"/>
      <c r="BLY79" s="52"/>
      <c r="BLZ79" s="52"/>
      <c r="BMA79" s="52"/>
      <c r="BMB79" s="52"/>
      <c r="BMC79" s="52"/>
      <c r="BMD79" s="52"/>
      <c r="BME79" s="52"/>
      <c r="BMF79" s="52"/>
      <c r="BMG79" s="52"/>
      <c r="BMH79" s="52"/>
      <c r="BMI79" s="52"/>
      <c r="BMJ79" s="52"/>
      <c r="BMK79" s="52"/>
      <c r="BML79" s="52"/>
      <c r="BMM79" s="52"/>
      <c r="BMN79" s="52"/>
      <c r="BMO79" s="52"/>
      <c r="BMP79" s="52"/>
      <c r="BMQ79" s="52"/>
      <c r="BMR79" s="52"/>
      <c r="BMS79" s="52"/>
      <c r="BMT79" s="52"/>
      <c r="BMU79" s="52"/>
      <c r="BMV79" s="52"/>
      <c r="BMW79" s="52"/>
      <c r="BMX79" s="52"/>
      <c r="BMY79" s="52"/>
      <c r="BMZ79" s="52"/>
      <c r="BNA79" s="52"/>
      <c r="BNB79" s="52"/>
      <c r="BNC79" s="52"/>
      <c r="BND79" s="52"/>
      <c r="BNE79" s="52"/>
      <c r="BNF79" s="52"/>
      <c r="BNG79" s="52"/>
      <c r="BNH79" s="52"/>
      <c r="BNI79" s="52"/>
      <c r="BNJ79" s="52"/>
      <c r="BNK79" s="52"/>
      <c r="BNL79" s="52"/>
      <c r="BNM79" s="52"/>
      <c r="BNN79" s="52"/>
      <c r="BNO79" s="52"/>
      <c r="BNP79" s="52"/>
      <c r="BNQ79" s="52"/>
      <c r="BNR79" s="52"/>
      <c r="BNS79" s="52"/>
      <c r="BNT79" s="52"/>
      <c r="BNU79" s="52"/>
      <c r="BNV79" s="52"/>
      <c r="BNW79" s="52"/>
      <c r="BNX79" s="52"/>
      <c r="BNY79" s="52"/>
      <c r="BNZ79" s="52"/>
      <c r="BOA79" s="52"/>
      <c r="BOB79" s="52"/>
      <c r="BOC79" s="52"/>
      <c r="BOD79" s="52"/>
      <c r="BOE79" s="52"/>
      <c r="BOF79" s="52"/>
      <c r="BOG79" s="52"/>
      <c r="BOH79" s="52"/>
      <c r="BOI79" s="52"/>
      <c r="BOJ79" s="52"/>
      <c r="BOK79" s="52"/>
      <c r="BOL79" s="52"/>
      <c r="BOM79" s="52"/>
      <c r="BON79" s="52"/>
      <c r="BOO79" s="52"/>
      <c r="BOP79" s="52"/>
      <c r="BOQ79" s="52"/>
      <c r="BOR79" s="52"/>
      <c r="BOS79" s="52"/>
      <c r="BOT79" s="52"/>
      <c r="BOU79" s="52"/>
      <c r="BOV79" s="52"/>
      <c r="BOW79" s="52"/>
      <c r="BOX79" s="52"/>
      <c r="BOY79" s="52"/>
      <c r="BOZ79" s="52"/>
      <c r="BPA79" s="52"/>
      <c r="BPB79" s="52"/>
      <c r="BPC79" s="52"/>
      <c r="BPD79" s="52"/>
      <c r="BPE79" s="52"/>
      <c r="BPF79" s="52"/>
      <c r="BPG79" s="52"/>
      <c r="BPH79" s="52"/>
      <c r="BPI79" s="52"/>
      <c r="BPJ79" s="52"/>
      <c r="BPK79" s="52"/>
      <c r="BPL79" s="52"/>
      <c r="BPM79" s="52"/>
      <c r="BPN79" s="52"/>
      <c r="BPO79" s="52"/>
      <c r="BPP79" s="52"/>
      <c r="BPQ79" s="52"/>
      <c r="BPR79" s="52"/>
      <c r="BPS79" s="52"/>
      <c r="BPT79" s="52"/>
      <c r="BPU79" s="52"/>
      <c r="BPV79" s="52"/>
      <c r="BPW79" s="52"/>
      <c r="BPX79" s="52"/>
      <c r="BPY79" s="52"/>
      <c r="BPZ79" s="52"/>
      <c r="BQA79" s="52"/>
      <c r="BQB79" s="52"/>
      <c r="BQC79" s="52"/>
      <c r="BQD79" s="52"/>
      <c r="BQE79" s="52"/>
      <c r="BQF79" s="52"/>
      <c r="BQG79" s="52"/>
      <c r="BQH79" s="52"/>
      <c r="BQI79" s="52"/>
      <c r="BQJ79" s="52"/>
      <c r="BQK79" s="52"/>
      <c r="BQL79" s="52"/>
      <c r="BQM79" s="52"/>
      <c r="BQN79" s="52"/>
      <c r="BQO79" s="52"/>
      <c r="BQP79" s="52"/>
      <c r="BQQ79" s="52"/>
      <c r="BQR79" s="52"/>
      <c r="BQS79" s="52"/>
      <c r="BQT79" s="52"/>
      <c r="BQU79" s="52"/>
      <c r="BQV79" s="52"/>
      <c r="BQW79" s="52"/>
      <c r="BQX79" s="52"/>
      <c r="BQY79" s="52"/>
      <c r="BQZ79" s="52"/>
      <c r="BRA79" s="52"/>
      <c r="BRB79" s="52"/>
      <c r="BRC79" s="52"/>
      <c r="BRD79" s="52"/>
      <c r="BRE79" s="52"/>
      <c r="BRF79" s="52"/>
      <c r="BRG79" s="52"/>
      <c r="BRH79" s="52"/>
      <c r="BRI79" s="52"/>
      <c r="BRJ79" s="52"/>
      <c r="BRK79" s="52"/>
      <c r="BRL79" s="52"/>
      <c r="BRM79" s="52"/>
      <c r="BRN79" s="52"/>
      <c r="BRO79" s="52"/>
      <c r="BRP79" s="52"/>
      <c r="BRQ79" s="52"/>
      <c r="BRR79" s="52"/>
      <c r="BRS79" s="52"/>
      <c r="BRT79" s="52"/>
      <c r="BRU79" s="52"/>
      <c r="BRV79" s="52"/>
      <c r="BRW79" s="52"/>
      <c r="BRX79" s="52"/>
      <c r="BRY79" s="52"/>
      <c r="BRZ79" s="52"/>
      <c r="BSA79" s="52"/>
      <c r="BSB79" s="52"/>
      <c r="BSC79" s="52"/>
      <c r="BSD79" s="52"/>
      <c r="BSE79" s="52"/>
      <c r="BSF79" s="52"/>
      <c r="BSG79" s="52"/>
      <c r="BSH79" s="52"/>
      <c r="BSI79" s="52"/>
      <c r="BSJ79" s="52"/>
      <c r="BSK79" s="52"/>
      <c r="BSL79" s="52"/>
      <c r="BSM79" s="52"/>
      <c r="BSN79" s="52"/>
      <c r="BSO79" s="52"/>
      <c r="BSP79" s="52"/>
      <c r="BSQ79" s="52"/>
      <c r="BSR79" s="52"/>
      <c r="BSS79" s="52"/>
      <c r="BST79" s="52"/>
      <c r="BSU79" s="52"/>
      <c r="BSV79" s="52"/>
      <c r="BSW79" s="52"/>
      <c r="BSX79" s="52"/>
      <c r="BSY79" s="52"/>
      <c r="BSZ79" s="52"/>
      <c r="BTA79" s="52"/>
      <c r="BTB79" s="52"/>
      <c r="BTC79" s="52"/>
      <c r="BTD79" s="52"/>
      <c r="BTE79" s="52"/>
      <c r="BTF79" s="52"/>
      <c r="BTG79" s="52"/>
      <c r="BTH79" s="52"/>
      <c r="BTI79" s="52"/>
      <c r="BTJ79" s="52"/>
      <c r="BTK79" s="52"/>
      <c r="BTL79" s="52"/>
      <c r="BTM79" s="52"/>
      <c r="BTN79" s="52"/>
      <c r="BTO79" s="52"/>
      <c r="BTP79" s="52"/>
      <c r="BTQ79" s="52"/>
      <c r="BTR79" s="52"/>
      <c r="BTS79" s="52"/>
      <c r="BTT79" s="52"/>
      <c r="BTU79" s="52"/>
      <c r="BTV79" s="52"/>
      <c r="BTW79" s="52"/>
      <c r="BTX79" s="52"/>
      <c r="BTY79" s="52"/>
      <c r="BTZ79" s="52"/>
      <c r="BUA79" s="52"/>
      <c r="BUB79" s="52"/>
      <c r="BUC79" s="52"/>
      <c r="BUD79" s="52"/>
      <c r="BUE79" s="52"/>
      <c r="BUF79" s="52"/>
      <c r="BUG79" s="52"/>
      <c r="BUH79" s="52"/>
      <c r="BUI79" s="52"/>
      <c r="BUJ79" s="52"/>
      <c r="BUK79" s="52"/>
      <c r="BUL79" s="52"/>
      <c r="BUM79" s="52"/>
      <c r="BUN79" s="52"/>
      <c r="BUO79" s="52"/>
      <c r="BUP79" s="52"/>
      <c r="BUQ79" s="52"/>
      <c r="BUR79" s="52"/>
      <c r="BUS79" s="52"/>
      <c r="BUT79" s="52"/>
      <c r="BUU79" s="52"/>
      <c r="BUV79" s="52"/>
      <c r="BUW79" s="52"/>
      <c r="BUX79" s="52"/>
      <c r="BUY79" s="52"/>
      <c r="BUZ79" s="52"/>
      <c r="BVA79" s="52"/>
      <c r="BVB79" s="52"/>
      <c r="BVC79" s="52"/>
      <c r="BVD79" s="52"/>
      <c r="BVE79" s="52"/>
      <c r="BVF79" s="52"/>
      <c r="BVG79" s="52"/>
      <c r="BVH79" s="52"/>
      <c r="BVI79" s="52"/>
      <c r="BVJ79" s="52"/>
      <c r="BVK79" s="52"/>
      <c r="BVL79" s="52"/>
      <c r="BVM79" s="52"/>
      <c r="BVN79" s="52"/>
      <c r="BVO79" s="52"/>
      <c r="BVP79" s="52"/>
      <c r="BVQ79" s="52"/>
      <c r="BVR79" s="52"/>
      <c r="BVS79" s="52"/>
      <c r="BVT79" s="52"/>
      <c r="BVU79" s="52"/>
      <c r="BVV79" s="52"/>
      <c r="BVW79" s="52"/>
      <c r="BVX79" s="52"/>
      <c r="BVY79" s="52"/>
      <c r="BVZ79" s="52"/>
      <c r="BWA79" s="52"/>
      <c r="BWB79" s="52"/>
      <c r="BWC79" s="52"/>
      <c r="BWD79" s="52"/>
      <c r="BWE79" s="52"/>
      <c r="BWF79" s="52"/>
      <c r="BWG79" s="52"/>
      <c r="BWH79" s="52"/>
      <c r="BWI79" s="52"/>
      <c r="BWJ79" s="52"/>
      <c r="BWK79" s="52"/>
      <c r="BWL79" s="52"/>
      <c r="BWM79" s="52"/>
      <c r="BWN79" s="52"/>
      <c r="BWO79" s="52"/>
      <c r="BWP79" s="52"/>
      <c r="BWQ79" s="52"/>
      <c r="BWR79" s="52"/>
      <c r="BWS79" s="52"/>
      <c r="BWT79" s="52"/>
      <c r="BWU79" s="52"/>
      <c r="BWV79" s="52"/>
      <c r="BWW79" s="52"/>
      <c r="BWX79" s="52"/>
      <c r="BWY79" s="52"/>
      <c r="BWZ79" s="52"/>
      <c r="BXA79" s="52"/>
      <c r="BXB79" s="52"/>
      <c r="BXC79" s="52"/>
      <c r="BXD79" s="52"/>
      <c r="BXE79" s="52"/>
      <c r="BXF79" s="52"/>
      <c r="BXG79" s="52"/>
      <c r="BXH79" s="52"/>
      <c r="BXI79" s="52"/>
      <c r="BXJ79" s="52"/>
      <c r="BXK79" s="52"/>
      <c r="BXL79" s="52"/>
      <c r="BXM79" s="52"/>
      <c r="BXN79" s="52"/>
      <c r="BXO79" s="52"/>
      <c r="BXP79" s="52"/>
      <c r="BXQ79" s="52"/>
      <c r="BXR79" s="52"/>
      <c r="BXS79" s="52"/>
      <c r="BXT79" s="52"/>
      <c r="BXU79" s="52"/>
      <c r="BXV79" s="52"/>
      <c r="BXW79" s="52"/>
      <c r="BXX79" s="52"/>
      <c r="BXY79" s="52"/>
      <c r="BXZ79" s="52"/>
      <c r="BYA79" s="52"/>
      <c r="BYB79" s="52"/>
      <c r="BYC79" s="52"/>
      <c r="BYD79" s="52"/>
      <c r="BYE79" s="52"/>
      <c r="BYF79" s="52"/>
      <c r="BYG79" s="52"/>
      <c r="BYH79" s="52"/>
      <c r="BYI79" s="52"/>
      <c r="BYJ79" s="52"/>
      <c r="BYK79" s="52"/>
      <c r="BYL79" s="52"/>
      <c r="BYM79" s="52"/>
      <c r="BYN79" s="52"/>
      <c r="BYO79" s="52"/>
      <c r="BYP79" s="52"/>
      <c r="BYQ79" s="52"/>
      <c r="BYR79" s="52"/>
      <c r="BYS79" s="52"/>
      <c r="BYT79" s="52"/>
      <c r="BYU79" s="52"/>
      <c r="BYV79" s="52"/>
      <c r="BYW79" s="52"/>
      <c r="BYX79" s="52"/>
      <c r="BYY79" s="52"/>
      <c r="BYZ79" s="52"/>
      <c r="BZA79" s="52"/>
      <c r="BZB79" s="52"/>
      <c r="BZC79" s="52"/>
      <c r="BZD79" s="52"/>
      <c r="BZE79" s="52"/>
      <c r="BZF79" s="52"/>
      <c r="BZG79" s="52"/>
      <c r="BZH79" s="52"/>
      <c r="BZI79" s="52"/>
      <c r="BZJ79" s="52"/>
      <c r="BZK79" s="52"/>
      <c r="BZL79" s="52"/>
      <c r="BZM79" s="52"/>
      <c r="BZN79" s="52"/>
      <c r="BZO79" s="52"/>
      <c r="BZP79" s="52"/>
      <c r="BZQ79" s="52"/>
      <c r="BZR79" s="52"/>
      <c r="BZS79" s="52"/>
      <c r="BZT79" s="52"/>
      <c r="BZU79" s="52"/>
      <c r="BZV79" s="52"/>
      <c r="BZW79" s="52"/>
      <c r="BZX79" s="52"/>
      <c r="BZY79" s="52"/>
      <c r="BZZ79" s="52"/>
      <c r="CAA79" s="52"/>
      <c r="CAB79" s="52"/>
      <c r="CAC79" s="52"/>
      <c r="CAD79" s="52"/>
      <c r="CAE79" s="52"/>
      <c r="CAF79" s="52"/>
      <c r="CAG79" s="52"/>
      <c r="CAH79" s="52"/>
      <c r="CAI79" s="52"/>
      <c r="CAJ79" s="52"/>
      <c r="CAK79" s="52"/>
      <c r="CAL79" s="52"/>
      <c r="CAM79" s="52"/>
      <c r="CAN79" s="52"/>
      <c r="CAO79" s="52"/>
      <c r="CAP79" s="52"/>
      <c r="CAQ79" s="52"/>
      <c r="CAR79" s="52"/>
      <c r="CAS79" s="52"/>
      <c r="CAT79" s="52"/>
      <c r="CAU79" s="52"/>
      <c r="CAV79" s="52"/>
      <c r="CAW79" s="52"/>
      <c r="CAX79" s="52"/>
      <c r="CAY79" s="52"/>
      <c r="CAZ79" s="52"/>
      <c r="CBA79" s="52"/>
      <c r="CBB79" s="52"/>
      <c r="CBC79" s="52"/>
      <c r="CBD79" s="52"/>
      <c r="CBE79" s="52"/>
      <c r="CBF79" s="52"/>
      <c r="CBG79" s="52"/>
      <c r="CBH79" s="52"/>
      <c r="CBI79" s="52"/>
      <c r="CBJ79" s="52"/>
      <c r="CBK79" s="52"/>
      <c r="CBL79" s="52"/>
      <c r="CBM79" s="52"/>
      <c r="CBN79" s="52"/>
      <c r="CBO79" s="52"/>
      <c r="CBP79" s="52"/>
      <c r="CBQ79" s="52"/>
      <c r="CBR79" s="52"/>
      <c r="CBS79" s="52"/>
      <c r="CBT79" s="52"/>
      <c r="CBU79" s="52"/>
      <c r="CBV79" s="52"/>
      <c r="CBW79" s="52"/>
      <c r="CBX79" s="52"/>
      <c r="CBY79" s="52"/>
      <c r="CBZ79" s="52"/>
      <c r="CCA79" s="52"/>
      <c r="CCB79" s="52"/>
      <c r="CCC79" s="52"/>
      <c r="CCD79" s="52"/>
      <c r="CCE79" s="52"/>
      <c r="CCF79" s="52"/>
      <c r="CCG79" s="52"/>
      <c r="CCH79" s="52"/>
      <c r="CCI79" s="52"/>
      <c r="CCJ79" s="52"/>
      <c r="CCK79" s="52"/>
      <c r="CCL79" s="52"/>
      <c r="CCM79" s="52"/>
      <c r="CCN79" s="52"/>
      <c r="CCO79" s="52"/>
      <c r="CCP79" s="52"/>
      <c r="CCQ79" s="52"/>
      <c r="CCR79" s="52"/>
      <c r="CCS79" s="52"/>
      <c r="CCT79" s="52"/>
      <c r="CCU79" s="52"/>
      <c r="CCV79" s="52"/>
      <c r="CCW79" s="52"/>
      <c r="CCX79" s="52"/>
      <c r="CCY79" s="52"/>
      <c r="CCZ79" s="52"/>
      <c r="CDA79" s="52"/>
      <c r="CDB79" s="52"/>
      <c r="CDC79" s="52"/>
      <c r="CDD79" s="52"/>
      <c r="CDE79" s="52"/>
      <c r="CDF79" s="52"/>
      <c r="CDG79" s="52"/>
      <c r="CDH79" s="52"/>
      <c r="CDI79" s="52"/>
      <c r="CDJ79" s="52"/>
      <c r="CDK79" s="52"/>
      <c r="CDL79" s="52"/>
      <c r="CDM79" s="52"/>
      <c r="CDN79" s="52"/>
      <c r="CDO79" s="52"/>
      <c r="CDP79" s="52"/>
      <c r="CDQ79" s="52"/>
      <c r="CDR79" s="52"/>
      <c r="CDS79" s="52"/>
      <c r="CDT79" s="52"/>
      <c r="CDU79" s="52"/>
      <c r="CDV79" s="52"/>
      <c r="CDW79" s="52"/>
      <c r="CDX79" s="52"/>
      <c r="CDY79" s="52"/>
      <c r="CDZ79" s="52"/>
      <c r="CEA79" s="52"/>
      <c r="CEB79" s="52"/>
      <c r="CEC79" s="52"/>
      <c r="CED79" s="52"/>
      <c r="CEE79" s="52"/>
      <c r="CEF79" s="52"/>
      <c r="CEG79" s="52"/>
      <c r="CEH79" s="52"/>
      <c r="CEI79" s="52"/>
      <c r="CEJ79" s="52"/>
      <c r="CEK79" s="52"/>
      <c r="CEL79" s="52"/>
      <c r="CEM79" s="52"/>
      <c r="CEN79" s="52"/>
      <c r="CEO79" s="52"/>
      <c r="CEP79" s="52"/>
      <c r="CEQ79" s="52"/>
      <c r="CER79" s="52"/>
      <c r="CES79" s="52"/>
      <c r="CET79" s="52"/>
      <c r="CEU79" s="52"/>
      <c r="CEV79" s="52"/>
      <c r="CEW79" s="52"/>
      <c r="CEX79" s="52"/>
      <c r="CEY79" s="52"/>
      <c r="CEZ79" s="52"/>
      <c r="CFA79" s="52"/>
      <c r="CFB79" s="52"/>
      <c r="CFC79" s="52"/>
      <c r="CFD79" s="52"/>
      <c r="CFE79" s="52"/>
      <c r="CFF79" s="52"/>
      <c r="CFG79" s="52"/>
      <c r="CFH79" s="52"/>
      <c r="CFI79" s="52"/>
      <c r="CFJ79" s="52"/>
      <c r="CFK79" s="52"/>
      <c r="CFL79" s="52"/>
      <c r="CFM79" s="52"/>
      <c r="CFN79" s="52"/>
      <c r="CFO79" s="52"/>
      <c r="CFP79" s="52"/>
      <c r="CFQ79" s="52"/>
      <c r="CFR79" s="52"/>
      <c r="CFS79" s="52"/>
      <c r="CFT79" s="52"/>
      <c r="CFU79" s="52"/>
      <c r="CFV79" s="52"/>
      <c r="CFW79" s="52"/>
      <c r="CFX79" s="52"/>
      <c r="CFY79" s="52"/>
      <c r="CFZ79" s="52"/>
      <c r="CGA79" s="52"/>
      <c r="CGB79" s="52"/>
      <c r="CGC79" s="52"/>
      <c r="CGD79" s="52"/>
      <c r="CGE79" s="52"/>
      <c r="CGF79" s="52"/>
      <c r="CGG79" s="52"/>
      <c r="CGH79" s="52"/>
      <c r="CGI79" s="52"/>
      <c r="CGJ79" s="52"/>
      <c r="CGK79" s="52"/>
      <c r="CGL79" s="52"/>
      <c r="CGM79" s="52"/>
      <c r="CGN79" s="52"/>
      <c r="CGO79" s="52"/>
      <c r="CGP79" s="52"/>
      <c r="CGQ79" s="52"/>
      <c r="CGR79" s="52"/>
      <c r="CGS79" s="52"/>
      <c r="CGT79" s="52"/>
      <c r="CGU79" s="52"/>
      <c r="CGV79" s="52"/>
      <c r="CGW79" s="52"/>
      <c r="CGX79" s="52"/>
      <c r="CGY79" s="52"/>
      <c r="CGZ79" s="52"/>
      <c r="CHA79" s="52"/>
      <c r="CHB79" s="52"/>
      <c r="CHC79" s="52"/>
      <c r="CHD79" s="52"/>
      <c r="CHE79" s="52"/>
      <c r="CHF79" s="52"/>
      <c r="CHG79" s="52"/>
      <c r="CHH79" s="52"/>
      <c r="CHI79" s="52"/>
      <c r="CHJ79" s="52"/>
      <c r="CHK79" s="52"/>
      <c r="CHL79" s="52"/>
      <c r="CHM79" s="52"/>
      <c r="CHN79" s="52"/>
      <c r="CHO79" s="52"/>
      <c r="CHP79" s="52"/>
      <c r="CHQ79" s="52"/>
      <c r="CHR79" s="52"/>
      <c r="CHS79" s="52"/>
      <c r="CHT79" s="52"/>
      <c r="CHU79" s="52"/>
      <c r="CHV79" s="52"/>
      <c r="CHW79" s="52"/>
      <c r="CHX79" s="52"/>
      <c r="CHY79" s="52"/>
      <c r="CHZ79" s="52"/>
      <c r="CIA79" s="52"/>
      <c r="CIB79" s="52"/>
      <c r="CIC79" s="52"/>
      <c r="CID79" s="52"/>
      <c r="CIE79" s="52"/>
      <c r="CIF79" s="52"/>
      <c r="CIG79" s="52"/>
      <c r="CIH79" s="52"/>
      <c r="CII79" s="52"/>
      <c r="CIJ79" s="52"/>
      <c r="CIK79" s="52"/>
      <c r="CIL79" s="52"/>
      <c r="CIM79" s="52"/>
      <c r="CIN79" s="52"/>
      <c r="CIO79" s="52"/>
      <c r="CIP79" s="52"/>
      <c r="CIQ79" s="52"/>
      <c r="CIR79" s="52"/>
      <c r="CIS79" s="52"/>
      <c r="CIT79" s="52"/>
      <c r="CIU79" s="52"/>
      <c r="CIV79" s="52"/>
      <c r="CIW79" s="52"/>
      <c r="CIX79" s="52"/>
      <c r="CIY79" s="52"/>
      <c r="CIZ79" s="52"/>
      <c r="CJA79" s="52"/>
      <c r="CJB79" s="52"/>
      <c r="CJC79" s="52"/>
      <c r="CJD79" s="52"/>
      <c r="CJE79" s="52"/>
      <c r="CJF79" s="52"/>
      <c r="CJG79" s="52"/>
      <c r="CJH79" s="52"/>
      <c r="CJI79" s="52"/>
      <c r="CJJ79" s="52"/>
      <c r="CJK79" s="52"/>
      <c r="CJL79" s="52"/>
      <c r="CJM79" s="52"/>
      <c r="CJN79" s="52"/>
      <c r="CJO79" s="52"/>
      <c r="CJP79" s="52"/>
      <c r="CJQ79" s="52"/>
      <c r="CJR79" s="52"/>
      <c r="CJS79" s="52"/>
      <c r="CJT79" s="52"/>
      <c r="CJU79" s="52"/>
      <c r="CJV79" s="52"/>
      <c r="CJW79" s="52"/>
      <c r="CJX79" s="52"/>
      <c r="CJY79" s="52"/>
      <c r="CJZ79" s="52"/>
      <c r="CKA79" s="52"/>
      <c r="CKB79" s="52"/>
      <c r="CKC79" s="52"/>
      <c r="CKD79" s="52"/>
      <c r="CKE79" s="52"/>
      <c r="CKF79" s="52"/>
      <c r="CKG79" s="52"/>
      <c r="CKH79" s="52"/>
      <c r="CKI79" s="52"/>
      <c r="CKJ79" s="52"/>
      <c r="CKK79" s="52"/>
      <c r="CKL79" s="52"/>
      <c r="CKM79" s="52"/>
      <c r="CKN79" s="52"/>
      <c r="CKO79" s="52"/>
      <c r="CKP79" s="52"/>
      <c r="CKQ79" s="52"/>
      <c r="CKR79" s="52"/>
      <c r="CKS79" s="52"/>
      <c r="CKT79" s="52"/>
      <c r="CKU79" s="52"/>
      <c r="CKV79" s="52"/>
      <c r="CKW79" s="52"/>
      <c r="CKX79" s="52"/>
      <c r="CKY79" s="52"/>
      <c r="CKZ79" s="52"/>
      <c r="CLA79" s="52"/>
      <c r="CLB79" s="52"/>
      <c r="CLC79" s="52"/>
      <c r="CLD79" s="52"/>
      <c r="CLE79" s="52"/>
      <c r="CLF79" s="52"/>
      <c r="CLG79" s="52"/>
      <c r="CLH79" s="52"/>
      <c r="CLI79" s="52"/>
      <c r="CLJ79" s="52"/>
      <c r="CLK79" s="52"/>
      <c r="CLL79" s="52"/>
      <c r="CLM79" s="52"/>
      <c r="CLN79" s="52"/>
      <c r="CLO79" s="52"/>
      <c r="CLP79" s="52"/>
      <c r="CLQ79" s="52"/>
      <c r="CLR79" s="52"/>
      <c r="CLS79" s="52"/>
      <c r="CLT79" s="52"/>
      <c r="CLU79" s="52"/>
      <c r="CLV79" s="52"/>
      <c r="CLW79" s="52"/>
      <c r="CLX79" s="52"/>
      <c r="CLY79" s="52"/>
      <c r="CLZ79" s="52"/>
      <c r="CMA79" s="52"/>
      <c r="CMB79" s="52"/>
      <c r="CMC79" s="52"/>
      <c r="CMD79" s="52"/>
      <c r="CME79" s="52"/>
      <c r="CMF79" s="52"/>
      <c r="CMG79" s="52"/>
      <c r="CMH79" s="52"/>
      <c r="CMI79" s="52"/>
      <c r="CMJ79" s="52"/>
      <c r="CMK79" s="52"/>
      <c r="CML79" s="52"/>
      <c r="CMM79" s="52"/>
      <c r="CMN79" s="52"/>
      <c r="CMO79" s="52"/>
      <c r="CMP79" s="52"/>
      <c r="CMQ79" s="52"/>
      <c r="CMR79" s="52"/>
      <c r="CMS79" s="52"/>
      <c r="CMT79" s="52"/>
      <c r="CMU79" s="52"/>
      <c r="CMV79" s="52"/>
      <c r="CMW79" s="52"/>
      <c r="CMX79" s="52"/>
      <c r="CMY79" s="52"/>
      <c r="CMZ79" s="52"/>
      <c r="CNA79" s="52"/>
      <c r="CNB79" s="52"/>
      <c r="CNC79" s="52"/>
      <c r="CND79" s="52"/>
      <c r="CNE79" s="52"/>
      <c r="CNF79" s="52"/>
      <c r="CNG79" s="52"/>
      <c r="CNH79" s="52"/>
      <c r="CNI79" s="52"/>
      <c r="CNJ79" s="52"/>
      <c r="CNK79" s="52"/>
      <c r="CNL79" s="52"/>
      <c r="CNM79" s="52"/>
      <c r="CNN79" s="52"/>
      <c r="CNO79" s="52"/>
      <c r="CNP79" s="52"/>
      <c r="CNQ79" s="52"/>
      <c r="CNR79" s="52"/>
      <c r="CNS79" s="52"/>
      <c r="CNT79" s="52"/>
      <c r="CNU79" s="52"/>
      <c r="CNV79" s="52"/>
      <c r="CNW79" s="52"/>
      <c r="CNX79" s="52"/>
      <c r="CNY79" s="52"/>
      <c r="CNZ79" s="52"/>
      <c r="COA79" s="52"/>
      <c r="COB79" s="52"/>
      <c r="COC79" s="52"/>
      <c r="COD79" s="52"/>
      <c r="COE79" s="52"/>
      <c r="COF79" s="52"/>
      <c r="COG79" s="52"/>
      <c r="COH79" s="52"/>
      <c r="COI79" s="52"/>
      <c r="COJ79" s="52"/>
      <c r="COK79" s="52"/>
      <c r="COL79" s="52"/>
      <c r="COM79" s="52"/>
      <c r="CON79" s="52"/>
      <c r="COO79" s="52"/>
      <c r="COP79" s="52"/>
      <c r="COQ79" s="52"/>
      <c r="COR79" s="52"/>
      <c r="COS79" s="52"/>
      <c r="COT79" s="52"/>
      <c r="COU79" s="52"/>
      <c r="COV79" s="52"/>
      <c r="COW79" s="52"/>
      <c r="COX79" s="52"/>
      <c r="COY79" s="52"/>
      <c r="COZ79" s="52"/>
      <c r="CPA79" s="52"/>
      <c r="CPB79" s="52"/>
      <c r="CPC79" s="52"/>
      <c r="CPD79" s="52"/>
      <c r="CPE79" s="52"/>
      <c r="CPF79" s="52"/>
      <c r="CPG79" s="52"/>
      <c r="CPH79" s="52"/>
      <c r="CPI79" s="52"/>
      <c r="CPJ79" s="52"/>
      <c r="CPK79" s="52"/>
      <c r="CPL79" s="52"/>
      <c r="CPM79" s="52"/>
      <c r="CPN79" s="52"/>
      <c r="CPO79" s="52"/>
      <c r="CPP79" s="52"/>
      <c r="CPQ79" s="52"/>
      <c r="CPR79" s="52"/>
      <c r="CPS79" s="52"/>
      <c r="CPT79" s="52"/>
      <c r="CPU79" s="52"/>
      <c r="CPV79" s="52"/>
      <c r="CPW79" s="52"/>
      <c r="CPX79" s="52"/>
      <c r="CPY79" s="52"/>
      <c r="CPZ79" s="52"/>
      <c r="CQA79" s="52"/>
      <c r="CQB79" s="52"/>
      <c r="CQC79" s="52"/>
      <c r="CQD79" s="52"/>
      <c r="CQE79" s="52"/>
      <c r="CQF79" s="52"/>
      <c r="CQG79" s="52"/>
      <c r="CQH79" s="52"/>
      <c r="CQI79" s="52"/>
      <c r="CQJ79" s="52"/>
      <c r="CQK79" s="52"/>
      <c r="CQL79" s="52"/>
      <c r="CQM79" s="52"/>
      <c r="CQN79" s="52"/>
      <c r="CQO79" s="52"/>
      <c r="CQP79" s="52"/>
      <c r="CQQ79" s="52"/>
      <c r="CQR79" s="52"/>
      <c r="CQS79" s="52"/>
      <c r="CQT79" s="52"/>
      <c r="CQU79" s="52"/>
      <c r="CQV79" s="52"/>
      <c r="CQW79" s="52"/>
      <c r="CQX79" s="52"/>
      <c r="CQY79" s="52"/>
      <c r="CQZ79" s="52"/>
      <c r="CRA79" s="52"/>
      <c r="CRB79" s="52"/>
      <c r="CRC79" s="52"/>
      <c r="CRD79" s="52"/>
      <c r="CRE79" s="52"/>
      <c r="CRF79" s="52"/>
      <c r="CRG79" s="52"/>
      <c r="CRH79" s="52"/>
      <c r="CRI79" s="52"/>
      <c r="CRJ79" s="52"/>
      <c r="CRK79" s="52"/>
      <c r="CRL79" s="52"/>
      <c r="CRM79" s="52"/>
      <c r="CRN79" s="52"/>
      <c r="CRO79" s="52"/>
      <c r="CRP79" s="52"/>
      <c r="CRQ79" s="52"/>
      <c r="CRR79" s="52"/>
      <c r="CRS79" s="52"/>
      <c r="CRT79" s="52"/>
      <c r="CRU79" s="52"/>
      <c r="CRV79" s="52"/>
      <c r="CRW79" s="52"/>
      <c r="CRX79" s="52"/>
      <c r="CRY79" s="52"/>
      <c r="CRZ79" s="52"/>
      <c r="CSA79" s="52"/>
      <c r="CSB79" s="52"/>
      <c r="CSC79" s="52"/>
      <c r="CSD79" s="52"/>
      <c r="CSE79" s="52"/>
      <c r="CSF79" s="52"/>
      <c r="CSG79" s="52"/>
      <c r="CSH79" s="52"/>
      <c r="CSI79" s="52"/>
      <c r="CSJ79" s="52"/>
      <c r="CSK79" s="52"/>
      <c r="CSL79" s="52"/>
      <c r="CSM79" s="52"/>
      <c r="CSN79" s="52"/>
      <c r="CSO79" s="52"/>
      <c r="CSP79" s="52"/>
      <c r="CSQ79" s="52"/>
      <c r="CSR79" s="52"/>
      <c r="CSS79" s="52"/>
      <c r="CST79" s="52"/>
      <c r="CSU79" s="52"/>
      <c r="CSV79" s="52"/>
      <c r="CSW79" s="52"/>
      <c r="CSX79" s="52"/>
      <c r="CSY79" s="52"/>
      <c r="CSZ79" s="52"/>
      <c r="CTA79" s="52"/>
      <c r="CTB79" s="52"/>
      <c r="CTC79" s="52"/>
      <c r="CTD79" s="52"/>
      <c r="CTE79" s="52"/>
      <c r="CTF79" s="52"/>
      <c r="CTG79" s="52"/>
      <c r="CTH79" s="52"/>
      <c r="CTI79" s="52"/>
      <c r="CTJ79" s="52"/>
      <c r="CTK79" s="52"/>
      <c r="CTL79" s="52"/>
      <c r="CTM79" s="52"/>
      <c r="CTN79" s="52"/>
      <c r="CTO79" s="52"/>
      <c r="CTP79" s="52"/>
      <c r="CTQ79" s="52"/>
      <c r="CTR79" s="52"/>
      <c r="CTS79" s="52"/>
      <c r="CTT79" s="52"/>
      <c r="CTU79" s="52"/>
      <c r="CTV79" s="52"/>
      <c r="CTW79" s="52"/>
      <c r="CTX79" s="52"/>
      <c r="CTY79" s="52"/>
      <c r="CTZ79" s="52"/>
      <c r="CUA79" s="52"/>
      <c r="CUB79" s="52"/>
      <c r="CUC79" s="52"/>
      <c r="CUD79" s="52"/>
      <c r="CUE79" s="52"/>
      <c r="CUF79" s="52"/>
      <c r="CUG79" s="52"/>
      <c r="CUH79" s="52"/>
      <c r="CUI79" s="52"/>
      <c r="CUJ79" s="52"/>
      <c r="CUK79" s="52"/>
      <c r="CUL79" s="52"/>
      <c r="CUM79" s="52"/>
      <c r="CUN79" s="52"/>
      <c r="CUO79" s="52"/>
      <c r="CUP79" s="52"/>
      <c r="CUQ79" s="52"/>
      <c r="CUR79" s="52"/>
      <c r="CUS79" s="52"/>
      <c r="CUT79" s="52"/>
      <c r="CUU79" s="52"/>
      <c r="CUV79" s="52"/>
      <c r="CUW79" s="52"/>
      <c r="CUX79" s="52"/>
      <c r="CUY79" s="52"/>
      <c r="CUZ79" s="52"/>
      <c r="CVA79" s="52"/>
      <c r="CVB79" s="52"/>
      <c r="CVC79" s="52"/>
      <c r="CVD79" s="52"/>
      <c r="CVE79" s="52"/>
      <c r="CVF79" s="52"/>
      <c r="CVG79" s="52"/>
      <c r="CVH79" s="52"/>
      <c r="CVI79" s="52"/>
      <c r="CVJ79" s="52"/>
      <c r="CVK79" s="52"/>
      <c r="CVL79" s="52"/>
      <c r="CVM79" s="52"/>
      <c r="CVN79" s="52"/>
      <c r="CVO79" s="52"/>
      <c r="CVP79" s="52"/>
      <c r="CVQ79" s="52"/>
      <c r="CVR79" s="52"/>
      <c r="CVS79" s="52"/>
      <c r="CVT79" s="52"/>
      <c r="CVU79" s="52"/>
      <c r="CVV79" s="52"/>
      <c r="CVW79" s="52"/>
      <c r="CVX79" s="52"/>
      <c r="CVY79" s="52"/>
      <c r="CVZ79" s="52"/>
      <c r="CWA79" s="52"/>
      <c r="CWB79" s="52"/>
      <c r="CWC79" s="52"/>
      <c r="CWD79" s="52"/>
      <c r="CWE79" s="52"/>
      <c r="CWF79" s="52"/>
      <c r="CWG79" s="52"/>
      <c r="CWH79" s="52"/>
      <c r="CWI79" s="52"/>
      <c r="CWJ79" s="52"/>
      <c r="CWK79" s="52"/>
      <c r="CWL79" s="52"/>
      <c r="CWM79" s="52"/>
      <c r="CWN79" s="52"/>
      <c r="CWO79" s="52"/>
      <c r="CWP79" s="52"/>
      <c r="CWQ79" s="52"/>
      <c r="CWR79" s="52"/>
      <c r="CWS79" s="52"/>
      <c r="CWT79" s="52"/>
      <c r="CWU79" s="52"/>
      <c r="CWV79" s="52"/>
      <c r="CWW79" s="52"/>
      <c r="CWX79" s="52"/>
      <c r="CWY79" s="52"/>
      <c r="CWZ79" s="52"/>
      <c r="CXA79" s="52"/>
      <c r="CXB79" s="52"/>
      <c r="CXC79" s="52"/>
      <c r="CXD79" s="52"/>
      <c r="CXE79" s="52"/>
      <c r="CXF79" s="52"/>
      <c r="CXG79" s="52"/>
      <c r="CXH79" s="52"/>
      <c r="CXI79" s="52"/>
      <c r="CXJ79" s="52"/>
      <c r="CXK79" s="52"/>
      <c r="CXL79" s="52"/>
      <c r="CXM79" s="52"/>
      <c r="CXN79" s="52"/>
      <c r="CXO79" s="52"/>
      <c r="CXP79" s="52"/>
      <c r="CXQ79" s="52"/>
      <c r="CXR79" s="52"/>
      <c r="CXS79" s="52"/>
      <c r="CXT79" s="52"/>
      <c r="CXU79" s="52"/>
      <c r="CXV79" s="52"/>
      <c r="CXW79" s="52"/>
      <c r="CXX79" s="52"/>
      <c r="CXY79" s="52"/>
      <c r="CXZ79" s="52"/>
      <c r="CYA79" s="52"/>
      <c r="CYB79" s="52"/>
      <c r="CYC79" s="52"/>
      <c r="CYD79" s="52"/>
      <c r="CYE79" s="52"/>
      <c r="CYF79" s="52"/>
      <c r="CYG79" s="52"/>
      <c r="CYH79" s="52"/>
      <c r="CYI79" s="52"/>
      <c r="CYJ79" s="52"/>
      <c r="CYK79" s="52"/>
      <c r="CYL79" s="52"/>
      <c r="CYM79" s="52"/>
      <c r="CYN79" s="52"/>
      <c r="CYO79" s="52"/>
      <c r="CYP79" s="52"/>
      <c r="CYQ79" s="52"/>
      <c r="CYR79" s="52"/>
      <c r="CYS79" s="52"/>
      <c r="CYT79" s="52"/>
      <c r="CYU79" s="52"/>
      <c r="CYV79" s="52"/>
      <c r="CYW79" s="52"/>
      <c r="CYX79" s="52"/>
      <c r="CYY79" s="52"/>
      <c r="CYZ79" s="52"/>
      <c r="CZA79" s="52"/>
      <c r="CZB79" s="52"/>
      <c r="CZC79" s="52"/>
      <c r="CZD79" s="52"/>
      <c r="CZE79" s="52"/>
      <c r="CZF79" s="52"/>
      <c r="CZG79" s="52"/>
      <c r="CZH79" s="52"/>
      <c r="CZI79" s="52"/>
      <c r="CZJ79" s="52"/>
      <c r="CZK79" s="52"/>
      <c r="CZL79" s="52"/>
      <c r="CZM79" s="52"/>
      <c r="CZN79" s="52"/>
      <c r="CZO79" s="52"/>
      <c r="CZP79" s="52"/>
      <c r="CZQ79" s="52"/>
      <c r="CZR79" s="52"/>
      <c r="CZS79" s="52"/>
      <c r="CZT79" s="52"/>
      <c r="CZU79" s="52"/>
      <c r="CZV79" s="52"/>
      <c r="CZW79" s="52"/>
      <c r="CZX79" s="52"/>
      <c r="CZY79" s="52"/>
      <c r="CZZ79" s="52"/>
      <c r="DAA79" s="52"/>
      <c r="DAB79" s="52"/>
      <c r="DAC79" s="52"/>
      <c r="DAD79" s="52"/>
      <c r="DAE79" s="52"/>
      <c r="DAF79" s="52"/>
      <c r="DAG79" s="52"/>
      <c r="DAH79" s="52"/>
      <c r="DAI79" s="52"/>
      <c r="DAJ79" s="52"/>
      <c r="DAK79" s="52"/>
      <c r="DAL79" s="52"/>
      <c r="DAM79" s="52"/>
      <c r="DAN79" s="52"/>
      <c r="DAO79" s="52"/>
      <c r="DAP79" s="52"/>
      <c r="DAQ79" s="52"/>
      <c r="DAR79" s="52"/>
      <c r="DAS79" s="52"/>
      <c r="DAT79" s="52"/>
      <c r="DAU79" s="52"/>
      <c r="DAV79" s="52"/>
      <c r="DAW79" s="52"/>
      <c r="DAX79" s="52"/>
      <c r="DAY79" s="52"/>
      <c r="DAZ79" s="52"/>
      <c r="DBA79" s="52"/>
      <c r="DBB79" s="52"/>
      <c r="DBC79" s="52"/>
      <c r="DBD79" s="52"/>
      <c r="DBE79" s="52"/>
      <c r="DBF79" s="52"/>
      <c r="DBG79" s="52"/>
      <c r="DBH79" s="52"/>
      <c r="DBI79" s="52"/>
      <c r="DBJ79" s="52"/>
      <c r="DBK79" s="52"/>
      <c r="DBL79" s="52"/>
      <c r="DBM79" s="52"/>
      <c r="DBN79" s="52"/>
      <c r="DBO79" s="52"/>
      <c r="DBP79" s="52"/>
      <c r="DBQ79" s="52"/>
      <c r="DBR79" s="52"/>
      <c r="DBS79" s="52"/>
      <c r="DBT79" s="52"/>
      <c r="DBU79" s="52"/>
      <c r="DBV79" s="52"/>
      <c r="DBW79" s="52"/>
      <c r="DBX79" s="52"/>
      <c r="DBY79" s="52"/>
      <c r="DBZ79" s="52"/>
      <c r="DCA79" s="52"/>
      <c r="DCB79" s="52"/>
      <c r="DCC79" s="52"/>
      <c r="DCD79" s="52"/>
      <c r="DCE79" s="52"/>
      <c r="DCF79" s="52"/>
      <c r="DCG79" s="52"/>
      <c r="DCH79" s="52"/>
      <c r="DCI79" s="52"/>
      <c r="DCJ79" s="52"/>
      <c r="DCK79" s="52"/>
      <c r="DCL79" s="52"/>
      <c r="DCM79" s="52"/>
      <c r="DCN79" s="52"/>
      <c r="DCO79" s="52"/>
      <c r="DCP79" s="52"/>
      <c r="DCQ79" s="52"/>
      <c r="DCR79" s="52"/>
      <c r="DCS79" s="52"/>
      <c r="DCT79" s="52"/>
      <c r="DCU79" s="52"/>
      <c r="DCV79" s="52"/>
      <c r="DCW79" s="52"/>
      <c r="DCX79" s="52"/>
      <c r="DCY79" s="52"/>
      <c r="DCZ79" s="52"/>
      <c r="DDA79" s="52"/>
      <c r="DDB79" s="52"/>
      <c r="DDC79" s="52"/>
      <c r="DDD79" s="52"/>
      <c r="DDE79" s="52"/>
      <c r="DDF79" s="52"/>
      <c r="DDG79" s="52"/>
      <c r="DDH79" s="52"/>
      <c r="DDI79" s="52"/>
      <c r="DDJ79" s="52"/>
      <c r="DDK79" s="52"/>
      <c r="DDL79" s="52"/>
      <c r="DDM79" s="52"/>
      <c r="DDN79" s="52"/>
      <c r="DDO79" s="52"/>
      <c r="DDP79" s="52"/>
      <c r="DDQ79" s="52"/>
      <c r="DDR79" s="52"/>
      <c r="DDS79" s="52"/>
      <c r="DDT79" s="52"/>
      <c r="DDU79" s="52"/>
      <c r="DDV79" s="52"/>
      <c r="DDW79" s="52"/>
      <c r="DDX79" s="52"/>
      <c r="DDY79" s="52"/>
      <c r="DDZ79" s="52"/>
      <c r="DEA79" s="52"/>
      <c r="DEB79" s="52"/>
      <c r="DEC79" s="52"/>
      <c r="DED79" s="52"/>
      <c r="DEE79" s="52"/>
      <c r="DEF79" s="52"/>
      <c r="DEG79" s="52"/>
      <c r="DEH79" s="52"/>
      <c r="DEI79" s="52"/>
      <c r="DEJ79" s="52"/>
      <c r="DEK79" s="52"/>
      <c r="DEL79" s="52"/>
      <c r="DEM79" s="52"/>
      <c r="DEN79" s="52"/>
      <c r="DEO79" s="52"/>
      <c r="DEP79" s="52"/>
      <c r="DEQ79" s="52"/>
      <c r="DER79" s="52"/>
      <c r="DES79" s="52"/>
      <c r="DET79" s="52"/>
      <c r="DEU79" s="52"/>
      <c r="DEV79" s="52"/>
      <c r="DEW79" s="52"/>
      <c r="DEX79" s="52"/>
      <c r="DEY79" s="52"/>
      <c r="DEZ79" s="52"/>
      <c r="DFA79" s="52"/>
      <c r="DFB79" s="52"/>
      <c r="DFC79" s="52"/>
      <c r="DFD79" s="52"/>
      <c r="DFE79" s="52"/>
      <c r="DFF79" s="52"/>
      <c r="DFG79" s="52"/>
      <c r="DFH79" s="52"/>
      <c r="DFI79" s="52"/>
      <c r="DFJ79" s="52"/>
      <c r="DFK79" s="52"/>
      <c r="DFL79" s="52"/>
      <c r="DFM79" s="52"/>
      <c r="DFN79" s="52"/>
      <c r="DFO79" s="52"/>
      <c r="DFP79" s="52"/>
      <c r="DFQ79" s="52"/>
      <c r="DFR79" s="52"/>
      <c r="DFS79" s="52"/>
      <c r="DFT79" s="52"/>
      <c r="DFU79" s="52"/>
      <c r="DFV79" s="52"/>
      <c r="DFW79" s="52"/>
      <c r="DFX79" s="52"/>
      <c r="DFY79" s="52"/>
      <c r="DFZ79" s="52"/>
      <c r="DGA79" s="52"/>
      <c r="DGB79" s="52"/>
      <c r="DGC79" s="52"/>
      <c r="DGD79" s="52"/>
      <c r="DGE79" s="52"/>
      <c r="DGF79" s="52"/>
      <c r="DGG79" s="52"/>
      <c r="DGH79" s="52"/>
      <c r="DGI79" s="52"/>
      <c r="DGJ79" s="52"/>
      <c r="DGK79" s="52"/>
      <c r="DGL79" s="52"/>
      <c r="DGM79" s="52"/>
      <c r="DGN79" s="52"/>
      <c r="DGO79" s="52"/>
      <c r="DGP79" s="52"/>
      <c r="DGQ79" s="52"/>
      <c r="DGR79" s="52"/>
      <c r="DGS79" s="52"/>
      <c r="DGT79" s="52"/>
      <c r="DGU79" s="52"/>
      <c r="DGV79" s="52"/>
      <c r="DGW79" s="52"/>
      <c r="DGX79" s="52"/>
      <c r="DGY79" s="52"/>
      <c r="DGZ79" s="52"/>
      <c r="DHA79" s="52"/>
      <c r="DHB79" s="52"/>
      <c r="DHC79" s="52"/>
      <c r="DHD79" s="52"/>
      <c r="DHE79" s="52"/>
      <c r="DHF79" s="52"/>
      <c r="DHG79" s="52"/>
      <c r="DHH79" s="52"/>
      <c r="DHI79" s="52"/>
      <c r="DHJ79" s="52"/>
      <c r="DHK79" s="52"/>
      <c r="DHL79" s="52"/>
      <c r="DHM79" s="52"/>
      <c r="DHN79" s="52"/>
      <c r="DHO79" s="52"/>
      <c r="DHP79" s="52"/>
      <c r="DHQ79" s="52"/>
      <c r="DHR79" s="52"/>
      <c r="DHS79" s="52"/>
      <c r="DHT79" s="52"/>
      <c r="DHU79" s="52"/>
      <c r="DHV79" s="52"/>
      <c r="DHW79" s="52"/>
      <c r="DHX79" s="52"/>
      <c r="DHY79" s="52"/>
      <c r="DHZ79" s="52"/>
      <c r="DIA79" s="52"/>
      <c r="DIB79" s="52"/>
      <c r="DIC79" s="52"/>
      <c r="DID79" s="52"/>
      <c r="DIE79" s="52"/>
      <c r="DIF79" s="52"/>
      <c r="DIG79" s="52"/>
      <c r="DIH79" s="52"/>
      <c r="DII79" s="52"/>
      <c r="DIJ79" s="52"/>
      <c r="DIK79" s="52"/>
      <c r="DIL79" s="52"/>
      <c r="DIM79" s="52"/>
      <c r="DIN79" s="52"/>
      <c r="DIO79" s="52"/>
      <c r="DIP79" s="52"/>
      <c r="DIQ79" s="52"/>
      <c r="DIR79" s="52"/>
      <c r="DIS79" s="52"/>
      <c r="DIT79" s="52"/>
      <c r="DIU79" s="52"/>
      <c r="DIV79" s="52"/>
      <c r="DIW79" s="52"/>
      <c r="DIX79" s="52"/>
      <c r="DIY79" s="52"/>
      <c r="DIZ79" s="52"/>
      <c r="DJA79" s="52"/>
      <c r="DJB79" s="52"/>
      <c r="DJC79" s="52"/>
      <c r="DJD79" s="52"/>
      <c r="DJE79" s="52"/>
      <c r="DJF79" s="52"/>
      <c r="DJG79" s="52"/>
      <c r="DJH79" s="52"/>
      <c r="DJI79" s="52"/>
      <c r="DJJ79" s="52"/>
      <c r="DJK79" s="52"/>
      <c r="DJL79" s="52"/>
      <c r="DJM79" s="52"/>
      <c r="DJN79" s="52"/>
      <c r="DJO79" s="52"/>
      <c r="DJP79" s="52"/>
      <c r="DJQ79" s="52"/>
      <c r="DJR79" s="52"/>
      <c r="DJS79" s="52"/>
      <c r="DJT79" s="52"/>
      <c r="DJU79" s="52"/>
      <c r="DJV79" s="52"/>
      <c r="DJW79" s="52"/>
      <c r="DJX79" s="52"/>
      <c r="DJY79" s="52"/>
      <c r="DJZ79" s="52"/>
      <c r="DKA79" s="52"/>
      <c r="DKB79" s="52"/>
      <c r="DKC79" s="52"/>
      <c r="DKD79" s="52"/>
      <c r="DKE79" s="52"/>
      <c r="DKF79" s="52"/>
      <c r="DKG79" s="52"/>
      <c r="DKH79" s="52"/>
      <c r="DKI79" s="52"/>
      <c r="DKJ79" s="52"/>
      <c r="DKK79" s="52"/>
      <c r="DKL79" s="52"/>
      <c r="DKM79" s="52"/>
      <c r="DKN79" s="52"/>
      <c r="DKO79" s="52"/>
      <c r="DKP79" s="52"/>
      <c r="DKQ79" s="52"/>
      <c r="DKR79" s="52"/>
      <c r="DKS79" s="52"/>
      <c r="DKT79" s="52"/>
      <c r="DKU79" s="52"/>
      <c r="DKV79" s="52"/>
      <c r="DKW79" s="52"/>
      <c r="DKX79" s="52"/>
      <c r="DKY79" s="52"/>
      <c r="DKZ79" s="52"/>
      <c r="DLA79" s="52"/>
      <c r="DLB79" s="52"/>
      <c r="DLC79" s="52"/>
      <c r="DLD79" s="52"/>
      <c r="DLE79" s="52"/>
      <c r="DLF79" s="52"/>
      <c r="DLG79" s="52"/>
      <c r="DLH79" s="52"/>
      <c r="DLI79" s="52"/>
      <c r="DLJ79" s="52"/>
      <c r="DLK79" s="52"/>
      <c r="DLL79" s="52"/>
      <c r="DLM79" s="52"/>
      <c r="DLN79" s="52"/>
      <c r="DLO79" s="52"/>
      <c r="DLP79" s="52"/>
      <c r="DLQ79" s="52"/>
      <c r="DLR79" s="52"/>
      <c r="DLS79" s="52"/>
      <c r="DLT79" s="52"/>
      <c r="DLU79" s="52"/>
      <c r="DLV79" s="52"/>
      <c r="DLW79" s="52"/>
      <c r="DLX79" s="52"/>
      <c r="DLY79" s="52"/>
      <c r="DLZ79" s="52"/>
      <c r="DMA79" s="52"/>
      <c r="DMB79" s="52"/>
      <c r="DMC79" s="52"/>
      <c r="DMD79" s="52"/>
      <c r="DME79" s="52"/>
      <c r="DMF79" s="52"/>
      <c r="DMG79" s="52"/>
      <c r="DMH79" s="52"/>
      <c r="DMI79" s="52"/>
      <c r="DMJ79" s="52"/>
      <c r="DMK79" s="52"/>
      <c r="DML79" s="52"/>
      <c r="DMM79" s="52"/>
      <c r="DMN79" s="52"/>
      <c r="DMO79" s="52"/>
      <c r="DMP79" s="52"/>
      <c r="DMQ79" s="52"/>
      <c r="DMR79" s="52"/>
      <c r="DMS79" s="52"/>
      <c r="DMT79" s="52"/>
      <c r="DMU79" s="52"/>
      <c r="DMV79" s="52"/>
      <c r="DMW79" s="52"/>
      <c r="DMX79" s="52"/>
      <c r="DMY79" s="52"/>
      <c r="DMZ79" s="52"/>
      <c r="DNA79" s="52"/>
      <c r="DNB79" s="52"/>
      <c r="DNC79" s="52"/>
      <c r="DND79" s="52"/>
      <c r="DNE79" s="52"/>
      <c r="DNF79" s="52"/>
      <c r="DNG79" s="52"/>
      <c r="DNH79" s="52"/>
      <c r="DNI79" s="52"/>
      <c r="DNJ79" s="52"/>
      <c r="DNK79" s="52"/>
      <c r="DNL79" s="52"/>
      <c r="DNM79" s="52"/>
      <c r="DNN79" s="52"/>
      <c r="DNO79" s="52"/>
      <c r="DNP79" s="52"/>
      <c r="DNQ79" s="52"/>
      <c r="DNR79" s="52"/>
      <c r="DNS79" s="52"/>
      <c r="DNT79" s="52"/>
      <c r="DNU79" s="52"/>
      <c r="DNV79" s="52"/>
      <c r="DNW79" s="52"/>
      <c r="DNX79" s="52"/>
      <c r="DNY79" s="52"/>
      <c r="DNZ79" s="52"/>
      <c r="DOA79" s="52"/>
      <c r="DOB79" s="52"/>
      <c r="DOC79" s="52"/>
      <c r="DOD79" s="52"/>
      <c r="DOE79" s="52"/>
      <c r="DOF79" s="52"/>
      <c r="DOG79" s="52"/>
      <c r="DOH79" s="52"/>
      <c r="DOI79" s="52"/>
      <c r="DOJ79" s="52"/>
      <c r="DOK79" s="52"/>
      <c r="DOL79" s="52"/>
      <c r="DOM79" s="52"/>
      <c r="DON79" s="52"/>
      <c r="DOO79" s="52"/>
      <c r="DOP79" s="52"/>
      <c r="DOQ79" s="52"/>
      <c r="DOR79" s="52"/>
      <c r="DOS79" s="52"/>
      <c r="DOT79" s="52"/>
      <c r="DOU79" s="52"/>
      <c r="DOV79" s="52"/>
      <c r="DOW79" s="52"/>
      <c r="DOX79" s="52"/>
      <c r="DOY79" s="52"/>
      <c r="DOZ79" s="52"/>
      <c r="DPA79" s="52"/>
      <c r="DPB79" s="52"/>
      <c r="DPC79" s="52"/>
      <c r="DPD79" s="52"/>
      <c r="DPE79" s="52"/>
      <c r="DPF79" s="52"/>
      <c r="DPG79" s="52"/>
      <c r="DPH79" s="52"/>
      <c r="DPI79" s="52"/>
      <c r="DPJ79" s="52"/>
      <c r="DPK79" s="52"/>
      <c r="DPL79" s="52"/>
      <c r="DPM79" s="52"/>
      <c r="DPN79" s="52"/>
      <c r="DPO79" s="52"/>
      <c r="DPP79" s="52"/>
      <c r="DPQ79" s="52"/>
      <c r="DPR79" s="52"/>
      <c r="DPS79" s="52"/>
      <c r="DPT79" s="52"/>
      <c r="DPU79" s="52"/>
      <c r="DPV79" s="52"/>
      <c r="DPW79" s="52"/>
      <c r="DPX79" s="52"/>
      <c r="DPY79" s="52"/>
      <c r="DPZ79" s="52"/>
      <c r="DQA79" s="52"/>
      <c r="DQB79" s="52"/>
      <c r="DQC79" s="52"/>
      <c r="DQD79" s="52"/>
      <c r="DQE79" s="52"/>
      <c r="DQF79" s="52"/>
      <c r="DQG79" s="52"/>
      <c r="DQH79" s="52"/>
      <c r="DQI79" s="52"/>
      <c r="DQJ79" s="52"/>
      <c r="DQK79" s="52"/>
      <c r="DQL79" s="52"/>
      <c r="DQM79" s="52"/>
      <c r="DQN79" s="52"/>
      <c r="DQO79" s="52"/>
      <c r="DQP79" s="52"/>
      <c r="DQQ79" s="52"/>
      <c r="DQR79" s="52"/>
      <c r="DQS79" s="52"/>
      <c r="DQT79" s="52"/>
      <c r="DQU79" s="52"/>
      <c r="DQV79" s="52"/>
      <c r="DQW79" s="52"/>
      <c r="DQX79" s="52"/>
      <c r="DQY79" s="52"/>
      <c r="DQZ79" s="52"/>
      <c r="DRA79" s="52"/>
      <c r="DRB79" s="52"/>
      <c r="DRC79" s="52"/>
      <c r="DRD79" s="52"/>
      <c r="DRE79" s="52"/>
      <c r="DRF79" s="52"/>
      <c r="DRG79" s="52"/>
      <c r="DRH79" s="52"/>
      <c r="DRI79" s="52"/>
      <c r="DRJ79" s="52"/>
      <c r="DRK79" s="52"/>
      <c r="DRL79" s="52"/>
      <c r="DRM79" s="52"/>
      <c r="DRN79" s="52"/>
      <c r="DRO79" s="52"/>
      <c r="DRP79" s="52"/>
      <c r="DRQ79" s="52"/>
      <c r="DRR79" s="52"/>
      <c r="DRS79" s="52"/>
      <c r="DRT79" s="52"/>
      <c r="DRU79" s="52"/>
      <c r="DRV79" s="52"/>
      <c r="DRW79" s="52"/>
      <c r="DRX79" s="52"/>
      <c r="DRY79" s="52"/>
      <c r="DRZ79" s="52"/>
      <c r="DSA79" s="52"/>
      <c r="DSB79" s="52"/>
      <c r="DSC79" s="52"/>
      <c r="DSD79" s="52"/>
      <c r="DSE79" s="52"/>
      <c r="DSF79" s="52"/>
      <c r="DSG79" s="52"/>
      <c r="DSH79" s="52"/>
      <c r="DSI79" s="52"/>
      <c r="DSJ79" s="52"/>
      <c r="DSK79" s="52"/>
      <c r="DSL79" s="52"/>
      <c r="DSM79" s="52"/>
      <c r="DSN79" s="52"/>
      <c r="DSO79" s="52"/>
      <c r="DSP79" s="52"/>
      <c r="DSQ79" s="52"/>
      <c r="DSR79" s="52"/>
      <c r="DSS79" s="52"/>
      <c r="DST79" s="52"/>
      <c r="DSU79" s="52"/>
      <c r="DSV79" s="52"/>
      <c r="DSW79" s="52"/>
      <c r="DSX79" s="52"/>
      <c r="DSY79" s="52"/>
      <c r="DSZ79" s="52"/>
      <c r="DTA79" s="52"/>
      <c r="DTB79" s="52"/>
      <c r="DTC79" s="52"/>
      <c r="DTD79" s="52"/>
      <c r="DTE79" s="52"/>
      <c r="DTF79" s="52"/>
      <c r="DTG79" s="52"/>
      <c r="DTH79" s="52"/>
      <c r="DTI79" s="52"/>
      <c r="DTJ79" s="52"/>
      <c r="DTK79" s="52"/>
      <c r="DTL79" s="52"/>
      <c r="DTM79" s="52"/>
      <c r="DTN79" s="52"/>
      <c r="DTO79" s="52"/>
      <c r="DTP79" s="52"/>
      <c r="DTQ79" s="52"/>
      <c r="DTR79" s="52"/>
      <c r="DTS79" s="52"/>
      <c r="DTT79" s="52"/>
      <c r="DTU79" s="52"/>
      <c r="DTV79" s="52"/>
      <c r="DTW79" s="52"/>
      <c r="DTX79" s="52"/>
      <c r="DTY79" s="52"/>
      <c r="DTZ79" s="52"/>
      <c r="DUA79" s="52"/>
      <c r="DUB79" s="52"/>
      <c r="DUC79" s="52"/>
      <c r="DUD79" s="52"/>
      <c r="DUE79" s="52"/>
      <c r="DUF79" s="52"/>
      <c r="DUG79" s="52"/>
      <c r="DUH79" s="52"/>
      <c r="DUI79" s="52"/>
      <c r="DUJ79" s="52"/>
      <c r="DUK79" s="52"/>
      <c r="DUL79" s="52"/>
      <c r="DUM79" s="52"/>
      <c r="DUN79" s="52"/>
      <c r="DUO79" s="52"/>
      <c r="DUP79" s="52"/>
      <c r="DUQ79" s="52"/>
      <c r="DUR79" s="52"/>
      <c r="DUS79" s="52"/>
      <c r="DUT79" s="52"/>
      <c r="DUU79" s="52"/>
      <c r="DUV79" s="52"/>
      <c r="DUW79" s="52"/>
      <c r="DUX79" s="52"/>
      <c r="DUY79" s="52"/>
      <c r="DUZ79" s="52"/>
      <c r="DVA79" s="52"/>
      <c r="DVB79" s="52"/>
      <c r="DVC79" s="52"/>
      <c r="DVD79" s="52"/>
      <c r="DVE79" s="52"/>
      <c r="DVF79" s="52"/>
      <c r="DVG79" s="52"/>
      <c r="DVH79" s="52"/>
      <c r="DVI79" s="52"/>
      <c r="DVJ79" s="52"/>
      <c r="DVK79" s="52"/>
      <c r="DVL79" s="52"/>
      <c r="DVM79" s="52"/>
      <c r="DVN79" s="52"/>
      <c r="DVO79" s="52"/>
      <c r="DVP79" s="52"/>
      <c r="DVQ79" s="52"/>
      <c r="DVR79" s="52"/>
      <c r="DVS79" s="52"/>
      <c r="DVT79" s="52"/>
      <c r="DVU79" s="52"/>
      <c r="DVV79" s="52"/>
      <c r="DVW79" s="52"/>
      <c r="DVX79" s="52"/>
      <c r="DVY79" s="52"/>
      <c r="DVZ79" s="52"/>
      <c r="DWA79" s="52"/>
      <c r="DWB79" s="52"/>
      <c r="DWC79" s="52"/>
      <c r="DWD79" s="52"/>
      <c r="DWE79" s="52"/>
      <c r="DWF79" s="52"/>
      <c r="DWG79" s="52"/>
      <c r="DWH79" s="52"/>
      <c r="DWI79" s="52"/>
      <c r="DWJ79" s="52"/>
      <c r="DWK79" s="52"/>
      <c r="DWL79" s="52"/>
      <c r="DWM79" s="52"/>
      <c r="DWN79" s="52"/>
      <c r="DWO79" s="52"/>
      <c r="DWP79" s="52"/>
      <c r="DWQ79" s="52"/>
      <c r="DWR79" s="52"/>
      <c r="DWS79" s="52"/>
      <c r="DWT79" s="52"/>
      <c r="DWU79" s="52"/>
      <c r="DWV79" s="52"/>
      <c r="DWW79" s="52"/>
      <c r="DWX79" s="52"/>
      <c r="DWY79" s="52"/>
      <c r="DWZ79" s="52"/>
      <c r="DXA79" s="52"/>
      <c r="DXB79" s="52"/>
      <c r="DXC79" s="52"/>
      <c r="DXD79" s="52"/>
      <c r="DXE79" s="52"/>
      <c r="DXF79" s="52"/>
      <c r="DXG79" s="52"/>
      <c r="DXH79" s="52"/>
      <c r="DXI79" s="52"/>
      <c r="DXJ79" s="52"/>
      <c r="DXK79" s="52"/>
      <c r="DXL79" s="52"/>
      <c r="DXM79" s="52"/>
      <c r="DXN79" s="52"/>
      <c r="DXO79" s="52"/>
      <c r="DXP79" s="52"/>
      <c r="DXQ79" s="52"/>
      <c r="DXR79" s="52"/>
      <c r="DXS79" s="52"/>
      <c r="DXT79" s="52"/>
      <c r="DXU79" s="52"/>
      <c r="DXV79" s="52"/>
      <c r="DXW79" s="52"/>
      <c r="DXX79" s="52"/>
      <c r="DXY79" s="52"/>
      <c r="DXZ79" s="52"/>
      <c r="DYA79" s="52"/>
      <c r="DYB79" s="52"/>
      <c r="DYC79" s="52"/>
      <c r="DYD79" s="52"/>
      <c r="DYE79" s="52"/>
      <c r="DYF79" s="52"/>
      <c r="DYG79" s="52"/>
      <c r="DYH79" s="52"/>
      <c r="DYI79" s="52"/>
      <c r="DYJ79" s="52"/>
      <c r="DYK79" s="52"/>
      <c r="DYL79" s="52"/>
      <c r="DYM79" s="52"/>
      <c r="DYN79" s="52"/>
      <c r="DYO79" s="52"/>
      <c r="DYP79" s="52"/>
      <c r="DYQ79" s="52"/>
      <c r="DYR79" s="52"/>
      <c r="DYS79" s="52"/>
      <c r="DYT79" s="52"/>
      <c r="DYU79" s="52"/>
      <c r="DYV79" s="52"/>
      <c r="DYW79" s="52"/>
      <c r="DYX79" s="52"/>
      <c r="DYY79" s="52"/>
      <c r="DYZ79" s="52"/>
      <c r="DZA79" s="52"/>
      <c r="DZB79" s="52"/>
      <c r="DZC79" s="52"/>
      <c r="DZD79" s="52"/>
      <c r="DZE79" s="52"/>
      <c r="DZF79" s="52"/>
      <c r="DZG79" s="52"/>
      <c r="DZH79" s="52"/>
      <c r="DZI79" s="52"/>
      <c r="DZJ79" s="52"/>
      <c r="DZK79" s="52"/>
      <c r="DZL79" s="52"/>
      <c r="DZM79" s="52"/>
      <c r="DZN79" s="52"/>
      <c r="DZO79" s="52"/>
      <c r="DZP79" s="52"/>
      <c r="DZQ79" s="52"/>
      <c r="DZR79" s="52"/>
      <c r="DZS79" s="52"/>
      <c r="DZT79" s="52"/>
      <c r="DZU79" s="52"/>
      <c r="DZV79" s="52"/>
      <c r="DZW79" s="52"/>
      <c r="DZX79" s="52"/>
      <c r="DZY79" s="52"/>
      <c r="DZZ79" s="52"/>
      <c r="EAA79" s="52"/>
      <c r="EAB79" s="52"/>
      <c r="EAC79" s="52"/>
      <c r="EAD79" s="52"/>
      <c r="EAE79" s="52"/>
      <c r="EAF79" s="52"/>
      <c r="EAG79" s="52"/>
      <c r="EAH79" s="52"/>
      <c r="EAI79" s="52"/>
      <c r="EAJ79" s="52"/>
      <c r="EAK79" s="52"/>
      <c r="EAL79" s="52"/>
      <c r="EAM79" s="52"/>
      <c r="EAN79" s="52"/>
      <c r="EAO79" s="52"/>
      <c r="EAP79" s="52"/>
      <c r="EAQ79" s="52"/>
      <c r="EAR79" s="52"/>
      <c r="EAS79" s="52"/>
      <c r="EAT79" s="52"/>
      <c r="EAU79" s="52"/>
      <c r="EAV79" s="52"/>
      <c r="EAW79" s="52"/>
      <c r="EAX79" s="52"/>
      <c r="EAY79" s="52"/>
      <c r="EAZ79" s="52"/>
      <c r="EBA79" s="52"/>
      <c r="EBB79" s="52"/>
      <c r="EBC79" s="52"/>
      <c r="EBD79" s="52"/>
      <c r="EBE79" s="52"/>
      <c r="EBF79" s="52"/>
      <c r="EBG79" s="52"/>
      <c r="EBH79" s="52"/>
      <c r="EBI79" s="52"/>
      <c r="EBJ79" s="52"/>
      <c r="EBK79" s="52"/>
      <c r="EBL79" s="52"/>
      <c r="EBM79" s="52"/>
      <c r="EBN79" s="52"/>
      <c r="EBO79" s="52"/>
      <c r="EBP79" s="52"/>
      <c r="EBQ79" s="52"/>
      <c r="EBR79" s="52"/>
      <c r="EBS79" s="52"/>
      <c r="EBT79" s="52"/>
      <c r="EBU79" s="52"/>
      <c r="EBV79" s="52"/>
      <c r="EBW79" s="52"/>
      <c r="EBX79" s="52"/>
      <c r="EBY79" s="52"/>
      <c r="EBZ79" s="52"/>
      <c r="ECA79" s="52"/>
      <c r="ECB79" s="52"/>
      <c r="ECC79" s="52"/>
      <c r="ECD79" s="52"/>
      <c r="ECE79" s="52"/>
      <c r="ECF79" s="52"/>
      <c r="ECG79" s="52"/>
      <c r="ECH79" s="52"/>
      <c r="ECI79" s="52"/>
      <c r="ECJ79" s="52"/>
      <c r="ECK79" s="52"/>
      <c r="ECL79" s="52"/>
      <c r="ECM79" s="52"/>
      <c r="ECN79" s="52"/>
      <c r="ECO79" s="52"/>
      <c r="ECP79" s="52"/>
      <c r="ECQ79" s="52"/>
      <c r="ECR79" s="52"/>
      <c r="ECS79" s="52"/>
      <c r="ECT79" s="52"/>
      <c r="ECU79" s="52"/>
      <c r="ECV79" s="52"/>
      <c r="ECW79" s="52"/>
      <c r="ECX79" s="52"/>
      <c r="ECY79" s="52"/>
      <c r="ECZ79" s="52"/>
      <c r="EDA79" s="52"/>
      <c r="EDB79" s="52"/>
      <c r="EDC79" s="52"/>
      <c r="EDD79" s="52"/>
      <c r="EDE79" s="52"/>
      <c r="EDF79" s="52"/>
      <c r="EDG79" s="52"/>
      <c r="EDH79" s="52"/>
      <c r="EDI79" s="52"/>
      <c r="EDJ79" s="52"/>
      <c r="EDK79" s="52"/>
      <c r="EDL79" s="52"/>
      <c r="EDM79" s="52"/>
      <c r="EDN79" s="52"/>
      <c r="EDO79" s="52"/>
      <c r="EDP79" s="52"/>
      <c r="EDQ79" s="52"/>
      <c r="EDR79" s="52"/>
      <c r="EDS79" s="52"/>
      <c r="EDT79" s="52"/>
      <c r="EDU79" s="52"/>
      <c r="EDV79" s="52"/>
      <c r="EDW79" s="52"/>
      <c r="EDX79" s="52"/>
      <c r="EDY79" s="52"/>
      <c r="EDZ79" s="52"/>
      <c r="EEA79" s="52"/>
      <c r="EEB79" s="52"/>
      <c r="EEC79" s="52"/>
      <c r="EED79" s="52"/>
      <c r="EEE79" s="52"/>
      <c r="EEF79" s="52"/>
      <c r="EEG79" s="52"/>
      <c r="EEH79" s="52"/>
      <c r="EEI79" s="52"/>
      <c r="EEJ79" s="52"/>
      <c r="EEK79" s="52"/>
      <c r="EEL79" s="52"/>
      <c r="EEM79" s="52"/>
      <c r="EEN79" s="52"/>
      <c r="EEO79" s="52"/>
      <c r="EEP79" s="52"/>
      <c r="EEQ79" s="52"/>
      <c r="EER79" s="52"/>
      <c r="EES79" s="52"/>
      <c r="EET79" s="52"/>
      <c r="EEU79" s="52"/>
      <c r="EEV79" s="52"/>
      <c r="EEW79" s="52"/>
      <c r="EEX79" s="52"/>
      <c r="EEY79" s="52"/>
      <c r="EEZ79" s="52"/>
      <c r="EFA79" s="52"/>
      <c r="EFB79" s="52"/>
      <c r="EFC79" s="52"/>
      <c r="EFD79" s="52"/>
      <c r="EFE79" s="52"/>
      <c r="EFF79" s="52"/>
      <c r="EFG79" s="52"/>
      <c r="EFH79" s="52"/>
      <c r="EFI79" s="52"/>
      <c r="EFJ79" s="52"/>
      <c r="EFK79" s="52"/>
      <c r="EFL79" s="52"/>
      <c r="EFM79" s="52"/>
      <c r="EFN79" s="52"/>
      <c r="EFO79" s="52"/>
      <c r="EFP79" s="52"/>
      <c r="EFQ79" s="52"/>
      <c r="EFR79" s="52"/>
      <c r="EFS79" s="52"/>
      <c r="EFT79" s="52"/>
      <c r="EFU79" s="52"/>
      <c r="EFV79" s="52"/>
      <c r="EFW79" s="52"/>
      <c r="EFX79" s="52"/>
      <c r="EFY79" s="52"/>
      <c r="EFZ79" s="52"/>
      <c r="EGA79" s="52"/>
      <c r="EGB79" s="52"/>
      <c r="EGC79" s="52"/>
      <c r="EGD79" s="52"/>
      <c r="EGE79" s="52"/>
      <c r="EGF79" s="52"/>
      <c r="EGG79" s="52"/>
      <c r="EGH79" s="52"/>
      <c r="EGI79" s="52"/>
      <c r="EGJ79" s="52"/>
      <c r="EGK79" s="52"/>
      <c r="EGL79" s="52"/>
      <c r="EGM79" s="52"/>
      <c r="EGN79" s="52"/>
      <c r="EGO79" s="52"/>
      <c r="EGP79" s="52"/>
      <c r="EGQ79" s="52"/>
      <c r="EGR79" s="52"/>
      <c r="EGS79" s="52"/>
      <c r="EGT79" s="52"/>
      <c r="EGU79" s="52"/>
      <c r="EGV79" s="52"/>
      <c r="EGW79" s="52"/>
      <c r="EGX79" s="52"/>
      <c r="EGY79" s="52"/>
      <c r="EGZ79" s="52"/>
      <c r="EHA79" s="52"/>
      <c r="EHB79" s="52"/>
      <c r="EHC79" s="52"/>
      <c r="EHD79" s="52"/>
      <c r="EHE79" s="52"/>
      <c r="EHF79" s="52"/>
      <c r="EHG79" s="52"/>
      <c r="EHH79" s="52"/>
      <c r="EHI79" s="52"/>
      <c r="EHJ79" s="52"/>
      <c r="EHK79" s="52"/>
      <c r="EHL79" s="52"/>
      <c r="EHM79" s="52"/>
      <c r="EHN79" s="52"/>
      <c r="EHO79" s="52"/>
      <c r="EHP79" s="52"/>
      <c r="EHQ79" s="52"/>
      <c r="EHR79" s="52"/>
      <c r="EHS79" s="52"/>
      <c r="EHT79" s="52"/>
      <c r="EHU79" s="52"/>
      <c r="EHV79" s="52"/>
      <c r="EHW79" s="52"/>
      <c r="EHX79" s="52"/>
      <c r="EHY79" s="52"/>
      <c r="EHZ79" s="52"/>
      <c r="EIA79" s="52"/>
      <c r="EIB79" s="52"/>
      <c r="EIC79" s="52"/>
      <c r="EID79" s="52"/>
      <c r="EIE79" s="52"/>
      <c r="EIF79" s="52"/>
      <c r="EIG79" s="52"/>
      <c r="EIH79" s="52"/>
      <c r="EII79" s="52"/>
      <c r="EIJ79" s="52"/>
      <c r="EIK79" s="52"/>
      <c r="EIL79" s="52"/>
      <c r="EIM79" s="52"/>
      <c r="EIN79" s="52"/>
      <c r="EIO79" s="52"/>
      <c r="EIP79" s="52"/>
      <c r="EIQ79" s="52"/>
      <c r="EIR79" s="52"/>
      <c r="EIS79" s="52"/>
      <c r="EIT79" s="52"/>
      <c r="EIU79" s="52"/>
      <c r="EIV79" s="52"/>
      <c r="EIW79" s="52"/>
      <c r="EIX79" s="52"/>
      <c r="EIY79" s="52"/>
      <c r="EIZ79" s="52"/>
      <c r="EJA79" s="52"/>
      <c r="EJB79" s="52"/>
      <c r="EJC79" s="52"/>
      <c r="EJD79" s="52"/>
      <c r="EJE79" s="52"/>
      <c r="EJF79" s="52"/>
      <c r="EJG79" s="52"/>
      <c r="EJH79" s="52"/>
      <c r="EJI79" s="52"/>
      <c r="EJJ79" s="52"/>
      <c r="EJK79" s="52"/>
      <c r="EJL79" s="52"/>
      <c r="EJM79" s="52"/>
      <c r="EJN79" s="52"/>
      <c r="EJO79" s="52"/>
      <c r="EJP79" s="52"/>
      <c r="EJQ79" s="52"/>
      <c r="EJR79" s="52"/>
      <c r="EJS79" s="52"/>
      <c r="EJT79" s="52"/>
      <c r="EJU79" s="52"/>
      <c r="EJV79" s="52"/>
      <c r="EJW79" s="52"/>
      <c r="EJX79" s="52"/>
      <c r="EJY79" s="52"/>
      <c r="EJZ79" s="52"/>
      <c r="EKA79" s="52"/>
      <c r="EKB79" s="52"/>
      <c r="EKC79" s="52"/>
      <c r="EKD79" s="52"/>
      <c r="EKE79" s="52"/>
      <c r="EKF79" s="52"/>
      <c r="EKG79" s="52"/>
      <c r="EKH79" s="52"/>
      <c r="EKI79" s="52"/>
      <c r="EKJ79" s="52"/>
      <c r="EKK79" s="52"/>
      <c r="EKL79" s="52"/>
      <c r="EKM79" s="52"/>
      <c r="EKN79" s="52"/>
      <c r="EKO79" s="52"/>
      <c r="EKP79" s="52"/>
      <c r="EKQ79" s="52"/>
      <c r="EKR79" s="52"/>
      <c r="EKS79" s="52"/>
      <c r="EKT79" s="52"/>
      <c r="EKU79" s="52"/>
      <c r="EKV79" s="52"/>
      <c r="EKW79" s="52"/>
      <c r="EKX79" s="52"/>
      <c r="EKY79" s="52"/>
      <c r="EKZ79" s="52"/>
      <c r="ELA79" s="52"/>
      <c r="ELB79" s="52"/>
      <c r="ELC79" s="52"/>
      <c r="ELD79" s="52"/>
      <c r="ELE79" s="52"/>
      <c r="ELF79" s="52"/>
      <c r="ELG79" s="52"/>
      <c r="ELH79" s="52"/>
      <c r="ELI79" s="52"/>
      <c r="ELJ79" s="52"/>
      <c r="ELK79" s="52"/>
      <c r="ELL79" s="52"/>
      <c r="ELM79" s="52"/>
      <c r="ELN79" s="52"/>
      <c r="ELO79" s="52"/>
      <c r="ELP79" s="52"/>
      <c r="ELQ79" s="52"/>
      <c r="ELR79" s="52"/>
      <c r="ELS79" s="52"/>
      <c r="ELT79" s="52"/>
      <c r="ELU79" s="52"/>
      <c r="ELV79" s="52"/>
      <c r="ELW79" s="52"/>
      <c r="ELX79" s="52"/>
      <c r="ELY79" s="52"/>
      <c r="ELZ79" s="52"/>
      <c r="EMA79" s="52"/>
      <c r="EMB79" s="52"/>
      <c r="EMC79" s="52"/>
      <c r="EMD79" s="52"/>
      <c r="EME79" s="52"/>
      <c r="EMF79" s="52"/>
      <c r="EMG79" s="52"/>
      <c r="EMH79" s="52"/>
      <c r="EMI79" s="52"/>
      <c r="EMJ79" s="52"/>
      <c r="EMK79" s="52"/>
      <c r="EML79" s="52"/>
      <c r="EMM79" s="52"/>
      <c r="EMN79" s="52"/>
      <c r="EMO79" s="52"/>
      <c r="EMP79" s="52"/>
      <c r="EMQ79" s="52"/>
      <c r="EMR79" s="52"/>
      <c r="EMS79" s="52"/>
      <c r="EMT79" s="52"/>
      <c r="EMU79" s="52"/>
      <c r="EMV79" s="52"/>
      <c r="EMW79" s="52"/>
      <c r="EMX79" s="52"/>
      <c r="EMY79" s="52"/>
      <c r="EMZ79" s="52"/>
      <c r="ENA79" s="52"/>
      <c r="ENB79" s="52"/>
      <c r="ENC79" s="52"/>
      <c r="END79" s="52"/>
      <c r="ENE79" s="52"/>
      <c r="ENF79" s="52"/>
      <c r="ENG79" s="52"/>
      <c r="ENH79" s="52"/>
      <c r="ENI79" s="52"/>
      <c r="ENJ79" s="52"/>
      <c r="ENK79" s="52"/>
      <c r="ENL79" s="52"/>
      <c r="ENM79" s="52"/>
      <c r="ENN79" s="52"/>
      <c r="ENO79" s="52"/>
      <c r="ENP79" s="52"/>
      <c r="ENQ79" s="52"/>
      <c r="ENR79" s="52"/>
      <c r="ENS79" s="52"/>
      <c r="ENT79" s="52"/>
      <c r="ENU79" s="52"/>
      <c r="ENV79" s="52"/>
      <c r="ENW79" s="52"/>
      <c r="ENX79" s="52"/>
      <c r="ENY79" s="52"/>
      <c r="ENZ79" s="52"/>
      <c r="EOA79" s="52"/>
      <c r="EOB79" s="52"/>
      <c r="EOC79" s="52"/>
      <c r="EOD79" s="52"/>
      <c r="EOE79" s="52"/>
      <c r="EOF79" s="52"/>
      <c r="EOG79" s="52"/>
      <c r="EOH79" s="52"/>
      <c r="EOI79" s="52"/>
      <c r="EOJ79" s="52"/>
      <c r="EOK79" s="52"/>
      <c r="EOL79" s="52"/>
      <c r="EOM79" s="52"/>
      <c r="EON79" s="52"/>
      <c r="EOO79" s="52"/>
      <c r="EOP79" s="52"/>
      <c r="EOQ79" s="52"/>
      <c r="EOR79" s="52"/>
      <c r="EOS79" s="52"/>
      <c r="EOT79" s="52"/>
      <c r="EOU79" s="52"/>
      <c r="EOV79" s="52"/>
      <c r="EOW79" s="52"/>
      <c r="EOX79" s="52"/>
      <c r="EOY79" s="52"/>
      <c r="EOZ79" s="52"/>
      <c r="EPA79" s="52"/>
      <c r="EPB79" s="52"/>
      <c r="EPC79" s="52"/>
      <c r="EPD79" s="52"/>
      <c r="EPE79" s="52"/>
      <c r="EPF79" s="52"/>
      <c r="EPG79" s="52"/>
      <c r="EPH79" s="52"/>
      <c r="EPI79" s="52"/>
      <c r="EPJ79" s="52"/>
      <c r="EPK79" s="52"/>
      <c r="EPL79" s="52"/>
      <c r="EPM79" s="52"/>
      <c r="EPN79" s="52"/>
      <c r="EPO79" s="52"/>
      <c r="EPP79" s="52"/>
      <c r="EPQ79" s="52"/>
      <c r="EPR79" s="52"/>
      <c r="EPS79" s="52"/>
      <c r="EPT79" s="52"/>
      <c r="EPU79" s="52"/>
      <c r="EPV79" s="52"/>
      <c r="EPW79" s="52"/>
      <c r="EPX79" s="52"/>
      <c r="EPY79" s="52"/>
      <c r="EPZ79" s="52"/>
      <c r="EQA79" s="52"/>
      <c r="EQB79" s="52"/>
      <c r="EQC79" s="52"/>
      <c r="EQD79" s="52"/>
      <c r="EQE79" s="52"/>
      <c r="EQF79" s="52"/>
      <c r="EQG79" s="52"/>
      <c r="EQH79" s="52"/>
      <c r="EQI79" s="52"/>
      <c r="EQJ79" s="52"/>
      <c r="EQK79" s="52"/>
      <c r="EQL79" s="52"/>
      <c r="EQM79" s="52"/>
      <c r="EQN79" s="52"/>
      <c r="EQO79" s="52"/>
      <c r="EQP79" s="52"/>
      <c r="EQQ79" s="52"/>
      <c r="EQR79" s="52"/>
      <c r="EQS79" s="52"/>
      <c r="EQT79" s="52"/>
      <c r="EQU79" s="52"/>
      <c r="EQV79" s="52"/>
      <c r="EQW79" s="52"/>
      <c r="EQX79" s="52"/>
      <c r="EQY79" s="52"/>
      <c r="EQZ79" s="52"/>
      <c r="ERA79" s="52"/>
      <c r="ERB79" s="52"/>
      <c r="ERC79" s="52"/>
      <c r="ERD79" s="52"/>
      <c r="ERE79" s="52"/>
      <c r="ERF79" s="52"/>
      <c r="ERG79" s="52"/>
      <c r="ERH79" s="52"/>
      <c r="ERI79" s="52"/>
      <c r="ERJ79" s="52"/>
      <c r="ERK79" s="52"/>
      <c r="ERL79" s="52"/>
      <c r="ERM79" s="52"/>
      <c r="ERN79" s="52"/>
      <c r="ERO79" s="52"/>
      <c r="ERP79" s="52"/>
      <c r="ERQ79" s="52"/>
      <c r="ERR79" s="52"/>
      <c r="ERS79" s="52"/>
      <c r="ERT79" s="52"/>
      <c r="ERU79" s="52"/>
      <c r="ERV79" s="52"/>
      <c r="ERW79" s="52"/>
      <c r="ERX79" s="52"/>
      <c r="ERY79" s="52"/>
      <c r="ERZ79" s="52"/>
      <c r="ESA79" s="52"/>
      <c r="ESB79" s="52"/>
      <c r="ESC79" s="52"/>
      <c r="ESD79" s="52"/>
      <c r="ESE79" s="52"/>
      <c r="ESF79" s="52"/>
      <c r="ESG79" s="52"/>
      <c r="ESH79" s="52"/>
      <c r="ESI79" s="52"/>
      <c r="ESJ79" s="52"/>
      <c r="ESK79" s="52"/>
      <c r="ESL79" s="52"/>
      <c r="ESM79" s="52"/>
      <c r="ESN79" s="52"/>
      <c r="ESO79" s="52"/>
      <c r="ESP79" s="52"/>
      <c r="ESQ79" s="52"/>
      <c r="ESR79" s="52"/>
      <c r="ESS79" s="52"/>
      <c r="EST79" s="52"/>
      <c r="ESU79" s="52"/>
      <c r="ESV79" s="52"/>
      <c r="ESW79" s="52"/>
      <c r="ESX79" s="52"/>
      <c r="ESY79" s="52"/>
      <c r="ESZ79" s="52"/>
      <c r="ETA79" s="52"/>
      <c r="ETB79" s="52"/>
      <c r="ETC79" s="52"/>
      <c r="ETD79" s="52"/>
      <c r="ETE79" s="52"/>
      <c r="ETF79" s="52"/>
      <c r="ETG79" s="52"/>
      <c r="ETH79" s="52"/>
      <c r="ETI79" s="52"/>
      <c r="ETJ79" s="52"/>
      <c r="ETK79" s="52"/>
      <c r="ETL79" s="52"/>
      <c r="ETM79" s="52"/>
      <c r="ETN79" s="52"/>
      <c r="ETO79" s="52"/>
      <c r="ETP79" s="52"/>
      <c r="ETQ79" s="52"/>
      <c r="ETR79" s="52"/>
      <c r="ETS79" s="52"/>
      <c r="ETT79" s="52"/>
      <c r="ETU79" s="52"/>
      <c r="ETV79" s="52"/>
      <c r="ETW79" s="52"/>
      <c r="ETX79" s="52"/>
      <c r="ETY79" s="52"/>
      <c r="ETZ79" s="52"/>
      <c r="EUA79" s="52"/>
      <c r="EUB79" s="52"/>
      <c r="EUC79" s="52"/>
      <c r="EUD79" s="52"/>
      <c r="EUE79" s="52"/>
      <c r="EUF79" s="52"/>
      <c r="EUG79" s="52"/>
      <c r="EUH79" s="52"/>
      <c r="EUI79" s="52"/>
      <c r="EUJ79" s="52"/>
      <c r="EUK79" s="52"/>
      <c r="EUL79" s="52"/>
      <c r="EUM79" s="52"/>
      <c r="EUN79" s="52"/>
      <c r="EUO79" s="52"/>
      <c r="EUP79" s="52"/>
      <c r="EUQ79" s="52"/>
      <c r="EUR79" s="52"/>
      <c r="EUS79" s="52"/>
      <c r="EUT79" s="52"/>
      <c r="EUU79" s="52"/>
      <c r="EUV79" s="52"/>
      <c r="EUW79" s="52"/>
      <c r="EUX79" s="52"/>
      <c r="EUY79" s="52"/>
      <c r="EUZ79" s="52"/>
      <c r="EVA79" s="52"/>
      <c r="EVB79" s="52"/>
      <c r="EVC79" s="52"/>
      <c r="EVD79" s="52"/>
      <c r="EVE79" s="52"/>
      <c r="EVF79" s="52"/>
      <c r="EVG79" s="52"/>
      <c r="EVH79" s="52"/>
      <c r="EVI79" s="52"/>
      <c r="EVJ79" s="52"/>
      <c r="EVK79" s="52"/>
      <c r="EVL79" s="52"/>
      <c r="EVM79" s="52"/>
      <c r="EVN79" s="52"/>
      <c r="EVO79" s="52"/>
      <c r="EVP79" s="52"/>
      <c r="EVQ79" s="52"/>
      <c r="EVR79" s="52"/>
      <c r="EVS79" s="52"/>
      <c r="EVT79" s="52"/>
      <c r="EVU79" s="52"/>
      <c r="EVV79" s="52"/>
      <c r="EVW79" s="52"/>
      <c r="EVX79" s="52"/>
      <c r="EVY79" s="52"/>
      <c r="EVZ79" s="52"/>
      <c r="EWA79" s="52"/>
      <c r="EWB79" s="52"/>
      <c r="EWC79" s="52"/>
      <c r="EWD79" s="52"/>
      <c r="EWE79" s="52"/>
      <c r="EWF79" s="52"/>
      <c r="EWG79" s="52"/>
      <c r="EWH79" s="52"/>
      <c r="EWI79" s="52"/>
      <c r="EWJ79" s="52"/>
      <c r="EWK79" s="52"/>
      <c r="EWL79" s="52"/>
      <c r="EWM79" s="52"/>
      <c r="EWN79" s="52"/>
      <c r="EWO79" s="52"/>
      <c r="EWP79" s="52"/>
      <c r="EWQ79" s="52"/>
      <c r="EWR79" s="52"/>
      <c r="EWS79" s="52"/>
      <c r="EWT79" s="52"/>
      <c r="EWU79" s="52"/>
      <c r="EWV79" s="52"/>
      <c r="EWW79" s="52"/>
      <c r="EWX79" s="52"/>
      <c r="EWY79" s="52"/>
      <c r="EWZ79" s="52"/>
      <c r="EXA79" s="52"/>
      <c r="EXB79" s="52"/>
      <c r="EXC79" s="52"/>
      <c r="EXD79" s="52"/>
      <c r="EXE79" s="52"/>
      <c r="EXF79" s="52"/>
      <c r="EXG79" s="52"/>
      <c r="EXH79" s="52"/>
      <c r="EXI79" s="52"/>
      <c r="EXJ79" s="52"/>
      <c r="EXK79" s="52"/>
      <c r="EXL79" s="52"/>
      <c r="EXM79" s="52"/>
      <c r="EXN79" s="52"/>
      <c r="EXO79" s="52"/>
      <c r="EXP79" s="52"/>
      <c r="EXQ79" s="52"/>
      <c r="EXR79" s="52"/>
      <c r="EXS79" s="52"/>
      <c r="EXT79" s="52"/>
      <c r="EXU79" s="52"/>
      <c r="EXV79" s="52"/>
      <c r="EXW79" s="52"/>
      <c r="EXX79" s="52"/>
      <c r="EXY79" s="52"/>
      <c r="EXZ79" s="52"/>
      <c r="EYA79" s="52"/>
      <c r="EYB79" s="52"/>
      <c r="EYC79" s="52"/>
      <c r="EYD79" s="52"/>
      <c r="EYE79" s="52"/>
      <c r="EYF79" s="52"/>
      <c r="EYG79" s="52"/>
      <c r="EYH79" s="52"/>
      <c r="EYI79" s="52"/>
      <c r="EYJ79" s="52"/>
      <c r="EYK79" s="52"/>
      <c r="EYL79" s="52"/>
      <c r="EYM79" s="52"/>
      <c r="EYN79" s="52"/>
      <c r="EYO79" s="52"/>
      <c r="EYP79" s="52"/>
      <c r="EYQ79" s="52"/>
      <c r="EYR79" s="52"/>
      <c r="EYS79" s="52"/>
      <c r="EYT79" s="52"/>
      <c r="EYU79" s="52"/>
      <c r="EYV79" s="52"/>
      <c r="EYW79" s="52"/>
      <c r="EYX79" s="52"/>
      <c r="EYY79" s="52"/>
      <c r="EYZ79" s="52"/>
      <c r="EZA79" s="52"/>
      <c r="EZB79" s="52"/>
      <c r="EZC79" s="52"/>
      <c r="EZD79" s="52"/>
      <c r="EZE79" s="52"/>
      <c r="EZF79" s="52"/>
      <c r="EZG79" s="52"/>
      <c r="EZH79" s="52"/>
      <c r="EZI79" s="52"/>
      <c r="EZJ79" s="52"/>
      <c r="EZK79" s="52"/>
      <c r="EZL79" s="52"/>
      <c r="EZM79" s="52"/>
      <c r="EZN79" s="52"/>
      <c r="EZO79" s="52"/>
      <c r="EZP79" s="52"/>
      <c r="EZQ79" s="52"/>
      <c r="EZR79" s="52"/>
      <c r="EZS79" s="52"/>
      <c r="EZT79" s="52"/>
      <c r="EZU79" s="52"/>
      <c r="EZV79" s="52"/>
      <c r="EZW79" s="52"/>
      <c r="EZX79" s="52"/>
      <c r="EZY79" s="52"/>
      <c r="EZZ79" s="52"/>
      <c r="FAA79" s="52"/>
      <c r="FAB79" s="52"/>
      <c r="FAC79" s="52"/>
      <c r="FAD79" s="52"/>
      <c r="FAE79" s="52"/>
      <c r="FAF79" s="52"/>
      <c r="FAG79" s="52"/>
      <c r="FAH79" s="52"/>
      <c r="FAI79" s="52"/>
      <c r="FAJ79" s="52"/>
      <c r="FAK79" s="52"/>
      <c r="FAL79" s="52"/>
      <c r="FAM79" s="52"/>
      <c r="FAN79" s="52"/>
      <c r="FAO79" s="52"/>
      <c r="FAP79" s="52"/>
      <c r="FAQ79" s="52"/>
      <c r="FAR79" s="52"/>
      <c r="FAS79" s="52"/>
      <c r="FAT79" s="52"/>
      <c r="FAU79" s="52"/>
      <c r="FAV79" s="52"/>
      <c r="FAW79" s="52"/>
      <c r="FAX79" s="52"/>
      <c r="FAY79" s="52"/>
      <c r="FAZ79" s="52"/>
      <c r="FBA79" s="52"/>
      <c r="FBB79" s="52"/>
      <c r="FBC79" s="52"/>
      <c r="FBD79" s="52"/>
      <c r="FBE79" s="52"/>
      <c r="FBF79" s="52"/>
      <c r="FBG79" s="52"/>
      <c r="FBH79" s="52"/>
      <c r="FBI79" s="52"/>
      <c r="FBJ79" s="52"/>
      <c r="FBK79" s="52"/>
      <c r="FBL79" s="52"/>
      <c r="FBM79" s="52"/>
      <c r="FBN79" s="52"/>
      <c r="FBO79" s="52"/>
      <c r="FBP79" s="52"/>
      <c r="FBQ79" s="52"/>
      <c r="FBR79" s="52"/>
      <c r="FBS79" s="52"/>
      <c r="FBT79" s="52"/>
      <c r="FBU79" s="52"/>
      <c r="FBV79" s="52"/>
      <c r="FBW79" s="52"/>
      <c r="FBX79" s="52"/>
      <c r="FBY79" s="52"/>
      <c r="FBZ79" s="52"/>
      <c r="FCA79" s="52"/>
      <c r="FCB79" s="52"/>
      <c r="FCC79" s="52"/>
      <c r="FCD79" s="52"/>
      <c r="FCE79" s="52"/>
      <c r="FCF79" s="52"/>
      <c r="FCG79" s="52"/>
      <c r="FCH79" s="52"/>
      <c r="FCI79" s="52"/>
      <c r="FCJ79" s="52"/>
      <c r="FCK79" s="52"/>
      <c r="FCL79" s="52"/>
      <c r="FCM79" s="52"/>
      <c r="FCN79" s="52"/>
      <c r="FCO79" s="52"/>
      <c r="FCP79" s="52"/>
      <c r="FCQ79" s="52"/>
      <c r="FCR79" s="52"/>
      <c r="FCS79" s="52"/>
      <c r="FCT79" s="52"/>
      <c r="FCU79" s="52"/>
      <c r="FCV79" s="52"/>
      <c r="FCW79" s="52"/>
      <c r="FCX79" s="52"/>
      <c r="FCY79" s="52"/>
      <c r="FCZ79" s="52"/>
      <c r="FDA79" s="52"/>
      <c r="FDB79" s="52"/>
      <c r="FDC79" s="52"/>
      <c r="FDD79" s="52"/>
      <c r="FDE79" s="52"/>
      <c r="FDF79" s="52"/>
      <c r="FDG79" s="52"/>
      <c r="FDH79" s="52"/>
      <c r="FDI79" s="52"/>
      <c r="FDJ79" s="52"/>
      <c r="FDK79" s="52"/>
      <c r="FDL79" s="52"/>
      <c r="FDM79" s="52"/>
      <c r="FDN79" s="52"/>
      <c r="FDO79" s="52"/>
      <c r="FDP79" s="52"/>
      <c r="FDQ79" s="52"/>
      <c r="FDR79" s="52"/>
      <c r="FDS79" s="52"/>
      <c r="FDT79" s="52"/>
      <c r="FDU79" s="52"/>
      <c r="FDV79" s="52"/>
      <c r="FDW79" s="52"/>
      <c r="FDX79" s="52"/>
      <c r="FDY79" s="52"/>
      <c r="FDZ79" s="52"/>
      <c r="FEA79" s="52"/>
      <c r="FEB79" s="52"/>
      <c r="FEC79" s="52"/>
      <c r="FED79" s="52"/>
      <c r="FEE79" s="52"/>
      <c r="FEF79" s="52"/>
      <c r="FEG79" s="52"/>
      <c r="FEH79" s="52"/>
      <c r="FEI79" s="52"/>
      <c r="FEJ79" s="52"/>
      <c r="FEK79" s="52"/>
      <c r="FEL79" s="52"/>
      <c r="FEM79" s="52"/>
      <c r="FEN79" s="52"/>
      <c r="FEO79" s="52"/>
      <c r="FEP79" s="52"/>
      <c r="FEQ79" s="52"/>
      <c r="FER79" s="52"/>
      <c r="FES79" s="52"/>
      <c r="FET79" s="52"/>
      <c r="FEU79" s="52"/>
      <c r="FEV79" s="52"/>
      <c r="FEW79" s="52"/>
      <c r="FEX79" s="52"/>
      <c r="FEY79" s="52"/>
      <c r="FEZ79" s="52"/>
      <c r="FFA79" s="52"/>
      <c r="FFB79" s="52"/>
      <c r="FFC79" s="52"/>
      <c r="FFD79" s="52"/>
      <c r="FFE79" s="52"/>
      <c r="FFF79" s="52"/>
      <c r="FFG79" s="52"/>
      <c r="FFH79" s="52"/>
      <c r="FFI79" s="52"/>
      <c r="FFJ79" s="52"/>
      <c r="FFK79" s="52"/>
      <c r="FFL79" s="52"/>
      <c r="FFM79" s="52"/>
      <c r="FFN79" s="52"/>
      <c r="FFO79" s="52"/>
      <c r="FFP79" s="52"/>
      <c r="FFQ79" s="52"/>
      <c r="FFR79" s="52"/>
      <c r="FFS79" s="52"/>
      <c r="FFT79" s="52"/>
      <c r="FFU79" s="52"/>
      <c r="FFV79" s="52"/>
      <c r="FFW79" s="52"/>
      <c r="FFX79" s="52"/>
      <c r="FFY79" s="52"/>
      <c r="FFZ79" s="52"/>
      <c r="FGA79" s="52"/>
      <c r="FGB79" s="52"/>
      <c r="FGC79" s="52"/>
      <c r="FGD79" s="52"/>
      <c r="FGE79" s="52"/>
      <c r="FGF79" s="52"/>
      <c r="FGG79" s="52"/>
      <c r="FGH79" s="52"/>
      <c r="FGI79" s="52"/>
      <c r="FGJ79" s="52"/>
      <c r="FGK79" s="52"/>
      <c r="FGL79" s="52"/>
      <c r="FGM79" s="52"/>
      <c r="FGN79" s="52"/>
      <c r="FGO79" s="52"/>
      <c r="FGP79" s="52"/>
      <c r="FGQ79" s="52"/>
      <c r="FGR79" s="52"/>
      <c r="FGS79" s="52"/>
      <c r="FGT79" s="52"/>
      <c r="FGU79" s="52"/>
      <c r="FGV79" s="52"/>
      <c r="FGW79" s="52"/>
      <c r="FGX79" s="52"/>
      <c r="FGY79" s="52"/>
      <c r="FGZ79" s="52"/>
      <c r="FHA79" s="52"/>
      <c r="FHB79" s="52"/>
      <c r="FHC79" s="52"/>
      <c r="FHD79" s="52"/>
      <c r="FHE79" s="52"/>
      <c r="FHF79" s="52"/>
      <c r="FHG79" s="52"/>
      <c r="FHH79" s="52"/>
      <c r="FHI79" s="52"/>
      <c r="FHJ79" s="52"/>
      <c r="FHK79" s="52"/>
      <c r="FHL79" s="52"/>
      <c r="FHM79" s="52"/>
      <c r="FHN79" s="52"/>
      <c r="FHO79" s="52"/>
      <c r="FHP79" s="52"/>
      <c r="FHQ79" s="52"/>
      <c r="FHR79" s="52"/>
      <c r="FHS79" s="52"/>
      <c r="FHT79" s="52"/>
      <c r="FHU79" s="52"/>
      <c r="FHV79" s="52"/>
      <c r="FHW79" s="52"/>
      <c r="FHX79" s="52"/>
      <c r="FHY79" s="52"/>
      <c r="FHZ79" s="52"/>
      <c r="FIA79" s="52"/>
      <c r="FIB79" s="52"/>
      <c r="FIC79" s="52"/>
      <c r="FID79" s="52"/>
      <c r="FIE79" s="52"/>
      <c r="FIF79" s="52"/>
      <c r="FIG79" s="52"/>
      <c r="FIH79" s="52"/>
      <c r="FII79" s="52"/>
      <c r="FIJ79" s="52"/>
      <c r="FIK79" s="52"/>
      <c r="FIL79" s="52"/>
      <c r="FIM79" s="52"/>
      <c r="FIN79" s="52"/>
      <c r="FIO79" s="52"/>
      <c r="FIP79" s="52"/>
      <c r="FIQ79" s="52"/>
      <c r="FIR79" s="52"/>
      <c r="FIS79" s="52"/>
      <c r="FIT79" s="52"/>
      <c r="FIU79" s="52"/>
      <c r="FIV79" s="52"/>
      <c r="FIW79" s="52"/>
      <c r="FIX79" s="52"/>
      <c r="FIY79" s="52"/>
      <c r="FIZ79" s="52"/>
      <c r="FJA79" s="52"/>
      <c r="FJB79" s="52"/>
      <c r="FJC79" s="52"/>
      <c r="FJD79" s="52"/>
      <c r="FJE79" s="52"/>
      <c r="FJF79" s="52"/>
      <c r="FJG79" s="52"/>
      <c r="FJH79" s="52"/>
      <c r="FJI79" s="52"/>
      <c r="FJJ79" s="52"/>
      <c r="FJK79" s="52"/>
      <c r="FJL79" s="52"/>
      <c r="FJM79" s="52"/>
      <c r="FJN79" s="52"/>
      <c r="FJO79" s="52"/>
      <c r="FJP79" s="52"/>
      <c r="FJQ79" s="52"/>
      <c r="FJR79" s="52"/>
      <c r="FJS79" s="52"/>
      <c r="FJT79" s="52"/>
      <c r="FJU79" s="52"/>
      <c r="FJV79" s="52"/>
      <c r="FJW79" s="52"/>
      <c r="FJX79" s="52"/>
      <c r="FJY79" s="52"/>
      <c r="FJZ79" s="52"/>
      <c r="FKA79" s="52"/>
      <c r="FKB79" s="52"/>
      <c r="FKC79" s="52"/>
      <c r="FKD79" s="52"/>
      <c r="FKE79" s="52"/>
      <c r="FKF79" s="52"/>
      <c r="FKG79" s="52"/>
      <c r="FKH79" s="52"/>
      <c r="FKI79" s="52"/>
      <c r="FKJ79" s="52"/>
      <c r="FKK79" s="52"/>
      <c r="FKL79" s="52"/>
      <c r="FKM79" s="52"/>
      <c r="FKN79" s="52"/>
      <c r="FKO79" s="52"/>
      <c r="FKP79" s="52"/>
      <c r="FKQ79" s="52"/>
      <c r="FKR79" s="52"/>
      <c r="FKS79" s="52"/>
      <c r="FKT79" s="52"/>
      <c r="FKU79" s="52"/>
      <c r="FKV79" s="52"/>
      <c r="FKW79" s="52"/>
      <c r="FKX79" s="52"/>
      <c r="FKY79" s="52"/>
      <c r="FKZ79" s="52"/>
      <c r="FLA79" s="52"/>
      <c r="FLB79" s="52"/>
      <c r="FLC79" s="52"/>
      <c r="FLD79" s="52"/>
      <c r="FLE79" s="52"/>
      <c r="FLF79" s="52"/>
      <c r="FLG79" s="52"/>
      <c r="FLH79" s="52"/>
      <c r="FLI79" s="52"/>
      <c r="FLJ79" s="52"/>
      <c r="FLK79" s="52"/>
      <c r="FLL79" s="52"/>
      <c r="FLM79" s="52"/>
      <c r="FLN79" s="52"/>
      <c r="FLO79" s="52"/>
      <c r="FLP79" s="52"/>
      <c r="FLQ79" s="52"/>
      <c r="FLR79" s="52"/>
      <c r="FLS79" s="52"/>
      <c r="FLT79" s="52"/>
      <c r="FLU79" s="52"/>
      <c r="FLV79" s="52"/>
      <c r="FLW79" s="52"/>
      <c r="FLX79" s="52"/>
      <c r="FLY79" s="52"/>
      <c r="FLZ79" s="52"/>
      <c r="FMA79" s="52"/>
      <c r="FMB79" s="52"/>
      <c r="FMC79" s="52"/>
      <c r="FMD79" s="52"/>
      <c r="FME79" s="52"/>
      <c r="FMF79" s="52"/>
      <c r="FMG79" s="52"/>
      <c r="FMH79" s="52"/>
      <c r="FMI79" s="52"/>
      <c r="FMJ79" s="52"/>
      <c r="FMK79" s="52"/>
      <c r="FML79" s="52"/>
      <c r="FMM79" s="52"/>
      <c r="FMN79" s="52"/>
      <c r="FMO79" s="52"/>
      <c r="FMP79" s="52"/>
      <c r="FMQ79" s="52"/>
      <c r="FMR79" s="52"/>
      <c r="FMS79" s="52"/>
      <c r="FMT79" s="52"/>
      <c r="FMU79" s="52"/>
      <c r="FMV79" s="52"/>
      <c r="FMW79" s="52"/>
      <c r="FMX79" s="52"/>
      <c r="FMY79" s="52"/>
      <c r="FMZ79" s="52"/>
      <c r="FNA79" s="52"/>
      <c r="FNB79" s="52"/>
      <c r="FNC79" s="52"/>
      <c r="FND79" s="52"/>
      <c r="FNE79" s="52"/>
      <c r="FNF79" s="52"/>
      <c r="FNG79" s="52"/>
      <c r="FNH79" s="52"/>
      <c r="FNI79" s="52"/>
      <c r="FNJ79" s="52"/>
      <c r="FNK79" s="52"/>
      <c r="FNL79" s="52"/>
      <c r="FNM79" s="52"/>
      <c r="FNN79" s="52"/>
      <c r="FNO79" s="52"/>
      <c r="FNP79" s="52"/>
      <c r="FNQ79" s="52"/>
      <c r="FNR79" s="52"/>
      <c r="FNS79" s="52"/>
      <c r="FNT79" s="52"/>
      <c r="FNU79" s="52"/>
      <c r="FNV79" s="52"/>
      <c r="FNW79" s="52"/>
      <c r="FNX79" s="52"/>
      <c r="FNY79" s="52"/>
      <c r="FNZ79" s="52"/>
      <c r="FOA79" s="52"/>
      <c r="FOB79" s="52"/>
      <c r="FOC79" s="52"/>
      <c r="FOD79" s="52"/>
      <c r="FOE79" s="52"/>
      <c r="FOF79" s="52"/>
      <c r="FOG79" s="52"/>
      <c r="FOH79" s="52"/>
      <c r="FOI79" s="52"/>
      <c r="FOJ79" s="52"/>
      <c r="FOK79" s="52"/>
      <c r="FOL79" s="52"/>
      <c r="FOM79" s="52"/>
      <c r="FON79" s="52"/>
      <c r="FOO79" s="52"/>
      <c r="FOP79" s="52"/>
      <c r="FOQ79" s="52"/>
      <c r="FOR79" s="52"/>
      <c r="FOS79" s="52"/>
      <c r="FOT79" s="52"/>
      <c r="FOU79" s="52"/>
      <c r="FOV79" s="52"/>
      <c r="FOW79" s="52"/>
      <c r="FOX79" s="52"/>
      <c r="FOY79" s="52"/>
      <c r="FOZ79" s="52"/>
      <c r="FPA79" s="52"/>
      <c r="FPB79" s="52"/>
      <c r="FPC79" s="52"/>
      <c r="FPD79" s="52"/>
      <c r="FPE79" s="52"/>
      <c r="FPF79" s="52"/>
      <c r="FPG79" s="52"/>
      <c r="FPH79" s="52"/>
      <c r="FPI79" s="52"/>
      <c r="FPJ79" s="52"/>
      <c r="FPK79" s="52"/>
      <c r="FPL79" s="52"/>
      <c r="FPM79" s="52"/>
      <c r="FPN79" s="52"/>
      <c r="FPO79" s="52"/>
      <c r="FPP79" s="52"/>
      <c r="FPQ79" s="52"/>
      <c r="FPR79" s="52"/>
      <c r="FPS79" s="52"/>
      <c r="FPT79" s="52"/>
      <c r="FPU79" s="52"/>
      <c r="FPV79" s="52"/>
      <c r="FPW79" s="52"/>
      <c r="FPX79" s="52"/>
      <c r="FPY79" s="52"/>
      <c r="FPZ79" s="52"/>
      <c r="FQA79" s="52"/>
      <c r="FQB79" s="52"/>
      <c r="FQC79" s="52"/>
      <c r="FQD79" s="52"/>
      <c r="FQE79" s="52"/>
      <c r="FQF79" s="52"/>
      <c r="FQG79" s="52"/>
      <c r="FQH79" s="52"/>
      <c r="FQI79" s="52"/>
      <c r="FQJ79" s="52"/>
      <c r="FQK79" s="52"/>
      <c r="FQL79" s="52"/>
      <c r="FQM79" s="52"/>
      <c r="FQN79" s="52"/>
      <c r="FQO79" s="52"/>
      <c r="FQP79" s="52"/>
      <c r="FQQ79" s="52"/>
      <c r="FQR79" s="52"/>
      <c r="FQS79" s="52"/>
      <c r="FQT79" s="52"/>
      <c r="FQU79" s="52"/>
      <c r="FQV79" s="52"/>
      <c r="FQW79" s="52"/>
      <c r="FQX79" s="52"/>
      <c r="FQY79" s="52"/>
      <c r="FQZ79" s="52"/>
      <c r="FRA79" s="52"/>
      <c r="FRB79" s="52"/>
      <c r="FRC79" s="52"/>
      <c r="FRD79" s="52"/>
      <c r="FRE79" s="52"/>
      <c r="FRF79" s="52"/>
      <c r="FRG79" s="52"/>
      <c r="FRH79" s="52"/>
      <c r="FRI79" s="52"/>
      <c r="FRJ79" s="52"/>
      <c r="FRK79" s="52"/>
      <c r="FRL79" s="52"/>
      <c r="FRM79" s="52"/>
      <c r="FRN79" s="52"/>
      <c r="FRO79" s="52"/>
      <c r="FRP79" s="52"/>
      <c r="FRQ79" s="52"/>
      <c r="FRR79" s="52"/>
      <c r="FRS79" s="52"/>
      <c r="FRT79" s="52"/>
      <c r="FRU79" s="52"/>
      <c r="FRV79" s="52"/>
      <c r="FRW79" s="52"/>
      <c r="FRX79" s="52"/>
      <c r="FRY79" s="52"/>
      <c r="FRZ79" s="52"/>
      <c r="FSA79" s="52"/>
      <c r="FSB79" s="52"/>
      <c r="FSC79" s="52"/>
      <c r="FSD79" s="52"/>
      <c r="FSE79" s="52"/>
      <c r="FSF79" s="52"/>
      <c r="FSG79" s="52"/>
      <c r="FSH79" s="52"/>
      <c r="FSI79" s="52"/>
      <c r="FSJ79" s="52"/>
      <c r="FSK79" s="52"/>
      <c r="FSL79" s="52"/>
      <c r="FSM79" s="52"/>
      <c r="FSN79" s="52"/>
      <c r="FSO79" s="52"/>
      <c r="FSP79" s="52"/>
      <c r="FSQ79" s="52"/>
      <c r="FSR79" s="52"/>
      <c r="FSS79" s="52"/>
      <c r="FST79" s="52"/>
      <c r="FSU79" s="52"/>
      <c r="FSV79" s="52"/>
      <c r="FSW79" s="52"/>
      <c r="FSX79" s="52"/>
      <c r="FSY79" s="52"/>
      <c r="FSZ79" s="52"/>
      <c r="FTA79" s="52"/>
      <c r="FTB79" s="52"/>
      <c r="FTC79" s="52"/>
      <c r="FTD79" s="52"/>
      <c r="FTE79" s="52"/>
      <c r="FTF79" s="52"/>
      <c r="FTG79" s="52"/>
      <c r="FTH79" s="52"/>
      <c r="FTI79" s="52"/>
      <c r="FTJ79" s="52"/>
      <c r="FTK79" s="52"/>
      <c r="FTL79" s="52"/>
      <c r="FTM79" s="52"/>
      <c r="FTN79" s="52"/>
      <c r="FTO79" s="52"/>
      <c r="FTP79" s="52"/>
      <c r="FTQ79" s="52"/>
      <c r="FTR79" s="52"/>
      <c r="FTS79" s="52"/>
      <c r="FTT79" s="52"/>
      <c r="FTU79" s="52"/>
      <c r="FTV79" s="52"/>
      <c r="FTW79" s="52"/>
      <c r="FTX79" s="52"/>
      <c r="FTY79" s="52"/>
      <c r="FTZ79" s="52"/>
      <c r="FUA79" s="52"/>
      <c r="FUB79" s="52"/>
      <c r="FUC79" s="52"/>
      <c r="FUD79" s="52"/>
      <c r="FUE79" s="52"/>
      <c r="FUF79" s="52"/>
      <c r="FUG79" s="52"/>
      <c r="FUH79" s="52"/>
      <c r="FUI79" s="52"/>
      <c r="FUJ79" s="52"/>
      <c r="FUK79" s="52"/>
      <c r="FUL79" s="52"/>
      <c r="FUM79" s="52"/>
      <c r="FUN79" s="52"/>
      <c r="FUO79" s="52"/>
      <c r="FUP79" s="52"/>
      <c r="FUQ79" s="52"/>
      <c r="FUR79" s="52"/>
      <c r="FUS79" s="52"/>
      <c r="FUT79" s="52"/>
      <c r="FUU79" s="52"/>
      <c r="FUV79" s="52"/>
      <c r="FUW79" s="52"/>
      <c r="FUX79" s="52"/>
      <c r="FUY79" s="52"/>
      <c r="FUZ79" s="52"/>
      <c r="FVA79" s="52"/>
      <c r="FVB79" s="52"/>
      <c r="FVC79" s="52"/>
      <c r="FVD79" s="52"/>
      <c r="FVE79" s="52"/>
      <c r="FVF79" s="52"/>
      <c r="FVG79" s="52"/>
      <c r="FVH79" s="52"/>
      <c r="FVI79" s="52"/>
      <c r="FVJ79" s="52"/>
      <c r="FVK79" s="52"/>
      <c r="FVL79" s="52"/>
      <c r="FVM79" s="52"/>
      <c r="FVN79" s="52"/>
      <c r="FVO79" s="52"/>
      <c r="FVP79" s="52"/>
      <c r="FVQ79" s="52"/>
      <c r="FVR79" s="52"/>
      <c r="FVS79" s="52"/>
      <c r="FVT79" s="52"/>
      <c r="FVU79" s="52"/>
      <c r="FVV79" s="52"/>
      <c r="FVW79" s="52"/>
      <c r="FVX79" s="52"/>
      <c r="FVY79" s="52"/>
      <c r="FVZ79" s="52"/>
      <c r="FWA79" s="52"/>
      <c r="FWB79" s="52"/>
      <c r="FWC79" s="52"/>
      <c r="FWD79" s="52"/>
      <c r="FWE79" s="52"/>
      <c r="FWF79" s="52"/>
      <c r="FWG79" s="52"/>
      <c r="FWH79" s="52"/>
      <c r="FWI79" s="52"/>
      <c r="FWJ79" s="52"/>
      <c r="FWK79" s="52"/>
      <c r="FWL79" s="52"/>
      <c r="FWM79" s="52"/>
      <c r="FWN79" s="52"/>
      <c r="FWO79" s="52"/>
      <c r="FWP79" s="52"/>
      <c r="FWQ79" s="52"/>
      <c r="FWR79" s="52"/>
      <c r="FWS79" s="52"/>
      <c r="FWT79" s="52"/>
      <c r="FWU79" s="52"/>
      <c r="FWV79" s="52"/>
      <c r="FWW79" s="52"/>
      <c r="FWX79" s="52"/>
      <c r="FWY79" s="52"/>
      <c r="FWZ79" s="52"/>
      <c r="FXA79" s="52"/>
      <c r="FXB79" s="52"/>
      <c r="FXC79" s="52"/>
      <c r="FXD79" s="52"/>
      <c r="FXE79" s="52"/>
      <c r="FXF79" s="52"/>
      <c r="FXG79" s="52"/>
      <c r="FXH79" s="52"/>
      <c r="FXI79" s="52"/>
      <c r="FXJ79" s="52"/>
      <c r="FXK79" s="52"/>
      <c r="FXL79" s="52"/>
      <c r="FXM79" s="52"/>
      <c r="FXN79" s="52"/>
      <c r="FXO79" s="52"/>
      <c r="FXP79" s="52"/>
      <c r="FXQ79" s="52"/>
      <c r="FXR79" s="52"/>
      <c r="FXS79" s="52"/>
      <c r="FXT79" s="52"/>
      <c r="FXU79" s="52"/>
      <c r="FXV79" s="52"/>
      <c r="FXW79" s="52"/>
      <c r="FXX79" s="52"/>
      <c r="FXY79" s="52"/>
      <c r="FXZ79" s="52"/>
      <c r="FYA79" s="52"/>
      <c r="FYB79" s="52"/>
      <c r="FYC79" s="52"/>
      <c r="FYD79" s="52"/>
      <c r="FYE79" s="52"/>
      <c r="FYF79" s="52"/>
      <c r="FYG79" s="52"/>
      <c r="FYH79" s="52"/>
      <c r="FYI79" s="52"/>
      <c r="FYJ79" s="52"/>
      <c r="FYK79" s="52"/>
      <c r="FYL79" s="52"/>
      <c r="FYM79" s="52"/>
      <c r="FYN79" s="52"/>
      <c r="FYO79" s="52"/>
      <c r="FYP79" s="52"/>
      <c r="FYQ79" s="52"/>
      <c r="FYR79" s="52"/>
      <c r="FYS79" s="52"/>
      <c r="FYT79" s="52"/>
      <c r="FYU79" s="52"/>
      <c r="FYV79" s="52"/>
      <c r="FYW79" s="52"/>
      <c r="FYX79" s="52"/>
      <c r="FYY79" s="52"/>
      <c r="FYZ79" s="52"/>
      <c r="FZA79" s="52"/>
      <c r="FZB79" s="52"/>
      <c r="FZC79" s="52"/>
      <c r="FZD79" s="52"/>
      <c r="FZE79" s="52"/>
      <c r="FZF79" s="52"/>
      <c r="FZG79" s="52"/>
      <c r="FZH79" s="52"/>
      <c r="FZI79" s="52"/>
      <c r="FZJ79" s="52"/>
      <c r="FZK79" s="52"/>
      <c r="FZL79" s="52"/>
      <c r="FZM79" s="52"/>
      <c r="FZN79" s="52"/>
      <c r="FZO79" s="52"/>
      <c r="FZP79" s="52"/>
      <c r="FZQ79" s="52"/>
      <c r="FZR79" s="52"/>
      <c r="FZS79" s="52"/>
      <c r="FZT79" s="52"/>
      <c r="FZU79" s="52"/>
      <c r="FZV79" s="52"/>
      <c r="FZW79" s="52"/>
      <c r="FZX79" s="52"/>
      <c r="FZY79" s="52"/>
      <c r="FZZ79" s="52"/>
      <c r="GAA79" s="52"/>
      <c r="GAB79" s="52"/>
      <c r="GAC79" s="52"/>
      <c r="GAD79" s="52"/>
      <c r="GAE79" s="52"/>
      <c r="GAF79" s="52"/>
      <c r="GAG79" s="52"/>
      <c r="GAH79" s="52"/>
      <c r="GAI79" s="52"/>
      <c r="GAJ79" s="52"/>
      <c r="GAK79" s="52"/>
      <c r="GAL79" s="52"/>
      <c r="GAM79" s="52"/>
      <c r="GAN79" s="52"/>
      <c r="GAO79" s="52"/>
      <c r="GAP79" s="52"/>
      <c r="GAQ79" s="52"/>
      <c r="GAR79" s="52"/>
      <c r="GAS79" s="52"/>
      <c r="GAT79" s="52"/>
      <c r="GAU79" s="52"/>
      <c r="GAV79" s="52"/>
      <c r="GAW79" s="52"/>
      <c r="GAX79" s="52"/>
      <c r="GAY79" s="52"/>
      <c r="GAZ79" s="52"/>
      <c r="GBA79" s="52"/>
      <c r="GBB79" s="52"/>
      <c r="GBC79" s="52"/>
      <c r="GBD79" s="52"/>
      <c r="GBE79" s="52"/>
      <c r="GBF79" s="52"/>
      <c r="GBG79" s="52"/>
      <c r="GBH79" s="52"/>
      <c r="GBI79" s="52"/>
      <c r="GBJ79" s="52"/>
      <c r="GBK79" s="52"/>
      <c r="GBL79" s="52"/>
      <c r="GBM79" s="52"/>
      <c r="GBN79" s="52"/>
      <c r="GBO79" s="52"/>
      <c r="GBP79" s="52"/>
      <c r="GBQ79" s="52"/>
      <c r="GBR79" s="52"/>
      <c r="GBS79" s="52"/>
      <c r="GBT79" s="52"/>
      <c r="GBU79" s="52"/>
      <c r="GBV79" s="52"/>
      <c r="GBW79" s="52"/>
      <c r="GBX79" s="52"/>
      <c r="GBY79" s="52"/>
      <c r="GBZ79" s="52"/>
      <c r="GCA79" s="52"/>
      <c r="GCB79" s="52"/>
      <c r="GCC79" s="52"/>
      <c r="GCD79" s="52"/>
      <c r="GCE79" s="52"/>
      <c r="GCF79" s="52"/>
      <c r="GCG79" s="52"/>
      <c r="GCH79" s="52"/>
      <c r="GCI79" s="52"/>
      <c r="GCJ79" s="52"/>
      <c r="GCK79" s="52"/>
      <c r="GCL79" s="52"/>
      <c r="GCM79" s="52"/>
      <c r="GCN79" s="52"/>
      <c r="GCO79" s="52"/>
      <c r="GCP79" s="52"/>
      <c r="GCQ79" s="52"/>
      <c r="GCR79" s="52"/>
      <c r="GCS79" s="52"/>
      <c r="GCT79" s="52"/>
      <c r="GCU79" s="52"/>
      <c r="GCV79" s="52"/>
      <c r="GCW79" s="52"/>
      <c r="GCX79" s="52"/>
      <c r="GCY79" s="52"/>
      <c r="GCZ79" s="52"/>
      <c r="GDA79" s="52"/>
      <c r="GDB79" s="52"/>
      <c r="GDC79" s="52"/>
      <c r="GDD79" s="52"/>
      <c r="GDE79" s="52"/>
      <c r="GDF79" s="52"/>
      <c r="GDG79" s="52"/>
      <c r="GDH79" s="52"/>
      <c r="GDI79" s="52"/>
      <c r="GDJ79" s="52"/>
      <c r="GDK79" s="52"/>
      <c r="GDL79" s="52"/>
      <c r="GDM79" s="52"/>
      <c r="GDN79" s="52"/>
      <c r="GDO79" s="52"/>
      <c r="GDP79" s="52"/>
      <c r="GDQ79" s="52"/>
      <c r="GDR79" s="52"/>
      <c r="GDS79" s="52"/>
      <c r="GDT79" s="52"/>
      <c r="GDU79" s="52"/>
      <c r="GDV79" s="52"/>
      <c r="GDW79" s="52"/>
      <c r="GDX79" s="52"/>
      <c r="GDY79" s="52"/>
      <c r="GDZ79" s="52"/>
      <c r="GEA79" s="52"/>
      <c r="GEB79" s="52"/>
      <c r="GEC79" s="52"/>
      <c r="GED79" s="52"/>
      <c r="GEE79" s="52"/>
      <c r="GEF79" s="52"/>
      <c r="GEG79" s="52"/>
      <c r="GEH79" s="52"/>
      <c r="GEI79" s="52"/>
      <c r="GEJ79" s="52"/>
      <c r="GEK79" s="52"/>
      <c r="GEL79" s="52"/>
      <c r="GEM79" s="52"/>
      <c r="GEN79" s="52"/>
      <c r="GEO79" s="52"/>
      <c r="GEP79" s="52"/>
      <c r="GEQ79" s="52"/>
      <c r="GER79" s="52"/>
      <c r="GES79" s="52"/>
      <c r="GET79" s="52"/>
      <c r="GEU79" s="52"/>
      <c r="GEV79" s="52"/>
      <c r="GEW79" s="52"/>
      <c r="GEX79" s="52"/>
      <c r="GEY79" s="52"/>
      <c r="GEZ79" s="52"/>
      <c r="GFA79" s="52"/>
      <c r="GFB79" s="52"/>
      <c r="GFC79" s="52"/>
      <c r="GFD79" s="52"/>
      <c r="GFE79" s="52"/>
      <c r="GFF79" s="52"/>
      <c r="GFG79" s="52"/>
      <c r="GFH79" s="52"/>
      <c r="GFI79" s="52"/>
      <c r="GFJ79" s="52"/>
      <c r="GFK79" s="52"/>
      <c r="GFL79" s="52"/>
      <c r="GFM79" s="52"/>
      <c r="GFN79" s="52"/>
      <c r="GFO79" s="52"/>
      <c r="GFP79" s="52"/>
      <c r="GFQ79" s="52"/>
      <c r="GFR79" s="52"/>
      <c r="GFS79" s="52"/>
      <c r="GFT79" s="52"/>
      <c r="GFU79" s="52"/>
      <c r="GFV79" s="52"/>
      <c r="GFW79" s="52"/>
      <c r="GFX79" s="52"/>
      <c r="GFY79" s="52"/>
      <c r="GFZ79" s="52"/>
      <c r="GGA79" s="52"/>
      <c r="GGB79" s="52"/>
      <c r="GGC79" s="52"/>
      <c r="GGD79" s="52"/>
      <c r="GGE79" s="52"/>
      <c r="GGF79" s="52"/>
      <c r="GGG79" s="52"/>
      <c r="GGH79" s="52"/>
      <c r="GGI79" s="52"/>
      <c r="GGJ79" s="52"/>
      <c r="GGK79" s="52"/>
      <c r="GGL79" s="52"/>
      <c r="GGM79" s="52"/>
      <c r="GGN79" s="52"/>
      <c r="GGO79" s="52"/>
      <c r="GGP79" s="52"/>
      <c r="GGQ79" s="52"/>
      <c r="GGR79" s="52"/>
      <c r="GGS79" s="52"/>
      <c r="GGT79" s="52"/>
      <c r="GGU79" s="52"/>
      <c r="GGV79" s="52"/>
      <c r="GGW79" s="52"/>
      <c r="GGX79" s="52"/>
      <c r="GGY79" s="52"/>
      <c r="GGZ79" s="52"/>
      <c r="GHA79" s="52"/>
      <c r="GHB79" s="52"/>
      <c r="GHC79" s="52"/>
      <c r="GHD79" s="52"/>
      <c r="GHE79" s="52"/>
      <c r="GHF79" s="52"/>
      <c r="GHG79" s="52"/>
      <c r="GHH79" s="52"/>
      <c r="GHI79" s="52"/>
      <c r="GHJ79" s="52"/>
      <c r="GHK79" s="52"/>
      <c r="GHL79" s="52"/>
      <c r="GHM79" s="52"/>
      <c r="GHN79" s="52"/>
      <c r="GHO79" s="52"/>
      <c r="GHP79" s="52"/>
      <c r="GHQ79" s="52"/>
      <c r="GHR79" s="52"/>
      <c r="GHS79" s="52"/>
      <c r="GHT79" s="52"/>
      <c r="GHU79" s="52"/>
      <c r="GHV79" s="52"/>
      <c r="GHW79" s="52"/>
      <c r="GHX79" s="52"/>
      <c r="GHY79" s="52"/>
      <c r="GHZ79" s="52"/>
      <c r="GIA79" s="52"/>
      <c r="GIB79" s="52"/>
      <c r="GIC79" s="52"/>
      <c r="GID79" s="52"/>
      <c r="GIE79" s="52"/>
      <c r="GIF79" s="52"/>
      <c r="GIG79" s="52"/>
      <c r="GIH79" s="52"/>
      <c r="GII79" s="52"/>
      <c r="GIJ79" s="52"/>
      <c r="GIK79" s="52"/>
      <c r="GIL79" s="52"/>
      <c r="GIM79" s="52"/>
      <c r="GIN79" s="52"/>
      <c r="GIO79" s="52"/>
      <c r="GIP79" s="52"/>
      <c r="GIQ79" s="52"/>
      <c r="GIR79" s="52"/>
      <c r="GIS79" s="52"/>
      <c r="GIT79" s="52"/>
      <c r="GIU79" s="52"/>
      <c r="GIV79" s="52"/>
      <c r="GIW79" s="52"/>
      <c r="GIX79" s="52"/>
      <c r="GIY79" s="52"/>
      <c r="GIZ79" s="52"/>
      <c r="GJA79" s="52"/>
      <c r="GJB79" s="52"/>
      <c r="GJC79" s="52"/>
      <c r="GJD79" s="52"/>
      <c r="GJE79" s="52"/>
      <c r="GJF79" s="52"/>
      <c r="GJG79" s="52"/>
      <c r="GJH79" s="52"/>
      <c r="GJI79" s="52"/>
      <c r="GJJ79" s="52"/>
      <c r="GJK79" s="52"/>
      <c r="GJL79" s="52"/>
      <c r="GJM79" s="52"/>
      <c r="GJN79" s="52"/>
      <c r="GJO79" s="52"/>
      <c r="GJP79" s="52"/>
      <c r="GJQ79" s="52"/>
      <c r="GJR79" s="52"/>
      <c r="GJS79" s="52"/>
      <c r="GJT79" s="52"/>
      <c r="GJU79" s="52"/>
      <c r="GJV79" s="52"/>
      <c r="GJW79" s="52"/>
      <c r="GJX79" s="52"/>
      <c r="GJY79" s="52"/>
      <c r="GJZ79" s="52"/>
      <c r="GKA79" s="52"/>
      <c r="GKB79" s="52"/>
      <c r="GKC79" s="52"/>
      <c r="GKD79" s="52"/>
      <c r="GKE79" s="52"/>
      <c r="GKF79" s="52"/>
      <c r="GKG79" s="52"/>
      <c r="GKH79" s="52"/>
      <c r="GKI79" s="52"/>
      <c r="GKJ79" s="52"/>
      <c r="GKK79" s="52"/>
      <c r="GKL79" s="52"/>
      <c r="GKM79" s="52"/>
      <c r="GKN79" s="52"/>
      <c r="GKO79" s="52"/>
      <c r="GKP79" s="52"/>
      <c r="GKQ79" s="52"/>
      <c r="GKR79" s="52"/>
      <c r="GKS79" s="52"/>
      <c r="GKT79" s="52"/>
      <c r="GKU79" s="52"/>
      <c r="GKV79" s="52"/>
      <c r="GKW79" s="52"/>
      <c r="GKX79" s="52"/>
      <c r="GKY79" s="52"/>
      <c r="GKZ79" s="52"/>
      <c r="GLA79" s="52"/>
      <c r="GLB79" s="52"/>
      <c r="GLC79" s="52"/>
      <c r="GLD79" s="52"/>
      <c r="GLE79" s="52"/>
      <c r="GLF79" s="52"/>
      <c r="GLG79" s="52"/>
      <c r="GLH79" s="52"/>
      <c r="GLI79" s="52"/>
      <c r="GLJ79" s="52"/>
      <c r="GLK79" s="52"/>
      <c r="GLL79" s="52"/>
      <c r="GLM79" s="52"/>
      <c r="GLN79" s="52"/>
      <c r="GLO79" s="52"/>
      <c r="GLP79" s="52"/>
      <c r="GLQ79" s="52"/>
      <c r="GLR79" s="52"/>
      <c r="GLS79" s="52"/>
      <c r="GLT79" s="52"/>
      <c r="GLU79" s="52"/>
      <c r="GLV79" s="52"/>
      <c r="GLW79" s="52"/>
      <c r="GLX79" s="52"/>
      <c r="GLY79" s="52"/>
      <c r="GLZ79" s="52"/>
      <c r="GMA79" s="52"/>
      <c r="GMB79" s="52"/>
      <c r="GMC79" s="52"/>
      <c r="GMD79" s="52"/>
      <c r="GME79" s="52"/>
      <c r="GMF79" s="52"/>
      <c r="GMG79" s="52"/>
      <c r="GMH79" s="52"/>
      <c r="GMI79" s="52"/>
      <c r="GMJ79" s="52"/>
      <c r="GMK79" s="52"/>
      <c r="GML79" s="52"/>
      <c r="GMM79" s="52"/>
      <c r="GMN79" s="52"/>
      <c r="GMO79" s="52"/>
      <c r="GMP79" s="52"/>
      <c r="GMQ79" s="52"/>
      <c r="GMR79" s="52"/>
      <c r="GMS79" s="52"/>
      <c r="GMT79" s="52"/>
      <c r="GMU79" s="52"/>
      <c r="GMV79" s="52"/>
      <c r="GMW79" s="52"/>
      <c r="GMX79" s="52"/>
      <c r="GMY79" s="52"/>
      <c r="GMZ79" s="52"/>
      <c r="GNA79" s="52"/>
      <c r="GNB79" s="52"/>
      <c r="GNC79" s="52"/>
      <c r="GND79" s="52"/>
      <c r="GNE79" s="52"/>
      <c r="GNF79" s="52"/>
      <c r="GNG79" s="52"/>
      <c r="GNH79" s="52"/>
      <c r="GNI79" s="52"/>
      <c r="GNJ79" s="52"/>
      <c r="GNK79" s="52"/>
      <c r="GNL79" s="52"/>
      <c r="GNM79" s="52"/>
      <c r="GNN79" s="52"/>
      <c r="GNO79" s="52"/>
      <c r="GNP79" s="52"/>
      <c r="GNQ79" s="52"/>
      <c r="GNR79" s="52"/>
      <c r="GNS79" s="52"/>
      <c r="GNT79" s="52"/>
      <c r="GNU79" s="52"/>
      <c r="GNV79" s="52"/>
      <c r="GNW79" s="52"/>
      <c r="GNX79" s="52"/>
      <c r="GNY79" s="52"/>
      <c r="GNZ79" s="52"/>
      <c r="GOA79" s="52"/>
      <c r="GOB79" s="52"/>
      <c r="GOC79" s="52"/>
      <c r="GOD79" s="52"/>
      <c r="GOE79" s="52"/>
      <c r="GOF79" s="52"/>
      <c r="GOG79" s="52"/>
      <c r="GOH79" s="52"/>
      <c r="GOI79" s="52"/>
      <c r="GOJ79" s="52"/>
      <c r="GOK79" s="52"/>
      <c r="GOL79" s="52"/>
      <c r="GOM79" s="52"/>
      <c r="GON79" s="52"/>
      <c r="GOO79" s="52"/>
      <c r="GOP79" s="52"/>
      <c r="GOQ79" s="52"/>
      <c r="GOR79" s="52"/>
      <c r="GOS79" s="52"/>
      <c r="GOT79" s="52"/>
      <c r="GOU79" s="52"/>
      <c r="GOV79" s="52"/>
      <c r="GOW79" s="52"/>
      <c r="GOX79" s="52"/>
      <c r="GOY79" s="52"/>
      <c r="GOZ79" s="52"/>
      <c r="GPA79" s="52"/>
      <c r="GPB79" s="52"/>
      <c r="GPC79" s="52"/>
      <c r="GPD79" s="52"/>
      <c r="GPE79" s="52"/>
      <c r="GPF79" s="52"/>
      <c r="GPG79" s="52"/>
      <c r="GPH79" s="52"/>
      <c r="GPI79" s="52"/>
      <c r="GPJ79" s="52"/>
      <c r="GPK79" s="52"/>
      <c r="GPL79" s="52"/>
      <c r="GPM79" s="52"/>
      <c r="GPN79" s="52"/>
      <c r="GPO79" s="52"/>
      <c r="GPP79" s="52"/>
      <c r="GPQ79" s="52"/>
      <c r="GPR79" s="52"/>
      <c r="GPS79" s="52"/>
      <c r="GPT79" s="52"/>
      <c r="GPU79" s="52"/>
      <c r="GPV79" s="52"/>
      <c r="GPW79" s="52"/>
      <c r="GPX79" s="52"/>
      <c r="GPY79" s="52"/>
      <c r="GPZ79" s="52"/>
      <c r="GQA79" s="52"/>
      <c r="GQB79" s="52"/>
      <c r="GQC79" s="52"/>
      <c r="GQD79" s="52"/>
      <c r="GQE79" s="52"/>
      <c r="GQF79" s="52"/>
      <c r="GQG79" s="52"/>
      <c r="GQH79" s="52"/>
      <c r="GQI79" s="52"/>
      <c r="GQJ79" s="52"/>
      <c r="GQK79" s="52"/>
      <c r="GQL79" s="52"/>
      <c r="GQM79" s="52"/>
      <c r="GQN79" s="52"/>
      <c r="GQO79" s="52"/>
      <c r="GQP79" s="52"/>
      <c r="GQQ79" s="52"/>
      <c r="GQR79" s="52"/>
      <c r="GQS79" s="52"/>
      <c r="GQT79" s="52"/>
      <c r="GQU79" s="52"/>
      <c r="GQV79" s="52"/>
      <c r="GQW79" s="52"/>
      <c r="GQX79" s="52"/>
      <c r="GQY79" s="52"/>
      <c r="GQZ79" s="52"/>
      <c r="GRA79" s="52"/>
      <c r="GRB79" s="52"/>
      <c r="GRC79" s="52"/>
      <c r="GRD79" s="52"/>
      <c r="GRE79" s="52"/>
      <c r="GRF79" s="52"/>
      <c r="GRG79" s="52"/>
      <c r="GRH79" s="52"/>
      <c r="GRI79" s="52"/>
      <c r="GRJ79" s="52"/>
      <c r="GRK79" s="52"/>
      <c r="GRL79" s="52"/>
      <c r="GRM79" s="52"/>
      <c r="GRN79" s="52"/>
      <c r="GRO79" s="52"/>
      <c r="GRP79" s="52"/>
      <c r="GRQ79" s="52"/>
      <c r="GRR79" s="52"/>
      <c r="GRS79" s="52"/>
      <c r="GRT79" s="52"/>
      <c r="GRU79" s="52"/>
      <c r="GRV79" s="52"/>
      <c r="GRW79" s="52"/>
      <c r="GRX79" s="52"/>
      <c r="GRY79" s="52"/>
      <c r="GRZ79" s="52"/>
      <c r="GSA79" s="52"/>
      <c r="GSB79" s="52"/>
      <c r="GSC79" s="52"/>
      <c r="GSD79" s="52"/>
      <c r="GSE79" s="52"/>
      <c r="GSF79" s="52"/>
      <c r="GSG79" s="52"/>
      <c r="GSH79" s="52"/>
      <c r="GSI79" s="52"/>
      <c r="GSJ79" s="52"/>
      <c r="GSK79" s="52"/>
      <c r="GSL79" s="52"/>
      <c r="GSM79" s="52"/>
      <c r="GSN79" s="52"/>
      <c r="GSO79" s="52"/>
      <c r="GSP79" s="52"/>
      <c r="GSQ79" s="52"/>
      <c r="GSR79" s="52"/>
      <c r="GSS79" s="52"/>
      <c r="GST79" s="52"/>
      <c r="GSU79" s="52"/>
      <c r="GSV79" s="52"/>
      <c r="GSW79" s="52"/>
      <c r="GSX79" s="52"/>
      <c r="GSY79" s="52"/>
      <c r="GSZ79" s="52"/>
      <c r="GTA79" s="52"/>
      <c r="GTB79" s="52"/>
      <c r="GTC79" s="52"/>
      <c r="GTD79" s="52"/>
      <c r="GTE79" s="52"/>
      <c r="GTF79" s="52"/>
      <c r="GTG79" s="52"/>
      <c r="GTH79" s="52"/>
      <c r="GTI79" s="52"/>
      <c r="GTJ79" s="52"/>
      <c r="GTK79" s="52"/>
      <c r="GTL79" s="52"/>
      <c r="GTM79" s="52"/>
      <c r="GTN79" s="52"/>
      <c r="GTO79" s="52"/>
      <c r="GTP79" s="52"/>
      <c r="GTQ79" s="52"/>
      <c r="GTR79" s="52"/>
      <c r="GTS79" s="52"/>
      <c r="GTT79" s="52"/>
      <c r="GTU79" s="52"/>
      <c r="GTV79" s="52"/>
      <c r="GTW79" s="52"/>
      <c r="GTX79" s="52"/>
      <c r="GTY79" s="52"/>
      <c r="GTZ79" s="52"/>
      <c r="GUA79" s="52"/>
      <c r="GUB79" s="52"/>
      <c r="GUC79" s="52"/>
      <c r="GUD79" s="52"/>
      <c r="GUE79" s="52"/>
      <c r="GUF79" s="52"/>
      <c r="GUG79" s="52"/>
      <c r="GUH79" s="52"/>
      <c r="GUI79" s="52"/>
      <c r="GUJ79" s="52"/>
      <c r="GUK79" s="52"/>
      <c r="GUL79" s="52"/>
      <c r="GUM79" s="52"/>
      <c r="GUN79" s="52"/>
      <c r="GUO79" s="52"/>
      <c r="GUP79" s="52"/>
      <c r="GUQ79" s="52"/>
      <c r="GUR79" s="52"/>
      <c r="GUS79" s="52"/>
      <c r="GUT79" s="52"/>
      <c r="GUU79" s="52"/>
      <c r="GUV79" s="52"/>
      <c r="GUW79" s="52"/>
      <c r="GUX79" s="52"/>
      <c r="GUY79" s="52"/>
      <c r="GUZ79" s="52"/>
      <c r="GVA79" s="52"/>
      <c r="GVB79" s="52"/>
      <c r="GVC79" s="52"/>
      <c r="GVD79" s="52"/>
      <c r="GVE79" s="52"/>
      <c r="GVF79" s="52"/>
      <c r="GVG79" s="52"/>
      <c r="GVH79" s="52"/>
      <c r="GVI79" s="52"/>
      <c r="GVJ79" s="52"/>
      <c r="GVK79" s="52"/>
      <c r="GVL79" s="52"/>
      <c r="GVM79" s="52"/>
      <c r="GVN79" s="52"/>
      <c r="GVO79" s="52"/>
      <c r="GVP79" s="52"/>
      <c r="GVQ79" s="52"/>
      <c r="GVR79" s="52"/>
      <c r="GVS79" s="52"/>
      <c r="GVT79" s="52"/>
      <c r="GVU79" s="52"/>
      <c r="GVV79" s="52"/>
      <c r="GVW79" s="52"/>
      <c r="GVX79" s="52"/>
      <c r="GVY79" s="52"/>
      <c r="GVZ79" s="52"/>
      <c r="GWA79" s="52"/>
      <c r="GWB79" s="52"/>
      <c r="GWC79" s="52"/>
      <c r="GWD79" s="52"/>
      <c r="GWE79" s="52"/>
      <c r="GWF79" s="52"/>
      <c r="GWG79" s="52"/>
      <c r="GWH79" s="52"/>
      <c r="GWI79" s="52"/>
      <c r="GWJ79" s="52"/>
      <c r="GWK79" s="52"/>
      <c r="GWL79" s="52"/>
      <c r="GWM79" s="52"/>
      <c r="GWN79" s="52"/>
      <c r="GWO79" s="52"/>
      <c r="GWP79" s="52"/>
      <c r="GWQ79" s="52"/>
      <c r="GWR79" s="52"/>
      <c r="GWS79" s="52"/>
      <c r="GWT79" s="52"/>
      <c r="GWU79" s="52"/>
      <c r="GWV79" s="52"/>
      <c r="GWW79" s="52"/>
      <c r="GWX79" s="52"/>
      <c r="GWY79" s="52"/>
      <c r="GWZ79" s="52"/>
      <c r="GXA79" s="52"/>
      <c r="GXB79" s="52"/>
      <c r="GXC79" s="52"/>
      <c r="GXD79" s="52"/>
      <c r="GXE79" s="52"/>
      <c r="GXF79" s="52"/>
      <c r="GXG79" s="52"/>
      <c r="GXH79" s="52"/>
      <c r="GXI79" s="52"/>
      <c r="GXJ79" s="52"/>
      <c r="GXK79" s="52"/>
      <c r="GXL79" s="52"/>
      <c r="GXM79" s="52"/>
      <c r="GXN79" s="52"/>
      <c r="GXO79" s="52"/>
      <c r="GXP79" s="52"/>
      <c r="GXQ79" s="52"/>
      <c r="GXR79" s="52"/>
      <c r="GXS79" s="52"/>
      <c r="GXT79" s="52"/>
      <c r="GXU79" s="52"/>
      <c r="GXV79" s="52"/>
      <c r="GXW79" s="52"/>
      <c r="GXX79" s="52"/>
      <c r="GXY79" s="52"/>
      <c r="GXZ79" s="52"/>
      <c r="GYA79" s="52"/>
      <c r="GYB79" s="52"/>
      <c r="GYC79" s="52"/>
      <c r="GYD79" s="52"/>
      <c r="GYE79" s="52"/>
      <c r="GYF79" s="52"/>
      <c r="GYG79" s="52"/>
      <c r="GYH79" s="52"/>
      <c r="GYI79" s="52"/>
      <c r="GYJ79" s="52"/>
      <c r="GYK79" s="52"/>
      <c r="GYL79" s="52"/>
      <c r="GYM79" s="52"/>
      <c r="GYN79" s="52"/>
      <c r="GYO79" s="52"/>
      <c r="GYP79" s="52"/>
      <c r="GYQ79" s="52"/>
      <c r="GYR79" s="52"/>
      <c r="GYS79" s="52"/>
      <c r="GYT79" s="52"/>
      <c r="GYU79" s="52"/>
      <c r="GYV79" s="52"/>
      <c r="GYW79" s="52"/>
      <c r="GYX79" s="52"/>
      <c r="GYY79" s="52"/>
      <c r="GYZ79" s="52"/>
      <c r="GZA79" s="52"/>
      <c r="GZB79" s="52"/>
      <c r="GZC79" s="52"/>
      <c r="GZD79" s="52"/>
      <c r="GZE79" s="52"/>
      <c r="GZF79" s="52"/>
      <c r="GZG79" s="52"/>
      <c r="GZH79" s="52"/>
      <c r="GZI79" s="52"/>
      <c r="GZJ79" s="52"/>
      <c r="GZK79" s="52"/>
      <c r="GZL79" s="52"/>
      <c r="GZM79" s="52"/>
      <c r="GZN79" s="52"/>
      <c r="GZO79" s="52"/>
      <c r="GZP79" s="52"/>
      <c r="GZQ79" s="52"/>
      <c r="GZR79" s="52"/>
      <c r="GZS79" s="52"/>
      <c r="GZT79" s="52"/>
      <c r="GZU79" s="52"/>
      <c r="GZV79" s="52"/>
      <c r="GZW79" s="52"/>
      <c r="GZX79" s="52"/>
      <c r="GZY79" s="52"/>
      <c r="GZZ79" s="52"/>
      <c r="HAA79" s="52"/>
      <c r="HAB79" s="52"/>
      <c r="HAC79" s="52"/>
      <c r="HAD79" s="52"/>
      <c r="HAE79" s="52"/>
      <c r="HAF79" s="52"/>
      <c r="HAG79" s="52"/>
      <c r="HAH79" s="52"/>
      <c r="HAI79" s="52"/>
      <c r="HAJ79" s="52"/>
      <c r="HAK79" s="52"/>
      <c r="HAL79" s="52"/>
      <c r="HAM79" s="52"/>
      <c r="HAN79" s="52"/>
      <c r="HAO79" s="52"/>
      <c r="HAP79" s="52"/>
      <c r="HAQ79" s="52"/>
      <c r="HAR79" s="52"/>
      <c r="HAS79" s="52"/>
      <c r="HAT79" s="52"/>
      <c r="HAU79" s="52"/>
      <c r="HAV79" s="52"/>
      <c r="HAW79" s="52"/>
      <c r="HAX79" s="52"/>
      <c r="HAY79" s="52"/>
      <c r="HAZ79" s="52"/>
      <c r="HBA79" s="52"/>
      <c r="HBB79" s="52"/>
      <c r="HBC79" s="52"/>
      <c r="HBD79" s="52"/>
      <c r="HBE79" s="52"/>
      <c r="HBF79" s="52"/>
      <c r="HBG79" s="52"/>
      <c r="HBH79" s="52"/>
      <c r="HBI79" s="52"/>
      <c r="HBJ79" s="52"/>
      <c r="HBK79" s="52"/>
      <c r="HBL79" s="52"/>
      <c r="HBM79" s="52"/>
      <c r="HBN79" s="52"/>
      <c r="HBO79" s="52"/>
      <c r="HBP79" s="52"/>
      <c r="HBQ79" s="52"/>
      <c r="HBR79" s="52"/>
      <c r="HBS79" s="52"/>
      <c r="HBT79" s="52"/>
      <c r="HBU79" s="52"/>
      <c r="HBV79" s="52"/>
      <c r="HBW79" s="52"/>
      <c r="HBX79" s="52"/>
      <c r="HBY79" s="52"/>
      <c r="HBZ79" s="52"/>
      <c r="HCA79" s="52"/>
      <c r="HCB79" s="52"/>
      <c r="HCC79" s="52"/>
      <c r="HCD79" s="52"/>
      <c r="HCE79" s="52"/>
      <c r="HCF79" s="52"/>
      <c r="HCG79" s="52"/>
      <c r="HCH79" s="52"/>
      <c r="HCI79" s="52"/>
      <c r="HCJ79" s="52"/>
      <c r="HCK79" s="52"/>
      <c r="HCL79" s="52"/>
      <c r="HCM79" s="52"/>
      <c r="HCN79" s="52"/>
      <c r="HCO79" s="52"/>
      <c r="HCP79" s="52"/>
      <c r="HCQ79" s="52"/>
      <c r="HCR79" s="52"/>
      <c r="HCS79" s="52"/>
      <c r="HCT79" s="52"/>
      <c r="HCU79" s="52"/>
      <c r="HCV79" s="52"/>
      <c r="HCW79" s="52"/>
      <c r="HCX79" s="52"/>
      <c r="HCY79" s="52"/>
      <c r="HCZ79" s="52"/>
      <c r="HDA79" s="52"/>
      <c r="HDB79" s="52"/>
      <c r="HDC79" s="52"/>
      <c r="HDD79" s="52"/>
      <c r="HDE79" s="52"/>
      <c r="HDF79" s="52"/>
      <c r="HDG79" s="52"/>
      <c r="HDH79" s="52"/>
      <c r="HDI79" s="52"/>
      <c r="HDJ79" s="52"/>
      <c r="HDK79" s="52"/>
      <c r="HDL79" s="52"/>
      <c r="HDM79" s="52"/>
      <c r="HDN79" s="52"/>
      <c r="HDO79" s="52"/>
      <c r="HDP79" s="52"/>
      <c r="HDQ79" s="52"/>
      <c r="HDR79" s="52"/>
      <c r="HDS79" s="52"/>
      <c r="HDT79" s="52"/>
      <c r="HDU79" s="52"/>
      <c r="HDV79" s="52"/>
      <c r="HDW79" s="52"/>
      <c r="HDX79" s="52"/>
      <c r="HDY79" s="52"/>
      <c r="HDZ79" s="52"/>
      <c r="HEA79" s="52"/>
      <c r="HEB79" s="52"/>
      <c r="HEC79" s="52"/>
      <c r="HED79" s="52"/>
      <c r="HEE79" s="52"/>
      <c r="HEF79" s="52"/>
      <c r="HEG79" s="52"/>
      <c r="HEH79" s="52"/>
      <c r="HEI79" s="52"/>
      <c r="HEJ79" s="52"/>
      <c r="HEK79" s="52"/>
      <c r="HEL79" s="52"/>
      <c r="HEM79" s="52"/>
      <c r="HEN79" s="52"/>
      <c r="HEO79" s="52"/>
      <c r="HEP79" s="52"/>
      <c r="HEQ79" s="52"/>
      <c r="HER79" s="52"/>
      <c r="HES79" s="52"/>
      <c r="HET79" s="52"/>
      <c r="HEU79" s="52"/>
      <c r="HEV79" s="52"/>
      <c r="HEW79" s="52"/>
      <c r="HEX79" s="52"/>
      <c r="HEY79" s="52"/>
      <c r="HEZ79" s="52"/>
      <c r="HFA79" s="52"/>
      <c r="HFB79" s="52"/>
      <c r="HFC79" s="52"/>
      <c r="HFD79" s="52"/>
      <c r="HFE79" s="52"/>
      <c r="HFF79" s="52"/>
      <c r="HFG79" s="52"/>
      <c r="HFH79" s="52"/>
      <c r="HFI79" s="52"/>
      <c r="HFJ79" s="52"/>
      <c r="HFK79" s="52"/>
      <c r="HFL79" s="52"/>
      <c r="HFM79" s="52"/>
      <c r="HFN79" s="52"/>
      <c r="HFO79" s="52"/>
      <c r="HFP79" s="52"/>
      <c r="HFQ79" s="52"/>
      <c r="HFR79" s="52"/>
      <c r="HFS79" s="52"/>
      <c r="HFT79" s="52"/>
      <c r="HFU79" s="52"/>
      <c r="HFV79" s="52"/>
      <c r="HFW79" s="52"/>
      <c r="HFX79" s="52"/>
      <c r="HFY79" s="52"/>
      <c r="HFZ79" s="52"/>
      <c r="HGA79" s="52"/>
      <c r="HGB79" s="52"/>
      <c r="HGC79" s="52"/>
      <c r="HGD79" s="52"/>
      <c r="HGE79" s="52"/>
      <c r="HGF79" s="52"/>
      <c r="HGG79" s="52"/>
      <c r="HGH79" s="52"/>
      <c r="HGI79" s="52"/>
      <c r="HGJ79" s="52"/>
      <c r="HGK79" s="52"/>
      <c r="HGL79" s="52"/>
      <c r="HGM79" s="52"/>
      <c r="HGN79" s="52"/>
      <c r="HGO79" s="52"/>
      <c r="HGP79" s="52"/>
      <c r="HGQ79" s="52"/>
      <c r="HGR79" s="52"/>
      <c r="HGS79" s="52"/>
      <c r="HGT79" s="52"/>
      <c r="HGU79" s="52"/>
      <c r="HGV79" s="52"/>
      <c r="HGW79" s="52"/>
      <c r="HGX79" s="52"/>
      <c r="HGY79" s="52"/>
      <c r="HGZ79" s="52"/>
      <c r="HHA79" s="52"/>
      <c r="HHB79" s="52"/>
      <c r="HHC79" s="52"/>
      <c r="HHD79" s="52"/>
      <c r="HHE79" s="52"/>
      <c r="HHF79" s="52"/>
      <c r="HHG79" s="52"/>
      <c r="HHH79" s="52"/>
      <c r="HHI79" s="52"/>
      <c r="HHJ79" s="52"/>
      <c r="HHK79" s="52"/>
      <c r="HHL79" s="52"/>
      <c r="HHM79" s="52"/>
      <c r="HHN79" s="52"/>
      <c r="HHO79" s="52"/>
      <c r="HHP79" s="52"/>
      <c r="HHQ79" s="52"/>
      <c r="HHR79" s="52"/>
      <c r="HHS79" s="52"/>
      <c r="HHT79" s="52"/>
      <c r="HHU79" s="52"/>
      <c r="HHV79" s="52"/>
      <c r="HHW79" s="52"/>
      <c r="HHX79" s="52"/>
      <c r="HHY79" s="52"/>
      <c r="HHZ79" s="52"/>
      <c r="HIA79" s="52"/>
      <c r="HIB79" s="52"/>
      <c r="HIC79" s="52"/>
      <c r="HID79" s="52"/>
      <c r="HIE79" s="52"/>
      <c r="HIF79" s="52"/>
      <c r="HIG79" s="52"/>
      <c r="HIH79" s="52"/>
      <c r="HII79" s="52"/>
      <c r="HIJ79" s="52"/>
      <c r="HIK79" s="52"/>
      <c r="HIL79" s="52"/>
      <c r="HIM79" s="52"/>
      <c r="HIN79" s="52"/>
      <c r="HIO79" s="52"/>
      <c r="HIP79" s="52"/>
      <c r="HIQ79" s="52"/>
      <c r="HIR79" s="52"/>
      <c r="HIS79" s="52"/>
      <c r="HIT79" s="52"/>
      <c r="HIU79" s="52"/>
      <c r="HIV79" s="52"/>
      <c r="HIW79" s="52"/>
      <c r="HIX79" s="52"/>
      <c r="HIY79" s="52"/>
      <c r="HIZ79" s="52"/>
      <c r="HJA79" s="52"/>
      <c r="HJB79" s="52"/>
      <c r="HJC79" s="52"/>
      <c r="HJD79" s="52"/>
      <c r="HJE79" s="52"/>
      <c r="HJF79" s="52"/>
      <c r="HJG79" s="52"/>
      <c r="HJH79" s="52"/>
      <c r="HJI79" s="52"/>
      <c r="HJJ79" s="52"/>
      <c r="HJK79" s="52"/>
      <c r="HJL79" s="52"/>
      <c r="HJM79" s="52"/>
      <c r="HJN79" s="52"/>
      <c r="HJO79" s="52"/>
      <c r="HJP79" s="52"/>
      <c r="HJQ79" s="52"/>
      <c r="HJR79" s="52"/>
      <c r="HJS79" s="52"/>
      <c r="HJT79" s="52"/>
      <c r="HJU79" s="52"/>
      <c r="HJV79" s="52"/>
      <c r="HJW79" s="52"/>
      <c r="HJX79" s="52"/>
      <c r="HJY79" s="52"/>
      <c r="HJZ79" s="52"/>
      <c r="HKA79" s="52"/>
      <c r="HKB79" s="52"/>
      <c r="HKC79" s="52"/>
      <c r="HKD79" s="52"/>
      <c r="HKE79" s="52"/>
      <c r="HKF79" s="52"/>
      <c r="HKG79" s="52"/>
      <c r="HKH79" s="52"/>
      <c r="HKI79" s="52"/>
      <c r="HKJ79" s="52"/>
      <c r="HKK79" s="52"/>
      <c r="HKL79" s="52"/>
      <c r="HKM79" s="52"/>
      <c r="HKN79" s="52"/>
      <c r="HKO79" s="52"/>
      <c r="HKP79" s="52"/>
      <c r="HKQ79" s="52"/>
      <c r="HKR79" s="52"/>
      <c r="HKS79" s="52"/>
      <c r="HKT79" s="52"/>
      <c r="HKU79" s="52"/>
      <c r="HKV79" s="52"/>
      <c r="HKW79" s="52"/>
      <c r="HKX79" s="52"/>
      <c r="HKY79" s="52"/>
      <c r="HKZ79" s="52"/>
      <c r="HLA79" s="52"/>
      <c r="HLB79" s="52"/>
      <c r="HLC79" s="52"/>
      <c r="HLD79" s="52"/>
      <c r="HLE79" s="52"/>
      <c r="HLF79" s="52"/>
      <c r="HLG79" s="52"/>
      <c r="HLH79" s="52"/>
      <c r="HLI79" s="52"/>
      <c r="HLJ79" s="52"/>
      <c r="HLK79" s="52"/>
      <c r="HLL79" s="52"/>
      <c r="HLM79" s="52"/>
      <c r="HLN79" s="52"/>
      <c r="HLO79" s="52"/>
      <c r="HLP79" s="52"/>
      <c r="HLQ79" s="52"/>
      <c r="HLR79" s="52"/>
      <c r="HLS79" s="52"/>
      <c r="HLT79" s="52"/>
      <c r="HLU79" s="52"/>
      <c r="HLV79" s="52"/>
      <c r="HLW79" s="52"/>
      <c r="HLX79" s="52"/>
      <c r="HLY79" s="52"/>
      <c r="HLZ79" s="52"/>
      <c r="HMA79" s="52"/>
      <c r="HMB79" s="52"/>
      <c r="HMC79" s="52"/>
      <c r="HMD79" s="52"/>
      <c r="HME79" s="52"/>
      <c r="HMF79" s="52"/>
      <c r="HMG79" s="52"/>
      <c r="HMH79" s="52"/>
      <c r="HMI79" s="52"/>
      <c r="HMJ79" s="52"/>
      <c r="HMK79" s="52"/>
      <c r="HML79" s="52"/>
      <c r="HMM79" s="52"/>
      <c r="HMN79" s="52"/>
      <c r="HMO79" s="52"/>
      <c r="HMP79" s="52"/>
      <c r="HMQ79" s="52"/>
      <c r="HMR79" s="52"/>
      <c r="HMS79" s="52"/>
      <c r="HMT79" s="52"/>
      <c r="HMU79" s="52"/>
      <c r="HMV79" s="52"/>
      <c r="HMW79" s="52"/>
      <c r="HMX79" s="52"/>
      <c r="HMY79" s="52"/>
      <c r="HMZ79" s="52"/>
      <c r="HNA79" s="52"/>
      <c r="HNB79" s="52"/>
      <c r="HNC79" s="52"/>
      <c r="HND79" s="52"/>
      <c r="HNE79" s="52"/>
      <c r="HNF79" s="52"/>
      <c r="HNG79" s="52"/>
      <c r="HNH79" s="52"/>
      <c r="HNI79" s="52"/>
      <c r="HNJ79" s="52"/>
      <c r="HNK79" s="52"/>
      <c r="HNL79" s="52"/>
      <c r="HNM79" s="52"/>
      <c r="HNN79" s="52"/>
      <c r="HNO79" s="52"/>
      <c r="HNP79" s="52"/>
      <c r="HNQ79" s="52"/>
      <c r="HNR79" s="52"/>
      <c r="HNS79" s="52"/>
      <c r="HNT79" s="52"/>
      <c r="HNU79" s="52"/>
      <c r="HNV79" s="52"/>
      <c r="HNW79" s="52"/>
      <c r="HNX79" s="52"/>
      <c r="HNY79" s="52"/>
      <c r="HNZ79" s="52"/>
      <c r="HOA79" s="52"/>
      <c r="HOB79" s="52"/>
      <c r="HOC79" s="52"/>
      <c r="HOD79" s="52"/>
      <c r="HOE79" s="52"/>
      <c r="HOF79" s="52"/>
      <c r="HOG79" s="52"/>
      <c r="HOH79" s="52"/>
      <c r="HOI79" s="52"/>
      <c r="HOJ79" s="52"/>
      <c r="HOK79" s="52"/>
      <c r="HOL79" s="52"/>
      <c r="HOM79" s="52"/>
      <c r="HON79" s="52"/>
      <c r="HOO79" s="52"/>
      <c r="HOP79" s="52"/>
      <c r="HOQ79" s="52"/>
      <c r="HOR79" s="52"/>
      <c r="HOS79" s="52"/>
      <c r="HOT79" s="52"/>
      <c r="HOU79" s="52"/>
      <c r="HOV79" s="52"/>
      <c r="HOW79" s="52"/>
      <c r="HOX79" s="52"/>
      <c r="HOY79" s="52"/>
      <c r="HOZ79" s="52"/>
      <c r="HPA79" s="52"/>
      <c r="HPB79" s="52"/>
      <c r="HPC79" s="52"/>
      <c r="HPD79" s="52"/>
      <c r="HPE79" s="52"/>
      <c r="HPF79" s="52"/>
      <c r="HPG79" s="52"/>
      <c r="HPH79" s="52"/>
      <c r="HPI79" s="52"/>
      <c r="HPJ79" s="52"/>
      <c r="HPK79" s="52"/>
      <c r="HPL79" s="52"/>
      <c r="HPM79" s="52"/>
      <c r="HPN79" s="52"/>
      <c r="HPO79" s="52"/>
      <c r="HPP79" s="52"/>
      <c r="HPQ79" s="52"/>
      <c r="HPR79" s="52"/>
      <c r="HPS79" s="52"/>
      <c r="HPT79" s="52"/>
      <c r="HPU79" s="52"/>
      <c r="HPV79" s="52"/>
      <c r="HPW79" s="52"/>
      <c r="HPX79" s="52"/>
      <c r="HPY79" s="52"/>
      <c r="HPZ79" s="52"/>
      <c r="HQA79" s="52"/>
      <c r="HQB79" s="52"/>
      <c r="HQC79" s="52"/>
      <c r="HQD79" s="52"/>
      <c r="HQE79" s="52"/>
      <c r="HQF79" s="52"/>
      <c r="HQG79" s="52"/>
      <c r="HQH79" s="52"/>
      <c r="HQI79" s="52"/>
      <c r="HQJ79" s="52"/>
      <c r="HQK79" s="52"/>
      <c r="HQL79" s="52"/>
      <c r="HQM79" s="52"/>
      <c r="HQN79" s="52"/>
      <c r="HQO79" s="52"/>
      <c r="HQP79" s="52"/>
      <c r="HQQ79" s="52"/>
      <c r="HQR79" s="52"/>
      <c r="HQS79" s="52"/>
      <c r="HQT79" s="52"/>
      <c r="HQU79" s="52"/>
      <c r="HQV79" s="52"/>
      <c r="HQW79" s="52"/>
      <c r="HQX79" s="52"/>
      <c r="HQY79" s="52"/>
      <c r="HQZ79" s="52"/>
      <c r="HRA79" s="52"/>
      <c r="HRB79" s="52"/>
      <c r="HRC79" s="52"/>
      <c r="HRD79" s="52"/>
      <c r="HRE79" s="52"/>
      <c r="HRF79" s="52"/>
      <c r="HRG79" s="52"/>
      <c r="HRH79" s="52"/>
      <c r="HRI79" s="52"/>
      <c r="HRJ79" s="52"/>
      <c r="HRK79" s="52"/>
      <c r="HRL79" s="52"/>
      <c r="HRM79" s="52"/>
      <c r="HRN79" s="52"/>
      <c r="HRO79" s="52"/>
      <c r="HRP79" s="52"/>
      <c r="HRQ79" s="52"/>
      <c r="HRR79" s="52"/>
      <c r="HRS79" s="52"/>
      <c r="HRT79" s="52"/>
      <c r="HRU79" s="52"/>
      <c r="HRV79" s="52"/>
      <c r="HRW79" s="52"/>
      <c r="HRX79" s="52"/>
      <c r="HRY79" s="52"/>
      <c r="HRZ79" s="52"/>
      <c r="HSA79" s="52"/>
      <c r="HSB79" s="52"/>
      <c r="HSC79" s="52"/>
      <c r="HSD79" s="52"/>
      <c r="HSE79" s="52"/>
      <c r="HSF79" s="52"/>
      <c r="HSG79" s="52"/>
      <c r="HSH79" s="52"/>
      <c r="HSI79" s="52"/>
      <c r="HSJ79" s="52"/>
      <c r="HSK79" s="52"/>
      <c r="HSL79" s="52"/>
      <c r="HSM79" s="52"/>
      <c r="HSN79" s="52"/>
      <c r="HSO79" s="52"/>
      <c r="HSP79" s="52"/>
      <c r="HSQ79" s="52"/>
      <c r="HSR79" s="52"/>
      <c r="HSS79" s="52"/>
      <c r="HST79" s="52"/>
      <c r="HSU79" s="52"/>
      <c r="HSV79" s="52"/>
      <c r="HSW79" s="52"/>
      <c r="HSX79" s="52"/>
      <c r="HSY79" s="52"/>
      <c r="HSZ79" s="52"/>
      <c r="HTA79" s="52"/>
      <c r="HTB79" s="52"/>
      <c r="HTC79" s="52"/>
      <c r="HTD79" s="52"/>
      <c r="HTE79" s="52"/>
      <c r="HTF79" s="52"/>
      <c r="HTG79" s="52"/>
      <c r="HTH79" s="52"/>
      <c r="HTI79" s="52"/>
      <c r="HTJ79" s="52"/>
      <c r="HTK79" s="52"/>
      <c r="HTL79" s="52"/>
      <c r="HTM79" s="52"/>
      <c r="HTN79" s="52"/>
      <c r="HTO79" s="52"/>
      <c r="HTP79" s="52"/>
      <c r="HTQ79" s="52"/>
      <c r="HTR79" s="52"/>
      <c r="HTS79" s="52"/>
      <c r="HTT79" s="52"/>
      <c r="HTU79" s="52"/>
      <c r="HTV79" s="52"/>
      <c r="HTW79" s="52"/>
      <c r="HTX79" s="52"/>
      <c r="HTY79" s="52"/>
      <c r="HTZ79" s="52"/>
      <c r="HUA79" s="52"/>
      <c r="HUB79" s="52"/>
      <c r="HUC79" s="52"/>
      <c r="HUD79" s="52"/>
      <c r="HUE79" s="52"/>
      <c r="HUF79" s="52"/>
      <c r="HUG79" s="52"/>
      <c r="HUH79" s="52"/>
      <c r="HUI79" s="52"/>
      <c r="HUJ79" s="52"/>
      <c r="HUK79" s="52"/>
      <c r="HUL79" s="52"/>
      <c r="HUM79" s="52"/>
      <c r="HUN79" s="52"/>
      <c r="HUO79" s="52"/>
      <c r="HUP79" s="52"/>
      <c r="HUQ79" s="52"/>
      <c r="HUR79" s="52"/>
      <c r="HUS79" s="52"/>
      <c r="HUT79" s="52"/>
      <c r="HUU79" s="52"/>
      <c r="HUV79" s="52"/>
      <c r="HUW79" s="52"/>
      <c r="HUX79" s="52"/>
      <c r="HUY79" s="52"/>
      <c r="HUZ79" s="52"/>
      <c r="HVA79" s="52"/>
      <c r="HVB79" s="52"/>
      <c r="HVC79" s="52"/>
      <c r="HVD79" s="52"/>
      <c r="HVE79" s="52"/>
      <c r="HVF79" s="52"/>
      <c r="HVG79" s="52"/>
      <c r="HVH79" s="52"/>
      <c r="HVI79" s="52"/>
      <c r="HVJ79" s="52"/>
      <c r="HVK79" s="52"/>
      <c r="HVL79" s="52"/>
      <c r="HVM79" s="52"/>
      <c r="HVN79" s="52"/>
      <c r="HVO79" s="52"/>
      <c r="HVP79" s="52"/>
      <c r="HVQ79" s="52"/>
      <c r="HVR79" s="52"/>
      <c r="HVS79" s="52"/>
      <c r="HVT79" s="52"/>
      <c r="HVU79" s="52"/>
      <c r="HVV79" s="52"/>
      <c r="HVW79" s="52"/>
      <c r="HVX79" s="52"/>
      <c r="HVY79" s="52"/>
      <c r="HVZ79" s="52"/>
      <c r="HWA79" s="52"/>
      <c r="HWB79" s="52"/>
      <c r="HWC79" s="52"/>
      <c r="HWD79" s="52"/>
      <c r="HWE79" s="52"/>
      <c r="HWF79" s="52"/>
      <c r="HWG79" s="52"/>
      <c r="HWH79" s="52"/>
      <c r="HWI79" s="52"/>
      <c r="HWJ79" s="52"/>
      <c r="HWK79" s="52"/>
      <c r="HWL79" s="52"/>
      <c r="HWM79" s="52"/>
      <c r="HWN79" s="52"/>
      <c r="HWO79" s="52"/>
      <c r="HWP79" s="52"/>
      <c r="HWQ79" s="52"/>
      <c r="HWR79" s="52"/>
      <c r="HWS79" s="52"/>
      <c r="HWT79" s="52"/>
      <c r="HWU79" s="52"/>
      <c r="HWV79" s="52"/>
      <c r="HWW79" s="52"/>
      <c r="HWX79" s="52"/>
      <c r="HWY79" s="52"/>
      <c r="HWZ79" s="52"/>
      <c r="HXA79" s="52"/>
      <c r="HXB79" s="52"/>
      <c r="HXC79" s="52"/>
      <c r="HXD79" s="52"/>
      <c r="HXE79" s="52"/>
      <c r="HXF79" s="52"/>
      <c r="HXG79" s="52"/>
      <c r="HXH79" s="52"/>
      <c r="HXI79" s="52"/>
      <c r="HXJ79" s="52"/>
      <c r="HXK79" s="52"/>
      <c r="HXL79" s="52"/>
      <c r="HXM79" s="52"/>
      <c r="HXN79" s="52"/>
      <c r="HXO79" s="52"/>
      <c r="HXP79" s="52"/>
      <c r="HXQ79" s="52"/>
      <c r="HXR79" s="52"/>
      <c r="HXS79" s="52"/>
      <c r="HXT79" s="52"/>
      <c r="HXU79" s="52"/>
      <c r="HXV79" s="52"/>
      <c r="HXW79" s="52"/>
      <c r="HXX79" s="52"/>
      <c r="HXY79" s="52"/>
      <c r="HXZ79" s="52"/>
      <c r="HYA79" s="52"/>
      <c r="HYB79" s="52"/>
      <c r="HYC79" s="52"/>
      <c r="HYD79" s="52"/>
      <c r="HYE79" s="52"/>
      <c r="HYF79" s="52"/>
      <c r="HYG79" s="52"/>
      <c r="HYH79" s="52"/>
      <c r="HYI79" s="52"/>
      <c r="HYJ79" s="52"/>
      <c r="HYK79" s="52"/>
      <c r="HYL79" s="52"/>
      <c r="HYM79" s="52"/>
      <c r="HYN79" s="52"/>
      <c r="HYO79" s="52"/>
      <c r="HYP79" s="52"/>
      <c r="HYQ79" s="52"/>
      <c r="HYR79" s="52"/>
      <c r="HYS79" s="52"/>
      <c r="HYT79" s="52"/>
      <c r="HYU79" s="52"/>
      <c r="HYV79" s="52"/>
      <c r="HYW79" s="52"/>
      <c r="HYX79" s="52"/>
      <c r="HYY79" s="52"/>
      <c r="HYZ79" s="52"/>
      <c r="HZA79" s="52"/>
      <c r="HZB79" s="52"/>
      <c r="HZC79" s="52"/>
      <c r="HZD79" s="52"/>
      <c r="HZE79" s="52"/>
      <c r="HZF79" s="52"/>
      <c r="HZG79" s="52"/>
      <c r="HZH79" s="52"/>
      <c r="HZI79" s="52"/>
      <c r="HZJ79" s="52"/>
      <c r="HZK79" s="52"/>
      <c r="HZL79" s="52"/>
      <c r="HZM79" s="52"/>
      <c r="HZN79" s="52"/>
      <c r="HZO79" s="52"/>
      <c r="HZP79" s="52"/>
      <c r="HZQ79" s="52"/>
      <c r="HZR79" s="52"/>
      <c r="HZS79" s="52"/>
      <c r="HZT79" s="52"/>
      <c r="HZU79" s="52"/>
      <c r="HZV79" s="52"/>
      <c r="HZW79" s="52"/>
      <c r="HZX79" s="52"/>
      <c r="HZY79" s="52"/>
      <c r="HZZ79" s="52"/>
      <c r="IAA79" s="52"/>
      <c r="IAB79" s="52"/>
      <c r="IAC79" s="52"/>
      <c r="IAD79" s="52"/>
      <c r="IAE79" s="52"/>
      <c r="IAF79" s="52"/>
      <c r="IAG79" s="52"/>
      <c r="IAH79" s="52"/>
      <c r="IAI79" s="52"/>
      <c r="IAJ79" s="52"/>
      <c r="IAK79" s="52"/>
      <c r="IAL79" s="52"/>
      <c r="IAM79" s="52"/>
      <c r="IAN79" s="52"/>
      <c r="IAO79" s="52"/>
      <c r="IAP79" s="52"/>
      <c r="IAQ79" s="52"/>
      <c r="IAR79" s="52"/>
      <c r="IAS79" s="52"/>
      <c r="IAT79" s="52"/>
      <c r="IAU79" s="52"/>
      <c r="IAV79" s="52"/>
      <c r="IAW79" s="52"/>
      <c r="IAX79" s="52"/>
      <c r="IAY79" s="52"/>
      <c r="IAZ79" s="52"/>
      <c r="IBA79" s="52"/>
      <c r="IBB79" s="52"/>
      <c r="IBC79" s="52"/>
      <c r="IBD79" s="52"/>
      <c r="IBE79" s="52"/>
      <c r="IBF79" s="52"/>
      <c r="IBG79" s="52"/>
      <c r="IBH79" s="52"/>
      <c r="IBI79" s="52"/>
      <c r="IBJ79" s="52"/>
      <c r="IBK79" s="52"/>
      <c r="IBL79" s="52"/>
      <c r="IBM79" s="52"/>
      <c r="IBN79" s="52"/>
      <c r="IBO79" s="52"/>
      <c r="IBP79" s="52"/>
      <c r="IBQ79" s="52"/>
      <c r="IBR79" s="52"/>
      <c r="IBS79" s="52"/>
      <c r="IBT79" s="52"/>
      <c r="IBU79" s="52"/>
      <c r="IBV79" s="52"/>
      <c r="IBW79" s="52"/>
      <c r="IBX79" s="52"/>
      <c r="IBY79" s="52"/>
      <c r="IBZ79" s="52"/>
      <c r="ICA79" s="52"/>
      <c r="ICB79" s="52"/>
      <c r="ICC79" s="52"/>
      <c r="ICD79" s="52"/>
      <c r="ICE79" s="52"/>
      <c r="ICF79" s="52"/>
      <c r="ICG79" s="52"/>
      <c r="ICH79" s="52"/>
      <c r="ICI79" s="52"/>
      <c r="ICJ79" s="52"/>
      <c r="ICK79" s="52"/>
      <c r="ICL79" s="52"/>
      <c r="ICM79" s="52"/>
      <c r="ICN79" s="52"/>
      <c r="ICO79" s="52"/>
      <c r="ICP79" s="52"/>
      <c r="ICQ79" s="52"/>
      <c r="ICR79" s="52"/>
      <c r="ICS79" s="52"/>
      <c r="ICT79" s="52"/>
      <c r="ICU79" s="52"/>
      <c r="ICV79" s="52"/>
      <c r="ICW79" s="52"/>
      <c r="ICX79" s="52"/>
      <c r="ICY79" s="52"/>
      <c r="ICZ79" s="52"/>
      <c r="IDA79" s="52"/>
      <c r="IDB79" s="52"/>
      <c r="IDC79" s="52"/>
      <c r="IDD79" s="52"/>
      <c r="IDE79" s="52"/>
      <c r="IDF79" s="52"/>
      <c r="IDG79" s="52"/>
      <c r="IDH79" s="52"/>
      <c r="IDI79" s="52"/>
      <c r="IDJ79" s="52"/>
      <c r="IDK79" s="52"/>
      <c r="IDL79" s="52"/>
      <c r="IDM79" s="52"/>
      <c r="IDN79" s="52"/>
      <c r="IDO79" s="52"/>
      <c r="IDP79" s="52"/>
      <c r="IDQ79" s="52"/>
      <c r="IDR79" s="52"/>
      <c r="IDS79" s="52"/>
      <c r="IDT79" s="52"/>
      <c r="IDU79" s="52"/>
      <c r="IDV79" s="52"/>
      <c r="IDW79" s="52"/>
      <c r="IDX79" s="52"/>
      <c r="IDY79" s="52"/>
      <c r="IDZ79" s="52"/>
      <c r="IEA79" s="52"/>
      <c r="IEB79" s="52"/>
      <c r="IEC79" s="52"/>
      <c r="IED79" s="52"/>
      <c r="IEE79" s="52"/>
      <c r="IEF79" s="52"/>
      <c r="IEG79" s="52"/>
      <c r="IEH79" s="52"/>
      <c r="IEI79" s="52"/>
      <c r="IEJ79" s="52"/>
      <c r="IEK79" s="52"/>
      <c r="IEL79" s="52"/>
      <c r="IEM79" s="52"/>
      <c r="IEN79" s="52"/>
      <c r="IEO79" s="52"/>
      <c r="IEP79" s="52"/>
      <c r="IEQ79" s="52"/>
      <c r="IER79" s="52"/>
      <c r="IES79" s="52"/>
      <c r="IET79" s="52"/>
      <c r="IEU79" s="52"/>
      <c r="IEV79" s="52"/>
      <c r="IEW79" s="52"/>
      <c r="IEX79" s="52"/>
      <c r="IEY79" s="52"/>
      <c r="IEZ79" s="52"/>
      <c r="IFA79" s="52"/>
      <c r="IFB79" s="52"/>
      <c r="IFC79" s="52"/>
      <c r="IFD79" s="52"/>
      <c r="IFE79" s="52"/>
      <c r="IFF79" s="52"/>
      <c r="IFG79" s="52"/>
      <c r="IFH79" s="52"/>
      <c r="IFI79" s="52"/>
      <c r="IFJ79" s="52"/>
      <c r="IFK79" s="52"/>
      <c r="IFL79" s="52"/>
      <c r="IFM79" s="52"/>
      <c r="IFN79" s="52"/>
      <c r="IFO79" s="52"/>
      <c r="IFP79" s="52"/>
      <c r="IFQ79" s="52"/>
      <c r="IFR79" s="52"/>
      <c r="IFS79" s="52"/>
      <c r="IFT79" s="52"/>
      <c r="IFU79" s="52"/>
      <c r="IFV79" s="52"/>
      <c r="IFW79" s="52"/>
      <c r="IFX79" s="52"/>
      <c r="IFY79" s="52"/>
      <c r="IFZ79" s="52"/>
      <c r="IGA79" s="52"/>
      <c r="IGB79" s="52"/>
      <c r="IGC79" s="52"/>
      <c r="IGD79" s="52"/>
      <c r="IGE79" s="52"/>
      <c r="IGF79" s="52"/>
      <c r="IGG79" s="52"/>
      <c r="IGH79" s="52"/>
      <c r="IGI79" s="52"/>
      <c r="IGJ79" s="52"/>
      <c r="IGK79" s="52"/>
      <c r="IGL79" s="52"/>
      <c r="IGM79" s="52"/>
      <c r="IGN79" s="52"/>
      <c r="IGO79" s="52"/>
      <c r="IGP79" s="52"/>
      <c r="IGQ79" s="52"/>
      <c r="IGR79" s="52"/>
      <c r="IGS79" s="52"/>
      <c r="IGT79" s="52"/>
      <c r="IGU79" s="52"/>
      <c r="IGV79" s="52"/>
      <c r="IGW79" s="52"/>
      <c r="IGX79" s="52"/>
      <c r="IGY79" s="52"/>
      <c r="IGZ79" s="52"/>
      <c r="IHA79" s="52"/>
      <c r="IHB79" s="52"/>
      <c r="IHC79" s="52"/>
      <c r="IHD79" s="52"/>
      <c r="IHE79" s="52"/>
      <c r="IHF79" s="52"/>
      <c r="IHG79" s="52"/>
      <c r="IHH79" s="52"/>
      <c r="IHI79" s="52"/>
      <c r="IHJ79" s="52"/>
      <c r="IHK79" s="52"/>
      <c r="IHL79" s="52"/>
      <c r="IHM79" s="52"/>
      <c r="IHN79" s="52"/>
      <c r="IHO79" s="52"/>
      <c r="IHP79" s="52"/>
      <c r="IHQ79" s="52"/>
      <c r="IHR79" s="52"/>
      <c r="IHS79" s="52"/>
      <c r="IHT79" s="52"/>
      <c r="IHU79" s="52"/>
      <c r="IHV79" s="52"/>
      <c r="IHW79" s="52"/>
      <c r="IHX79" s="52"/>
      <c r="IHY79" s="52"/>
      <c r="IHZ79" s="52"/>
      <c r="IIA79" s="52"/>
      <c r="IIB79" s="52"/>
      <c r="IIC79" s="52"/>
      <c r="IID79" s="52"/>
      <c r="IIE79" s="52"/>
      <c r="IIF79" s="52"/>
      <c r="IIG79" s="52"/>
      <c r="IIH79" s="52"/>
      <c r="III79" s="52"/>
      <c r="IIJ79" s="52"/>
      <c r="IIK79" s="52"/>
      <c r="IIL79" s="52"/>
      <c r="IIM79" s="52"/>
      <c r="IIN79" s="52"/>
      <c r="IIO79" s="52"/>
      <c r="IIP79" s="52"/>
      <c r="IIQ79" s="52"/>
      <c r="IIR79" s="52"/>
      <c r="IIS79" s="52"/>
      <c r="IIT79" s="52"/>
      <c r="IIU79" s="52"/>
      <c r="IIV79" s="52"/>
      <c r="IIW79" s="52"/>
      <c r="IIX79" s="52"/>
      <c r="IIY79" s="52"/>
      <c r="IIZ79" s="52"/>
      <c r="IJA79" s="52"/>
      <c r="IJB79" s="52"/>
      <c r="IJC79" s="52"/>
      <c r="IJD79" s="52"/>
      <c r="IJE79" s="52"/>
      <c r="IJF79" s="52"/>
      <c r="IJG79" s="52"/>
      <c r="IJH79" s="52"/>
      <c r="IJI79" s="52"/>
      <c r="IJJ79" s="52"/>
      <c r="IJK79" s="52"/>
      <c r="IJL79" s="52"/>
      <c r="IJM79" s="52"/>
      <c r="IJN79" s="52"/>
      <c r="IJO79" s="52"/>
      <c r="IJP79" s="52"/>
      <c r="IJQ79" s="52"/>
      <c r="IJR79" s="52"/>
      <c r="IJS79" s="52"/>
      <c r="IJT79" s="52"/>
      <c r="IJU79" s="52"/>
      <c r="IJV79" s="52"/>
      <c r="IJW79" s="52"/>
      <c r="IJX79" s="52"/>
      <c r="IJY79" s="52"/>
      <c r="IJZ79" s="52"/>
      <c r="IKA79" s="52"/>
      <c r="IKB79" s="52"/>
      <c r="IKC79" s="52"/>
      <c r="IKD79" s="52"/>
      <c r="IKE79" s="52"/>
      <c r="IKF79" s="52"/>
      <c r="IKG79" s="52"/>
      <c r="IKH79" s="52"/>
      <c r="IKI79" s="52"/>
      <c r="IKJ79" s="52"/>
      <c r="IKK79" s="52"/>
      <c r="IKL79" s="52"/>
      <c r="IKM79" s="52"/>
      <c r="IKN79" s="52"/>
      <c r="IKO79" s="52"/>
      <c r="IKP79" s="52"/>
      <c r="IKQ79" s="52"/>
      <c r="IKR79" s="52"/>
      <c r="IKS79" s="52"/>
      <c r="IKT79" s="52"/>
      <c r="IKU79" s="52"/>
      <c r="IKV79" s="52"/>
      <c r="IKW79" s="52"/>
      <c r="IKX79" s="52"/>
      <c r="IKY79" s="52"/>
      <c r="IKZ79" s="52"/>
      <c r="ILA79" s="52"/>
      <c r="ILB79" s="52"/>
      <c r="ILC79" s="52"/>
      <c r="ILD79" s="52"/>
      <c r="ILE79" s="52"/>
      <c r="ILF79" s="52"/>
      <c r="ILG79" s="52"/>
      <c r="ILH79" s="52"/>
      <c r="ILI79" s="52"/>
      <c r="ILJ79" s="52"/>
      <c r="ILK79" s="52"/>
      <c r="ILL79" s="52"/>
      <c r="ILM79" s="52"/>
      <c r="ILN79" s="52"/>
      <c r="ILO79" s="52"/>
      <c r="ILP79" s="52"/>
      <c r="ILQ79" s="52"/>
      <c r="ILR79" s="52"/>
      <c r="ILS79" s="52"/>
      <c r="ILT79" s="52"/>
      <c r="ILU79" s="52"/>
      <c r="ILV79" s="52"/>
      <c r="ILW79" s="52"/>
      <c r="ILX79" s="52"/>
      <c r="ILY79" s="52"/>
      <c r="ILZ79" s="52"/>
      <c r="IMA79" s="52"/>
      <c r="IMB79" s="52"/>
      <c r="IMC79" s="52"/>
      <c r="IMD79" s="52"/>
      <c r="IME79" s="52"/>
      <c r="IMF79" s="52"/>
      <c r="IMG79" s="52"/>
      <c r="IMH79" s="52"/>
      <c r="IMI79" s="52"/>
      <c r="IMJ79" s="52"/>
      <c r="IMK79" s="52"/>
      <c r="IML79" s="52"/>
      <c r="IMM79" s="52"/>
      <c r="IMN79" s="52"/>
      <c r="IMO79" s="52"/>
      <c r="IMP79" s="52"/>
      <c r="IMQ79" s="52"/>
      <c r="IMR79" s="52"/>
      <c r="IMS79" s="52"/>
      <c r="IMT79" s="52"/>
      <c r="IMU79" s="52"/>
      <c r="IMV79" s="52"/>
      <c r="IMW79" s="52"/>
      <c r="IMX79" s="52"/>
      <c r="IMY79" s="52"/>
      <c r="IMZ79" s="52"/>
      <c r="INA79" s="52"/>
      <c r="INB79" s="52"/>
      <c r="INC79" s="52"/>
      <c r="IND79" s="52"/>
      <c r="INE79" s="52"/>
      <c r="INF79" s="52"/>
      <c r="ING79" s="52"/>
      <c r="INH79" s="52"/>
      <c r="INI79" s="52"/>
      <c r="INJ79" s="52"/>
      <c r="INK79" s="52"/>
      <c r="INL79" s="52"/>
      <c r="INM79" s="52"/>
      <c r="INN79" s="52"/>
      <c r="INO79" s="52"/>
      <c r="INP79" s="52"/>
      <c r="INQ79" s="52"/>
      <c r="INR79" s="52"/>
      <c r="INS79" s="52"/>
      <c r="INT79" s="52"/>
      <c r="INU79" s="52"/>
      <c r="INV79" s="52"/>
      <c r="INW79" s="52"/>
      <c r="INX79" s="52"/>
      <c r="INY79" s="52"/>
      <c r="INZ79" s="52"/>
      <c r="IOA79" s="52"/>
      <c r="IOB79" s="52"/>
      <c r="IOC79" s="52"/>
      <c r="IOD79" s="52"/>
      <c r="IOE79" s="52"/>
      <c r="IOF79" s="52"/>
      <c r="IOG79" s="52"/>
      <c r="IOH79" s="52"/>
      <c r="IOI79" s="52"/>
      <c r="IOJ79" s="52"/>
      <c r="IOK79" s="52"/>
      <c r="IOL79" s="52"/>
      <c r="IOM79" s="52"/>
      <c r="ION79" s="52"/>
      <c r="IOO79" s="52"/>
      <c r="IOP79" s="52"/>
      <c r="IOQ79" s="52"/>
      <c r="IOR79" s="52"/>
      <c r="IOS79" s="52"/>
      <c r="IOT79" s="52"/>
      <c r="IOU79" s="52"/>
      <c r="IOV79" s="52"/>
      <c r="IOW79" s="52"/>
      <c r="IOX79" s="52"/>
      <c r="IOY79" s="52"/>
      <c r="IOZ79" s="52"/>
      <c r="IPA79" s="52"/>
      <c r="IPB79" s="52"/>
      <c r="IPC79" s="52"/>
      <c r="IPD79" s="52"/>
      <c r="IPE79" s="52"/>
      <c r="IPF79" s="52"/>
      <c r="IPG79" s="52"/>
      <c r="IPH79" s="52"/>
      <c r="IPI79" s="52"/>
      <c r="IPJ79" s="52"/>
      <c r="IPK79" s="52"/>
      <c r="IPL79" s="52"/>
      <c r="IPM79" s="52"/>
      <c r="IPN79" s="52"/>
      <c r="IPO79" s="52"/>
      <c r="IPP79" s="52"/>
      <c r="IPQ79" s="52"/>
      <c r="IPR79" s="52"/>
      <c r="IPS79" s="52"/>
      <c r="IPT79" s="52"/>
      <c r="IPU79" s="52"/>
      <c r="IPV79" s="52"/>
      <c r="IPW79" s="52"/>
      <c r="IPX79" s="52"/>
      <c r="IPY79" s="52"/>
      <c r="IPZ79" s="52"/>
      <c r="IQA79" s="52"/>
      <c r="IQB79" s="52"/>
      <c r="IQC79" s="52"/>
      <c r="IQD79" s="52"/>
      <c r="IQE79" s="52"/>
      <c r="IQF79" s="52"/>
      <c r="IQG79" s="52"/>
      <c r="IQH79" s="52"/>
      <c r="IQI79" s="52"/>
      <c r="IQJ79" s="52"/>
      <c r="IQK79" s="52"/>
      <c r="IQL79" s="52"/>
      <c r="IQM79" s="52"/>
      <c r="IQN79" s="52"/>
      <c r="IQO79" s="52"/>
      <c r="IQP79" s="52"/>
      <c r="IQQ79" s="52"/>
      <c r="IQR79" s="52"/>
      <c r="IQS79" s="52"/>
      <c r="IQT79" s="52"/>
      <c r="IQU79" s="52"/>
      <c r="IQV79" s="52"/>
      <c r="IQW79" s="52"/>
      <c r="IQX79" s="52"/>
      <c r="IQY79" s="52"/>
      <c r="IQZ79" s="52"/>
      <c r="IRA79" s="52"/>
      <c r="IRB79" s="52"/>
      <c r="IRC79" s="52"/>
      <c r="IRD79" s="52"/>
      <c r="IRE79" s="52"/>
      <c r="IRF79" s="52"/>
      <c r="IRG79" s="52"/>
      <c r="IRH79" s="52"/>
      <c r="IRI79" s="52"/>
      <c r="IRJ79" s="52"/>
      <c r="IRK79" s="52"/>
      <c r="IRL79" s="52"/>
      <c r="IRM79" s="52"/>
      <c r="IRN79" s="52"/>
      <c r="IRO79" s="52"/>
      <c r="IRP79" s="52"/>
      <c r="IRQ79" s="52"/>
      <c r="IRR79" s="52"/>
      <c r="IRS79" s="52"/>
      <c r="IRT79" s="52"/>
      <c r="IRU79" s="52"/>
      <c r="IRV79" s="52"/>
      <c r="IRW79" s="52"/>
      <c r="IRX79" s="52"/>
      <c r="IRY79" s="52"/>
      <c r="IRZ79" s="52"/>
      <c r="ISA79" s="52"/>
      <c r="ISB79" s="52"/>
      <c r="ISC79" s="52"/>
      <c r="ISD79" s="52"/>
      <c r="ISE79" s="52"/>
      <c r="ISF79" s="52"/>
      <c r="ISG79" s="52"/>
      <c r="ISH79" s="52"/>
      <c r="ISI79" s="52"/>
      <c r="ISJ79" s="52"/>
      <c r="ISK79" s="52"/>
      <c r="ISL79" s="52"/>
      <c r="ISM79" s="52"/>
      <c r="ISN79" s="52"/>
      <c r="ISO79" s="52"/>
      <c r="ISP79" s="52"/>
      <c r="ISQ79" s="52"/>
      <c r="ISR79" s="52"/>
      <c r="ISS79" s="52"/>
      <c r="IST79" s="52"/>
      <c r="ISU79" s="52"/>
      <c r="ISV79" s="52"/>
      <c r="ISW79" s="52"/>
      <c r="ISX79" s="52"/>
      <c r="ISY79" s="52"/>
      <c r="ISZ79" s="52"/>
      <c r="ITA79" s="52"/>
      <c r="ITB79" s="52"/>
      <c r="ITC79" s="52"/>
      <c r="ITD79" s="52"/>
      <c r="ITE79" s="52"/>
      <c r="ITF79" s="52"/>
      <c r="ITG79" s="52"/>
      <c r="ITH79" s="52"/>
      <c r="ITI79" s="52"/>
      <c r="ITJ79" s="52"/>
      <c r="ITK79" s="52"/>
      <c r="ITL79" s="52"/>
      <c r="ITM79" s="52"/>
      <c r="ITN79" s="52"/>
      <c r="ITO79" s="52"/>
      <c r="ITP79" s="52"/>
      <c r="ITQ79" s="52"/>
      <c r="ITR79" s="52"/>
      <c r="ITS79" s="52"/>
      <c r="ITT79" s="52"/>
      <c r="ITU79" s="52"/>
      <c r="ITV79" s="52"/>
      <c r="ITW79" s="52"/>
      <c r="ITX79" s="52"/>
      <c r="ITY79" s="52"/>
      <c r="ITZ79" s="52"/>
      <c r="IUA79" s="52"/>
      <c r="IUB79" s="52"/>
      <c r="IUC79" s="52"/>
      <c r="IUD79" s="52"/>
      <c r="IUE79" s="52"/>
      <c r="IUF79" s="52"/>
      <c r="IUG79" s="52"/>
      <c r="IUH79" s="52"/>
      <c r="IUI79" s="52"/>
      <c r="IUJ79" s="52"/>
      <c r="IUK79" s="52"/>
      <c r="IUL79" s="52"/>
      <c r="IUM79" s="52"/>
      <c r="IUN79" s="52"/>
      <c r="IUO79" s="52"/>
      <c r="IUP79" s="52"/>
      <c r="IUQ79" s="52"/>
      <c r="IUR79" s="52"/>
      <c r="IUS79" s="52"/>
      <c r="IUT79" s="52"/>
      <c r="IUU79" s="52"/>
      <c r="IUV79" s="52"/>
      <c r="IUW79" s="52"/>
      <c r="IUX79" s="52"/>
      <c r="IUY79" s="52"/>
      <c r="IUZ79" s="52"/>
      <c r="IVA79" s="52"/>
      <c r="IVB79" s="52"/>
      <c r="IVC79" s="52"/>
      <c r="IVD79" s="52"/>
      <c r="IVE79" s="52"/>
      <c r="IVF79" s="52"/>
      <c r="IVG79" s="52"/>
      <c r="IVH79" s="52"/>
      <c r="IVI79" s="52"/>
      <c r="IVJ79" s="52"/>
      <c r="IVK79" s="52"/>
      <c r="IVL79" s="52"/>
      <c r="IVM79" s="52"/>
      <c r="IVN79" s="52"/>
      <c r="IVO79" s="52"/>
      <c r="IVP79" s="52"/>
      <c r="IVQ79" s="52"/>
      <c r="IVR79" s="52"/>
      <c r="IVS79" s="52"/>
      <c r="IVT79" s="52"/>
      <c r="IVU79" s="52"/>
      <c r="IVV79" s="52"/>
      <c r="IVW79" s="52"/>
      <c r="IVX79" s="52"/>
      <c r="IVY79" s="52"/>
      <c r="IVZ79" s="52"/>
      <c r="IWA79" s="52"/>
      <c r="IWB79" s="52"/>
      <c r="IWC79" s="52"/>
      <c r="IWD79" s="52"/>
      <c r="IWE79" s="52"/>
      <c r="IWF79" s="52"/>
      <c r="IWG79" s="52"/>
      <c r="IWH79" s="52"/>
      <c r="IWI79" s="52"/>
      <c r="IWJ79" s="52"/>
      <c r="IWK79" s="52"/>
      <c r="IWL79" s="52"/>
      <c r="IWM79" s="52"/>
      <c r="IWN79" s="52"/>
      <c r="IWO79" s="52"/>
      <c r="IWP79" s="52"/>
      <c r="IWQ79" s="52"/>
      <c r="IWR79" s="52"/>
      <c r="IWS79" s="52"/>
      <c r="IWT79" s="52"/>
      <c r="IWU79" s="52"/>
      <c r="IWV79" s="52"/>
      <c r="IWW79" s="52"/>
      <c r="IWX79" s="52"/>
      <c r="IWY79" s="52"/>
      <c r="IWZ79" s="52"/>
      <c r="IXA79" s="52"/>
      <c r="IXB79" s="52"/>
      <c r="IXC79" s="52"/>
      <c r="IXD79" s="52"/>
      <c r="IXE79" s="52"/>
      <c r="IXF79" s="52"/>
      <c r="IXG79" s="52"/>
      <c r="IXH79" s="52"/>
      <c r="IXI79" s="52"/>
      <c r="IXJ79" s="52"/>
      <c r="IXK79" s="52"/>
      <c r="IXL79" s="52"/>
      <c r="IXM79" s="52"/>
      <c r="IXN79" s="52"/>
      <c r="IXO79" s="52"/>
      <c r="IXP79" s="52"/>
      <c r="IXQ79" s="52"/>
      <c r="IXR79" s="52"/>
      <c r="IXS79" s="52"/>
      <c r="IXT79" s="52"/>
      <c r="IXU79" s="52"/>
      <c r="IXV79" s="52"/>
      <c r="IXW79" s="52"/>
      <c r="IXX79" s="52"/>
      <c r="IXY79" s="52"/>
      <c r="IXZ79" s="52"/>
      <c r="IYA79" s="52"/>
      <c r="IYB79" s="52"/>
      <c r="IYC79" s="52"/>
      <c r="IYD79" s="52"/>
      <c r="IYE79" s="52"/>
      <c r="IYF79" s="52"/>
      <c r="IYG79" s="52"/>
      <c r="IYH79" s="52"/>
      <c r="IYI79" s="52"/>
      <c r="IYJ79" s="52"/>
      <c r="IYK79" s="52"/>
      <c r="IYL79" s="52"/>
      <c r="IYM79" s="52"/>
      <c r="IYN79" s="52"/>
      <c r="IYO79" s="52"/>
      <c r="IYP79" s="52"/>
      <c r="IYQ79" s="52"/>
      <c r="IYR79" s="52"/>
      <c r="IYS79" s="52"/>
      <c r="IYT79" s="52"/>
      <c r="IYU79" s="52"/>
      <c r="IYV79" s="52"/>
      <c r="IYW79" s="52"/>
      <c r="IYX79" s="52"/>
      <c r="IYY79" s="52"/>
      <c r="IYZ79" s="52"/>
      <c r="IZA79" s="52"/>
      <c r="IZB79" s="52"/>
      <c r="IZC79" s="52"/>
      <c r="IZD79" s="52"/>
      <c r="IZE79" s="52"/>
      <c r="IZF79" s="52"/>
      <c r="IZG79" s="52"/>
      <c r="IZH79" s="52"/>
      <c r="IZI79" s="52"/>
      <c r="IZJ79" s="52"/>
      <c r="IZK79" s="52"/>
      <c r="IZL79" s="52"/>
      <c r="IZM79" s="52"/>
      <c r="IZN79" s="52"/>
      <c r="IZO79" s="52"/>
      <c r="IZP79" s="52"/>
      <c r="IZQ79" s="52"/>
      <c r="IZR79" s="52"/>
      <c r="IZS79" s="52"/>
      <c r="IZT79" s="52"/>
      <c r="IZU79" s="52"/>
      <c r="IZV79" s="52"/>
      <c r="IZW79" s="52"/>
      <c r="IZX79" s="52"/>
      <c r="IZY79" s="52"/>
      <c r="IZZ79" s="52"/>
      <c r="JAA79" s="52"/>
      <c r="JAB79" s="52"/>
      <c r="JAC79" s="52"/>
      <c r="JAD79" s="52"/>
      <c r="JAE79" s="52"/>
      <c r="JAF79" s="52"/>
      <c r="JAG79" s="52"/>
      <c r="JAH79" s="52"/>
      <c r="JAI79" s="52"/>
      <c r="JAJ79" s="52"/>
      <c r="JAK79" s="52"/>
      <c r="JAL79" s="52"/>
      <c r="JAM79" s="52"/>
      <c r="JAN79" s="52"/>
      <c r="JAO79" s="52"/>
      <c r="JAP79" s="52"/>
      <c r="JAQ79" s="52"/>
      <c r="JAR79" s="52"/>
      <c r="JAS79" s="52"/>
      <c r="JAT79" s="52"/>
      <c r="JAU79" s="52"/>
      <c r="JAV79" s="52"/>
      <c r="JAW79" s="52"/>
      <c r="JAX79" s="52"/>
      <c r="JAY79" s="52"/>
      <c r="JAZ79" s="52"/>
      <c r="JBA79" s="52"/>
      <c r="JBB79" s="52"/>
      <c r="JBC79" s="52"/>
      <c r="JBD79" s="52"/>
      <c r="JBE79" s="52"/>
      <c r="JBF79" s="52"/>
      <c r="JBG79" s="52"/>
      <c r="JBH79" s="52"/>
      <c r="JBI79" s="52"/>
      <c r="JBJ79" s="52"/>
      <c r="JBK79" s="52"/>
      <c r="JBL79" s="52"/>
      <c r="JBM79" s="52"/>
      <c r="JBN79" s="52"/>
      <c r="JBO79" s="52"/>
      <c r="JBP79" s="52"/>
      <c r="JBQ79" s="52"/>
      <c r="JBR79" s="52"/>
      <c r="JBS79" s="52"/>
      <c r="JBT79" s="52"/>
      <c r="JBU79" s="52"/>
      <c r="JBV79" s="52"/>
      <c r="JBW79" s="52"/>
      <c r="JBX79" s="52"/>
      <c r="JBY79" s="52"/>
      <c r="JBZ79" s="52"/>
      <c r="JCA79" s="52"/>
      <c r="JCB79" s="52"/>
      <c r="JCC79" s="52"/>
      <c r="JCD79" s="52"/>
      <c r="JCE79" s="52"/>
      <c r="JCF79" s="52"/>
      <c r="JCG79" s="52"/>
      <c r="JCH79" s="52"/>
      <c r="JCI79" s="52"/>
      <c r="JCJ79" s="52"/>
      <c r="JCK79" s="52"/>
      <c r="JCL79" s="52"/>
      <c r="JCM79" s="52"/>
      <c r="JCN79" s="52"/>
      <c r="JCO79" s="52"/>
      <c r="JCP79" s="52"/>
      <c r="JCQ79" s="52"/>
      <c r="JCR79" s="52"/>
      <c r="JCS79" s="52"/>
      <c r="JCT79" s="52"/>
      <c r="JCU79" s="52"/>
      <c r="JCV79" s="52"/>
      <c r="JCW79" s="52"/>
      <c r="JCX79" s="52"/>
      <c r="JCY79" s="52"/>
      <c r="JCZ79" s="52"/>
      <c r="JDA79" s="52"/>
      <c r="JDB79" s="52"/>
      <c r="JDC79" s="52"/>
      <c r="JDD79" s="52"/>
      <c r="JDE79" s="52"/>
      <c r="JDF79" s="52"/>
      <c r="JDG79" s="52"/>
      <c r="JDH79" s="52"/>
      <c r="JDI79" s="52"/>
      <c r="JDJ79" s="52"/>
      <c r="JDK79" s="52"/>
      <c r="JDL79" s="52"/>
      <c r="JDM79" s="52"/>
      <c r="JDN79" s="52"/>
      <c r="JDO79" s="52"/>
      <c r="JDP79" s="52"/>
      <c r="JDQ79" s="52"/>
      <c r="JDR79" s="52"/>
      <c r="JDS79" s="52"/>
      <c r="JDT79" s="52"/>
      <c r="JDU79" s="52"/>
      <c r="JDV79" s="52"/>
      <c r="JDW79" s="52"/>
      <c r="JDX79" s="52"/>
      <c r="JDY79" s="52"/>
      <c r="JDZ79" s="52"/>
      <c r="JEA79" s="52"/>
      <c r="JEB79" s="52"/>
      <c r="JEC79" s="52"/>
      <c r="JED79" s="52"/>
      <c r="JEE79" s="52"/>
      <c r="JEF79" s="52"/>
      <c r="JEG79" s="52"/>
      <c r="JEH79" s="52"/>
      <c r="JEI79" s="52"/>
      <c r="JEJ79" s="52"/>
      <c r="JEK79" s="52"/>
      <c r="JEL79" s="52"/>
      <c r="JEM79" s="52"/>
      <c r="JEN79" s="52"/>
      <c r="JEO79" s="52"/>
      <c r="JEP79" s="52"/>
      <c r="JEQ79" s="52"/>
      <c r="JER79" s="52"/>
      <c r="JES79" s="52"/>
      <c r="JET79" s="52"/>
      <c r="JEU79" s="52"/>
      <c r="JEV79" s="52"/>
      <c r="JEW79" s="52"/>
      <c r="JEX79" s="52"/>
      <c r="JEY79" s="52"/>
      <c r="JEZ79" s="52"/>
      <c r="JFA79" s="52"/>
      <c r="JFB79" s="52"/>
      <c r="JFC79" s="52"/>
      <c r="JFD79" s="52"/>
      <c r="JFE79" s="52"/>
      <c r="JFF79" s="52"/>
      <c r="JFG79" s="52"/>
      <c r="JFH79" s="52"/>
      <c r="JFI79" s="52"/>
      <c r="JFJ79" s="52"/>
      <c r="JFK79" s="52"/>
      <c r="JFL79" s="52"/>
      <c r="JFM79" s="52"/>
      <c r="JFN79" s="52"/>
      <c r="JFO79" s="52"/>
      <c r="JFP79" s="52"/>
      <c r="JFQ79" s="52"/>
      <c r="JFR79" s="52"/>
      <c r="JFS79" s="52"/>
      <c r="JFT79" s="52"/>
      <c r="JFU79" s="52"/>
      <c r="JFV79" s="52"/>
      <c r="JFW79" s="52"/>
      <c r="JFX79" s="52"/>
      <c r="JFY79" s="52"/>
      <c r="JFZ79" s="52"/>
      <c r="JGA79" s="52"/>
      <c r="JGB79" s="52"/>
      <c r="JGC79" s="52"/>
      <c r="JGD79" s="52"/>
      <c r="JGE79" s="52"/>
      <c r="JGF79" s="52"/>
      <c r="JGG79" s="52"/>
      <c r="JGH79" s="52"/>
      <c r="JGI79" s="52"/>
      <c r="JGJ79" s="52"/>
      <c r="JGK79" s="52"/>
      <c r="JGL79" s="52"/>
      <c r="JGM79" s="52"/>
      <c r="JGN79" s="52"/>
      <c r="JGO79" s="52"/>
      <c r="JGP79" s="52"/>
      <c r="JGQ79" s="52"/>
      <c r="JGR79" s="52"/>
      <c r="JGS79" s="52"/>
      <c r="JGT79" s="52"/>
      <c r="JGU79" s="52"/>
      <c r="JGV79" s="52"/>
      <c r="JGW79" s="52"/>
      <c r="JGX79" s="52"/>
      <c r="JGY79" s="52"/>
      <c r="JGZ79" s="52"/>
      <c r="JHA79" s="52"/>
      <c r="JHB79" s="52"/>
      <c r="JHC79" s="52"/>
      <c r="JHD79" s="52"/>
      <c r="JHE79" s="52"/>
      <c r="JHF79" s="52"/>
      <c r="JHG79" s="52"/>
      <c r="JHH79" s="52"/>
      <c r="JHI79" s="52"/>
      <c r="JHJ79" s="52"/>
      <c r="JHK79" s="52"/>
      <c r="JHL79" s="52"/>
      <c r="JHM79" s="52"/>
      <c r="JHN79" s="52"/>
      <c r="JHO79" s="52"/>
      <c r="JHP79" s="52"/>
      <c r="JHQ79" s="52"/>
      <c r="JHR79" s="52"/>
      <c r="JHS79" s="52"/>
      <c r="JHT79" s="52"/>
      <c r="JHU79" s="52"/>
      <c r="JHV79" s="52"/>
      <c r="JHW79" s="52"/>
      <c r="JHX79" s="52"/>
      <c r="JHY79" s="52"/>
      <c r="JHZ79" s="52"/>
      <c r="JIA79" s="52"/>
      <c r="JIB79" s="52"/>
      <c r="JIC79" s="52"/>
      <c r="JID79" s="52"/>
      <c r="JIE79" s="52"/>
      <c r="JIF79" s="52"/>
      <c r="JIG79" s="52"/>
      <c r="JIH79" s="52"/>
      <c r="JII79" s="52"/>
      <c r="JIJ79" s="52"/>
      <c r="JIK79" s="52"/>
      <c r="JIL79" s="52"/>
      <c r="JIM79" s="52"/>
      <c r="JIN79" s="52"/>
      <c r="JIO79" s="52"/>
      <c r="JIP79" s="52"/>
      <c r="JIQ79" s="52"/>
      <c r="JIR79" s="52"/>
      <c r="JIS79" s="52"/>
      <c r="JIT79" s="52"/>
      <c r="JIU79" s="52"/>
      <c r="JIV79" s="52"/>
      <c r="JIW79" s="52"/>
      <c r="JIX79" s="52"/>
      <c r="JIY79" s="52"/>
      <c r="JIZ79" s="52"/>
      <c r="JJA79" s="52"/>
      <c r="JJB79" s="52"/>
      <c r="JJC79" s="52"/>
      <c r="JJD79" s="52"/>
      <c r="JJE79" s="52"/>
      <c r="JJF79" s="52"/>
      <c r="JJG79" s="52"/>
      <c r="JJH79" s="52"/>
      <c r="JJI79" s="52"/>
      <c r="JJJ79" s="52"/>
      <c r="JJK79" s="52"/>
      <c r="JJL79" s="52"/>
      <c r="JJM79" s="52"/>
      <c r="JJN79" s="52"/>
      <c r="JJO79" s="52"/>
      <c r="JJP79" s="52"/>
      <c r="JJQ79" s="52"/>
      <c r="JJR79" s="52"/>
      <c r="JJS79" s="52"/>
      <c r="JJT79" s="52"/>
      <c r="JJU79" s="52"/>
      <c r="JJV79" s="52"/>
      <c r="JJW79" s="52"/>
      <c r="JJX79" s="52"/>
      <c r="JJY79" s="52"/>
      <c r="JJZ79" s="52"/>
      <c r="JKA79" s="52"/>
      <c r="JKB79" s="52"/>
      <c r="JKC79" s="52"/>
      <c r="JKD79" s="52"/>
      <c r="JKE79" s="52"/>
      <c r="JKF79" s="52"/>
      <c r="JKG79" s="52"/>
      <c r="JKH79" s="52"/>
      <c r="JKI79" s="52"/>
      <c r="JKJ79" s="52"/>
      <c r="JKK79" s="52"/>
      <c r="JKL79" s="52"/>
      <c r="JKM79" s="52"/>
      <c r="JKN79" s="52"/>
      <c r="JKO79" s="52"/>
      <c r="JKP79" s="52"/>
      <c r="JKQ79" s="52"/>
      <c r="JKR79" s="52"/>
      <c r="JKS79" s="52"/>
      <c r="JKT79" s="52"/>
      <c r="JKU79" s="52"/>
      <c r="JKV79" s="52"/>
      <c r="JKW79" s="52"/>
      <c r="JKX79" s="52"/>
      <c r="JKY79" s="52"/>
      <c r="JKZ79" s="52"/>
      <c r="JLA79" s="52"/>
      <c r="JLB79" s="52"/>
      <c r="JLC79" s="52"/>
      <c r="JLD79" s="52"/>
      <c r="JLE79" s="52"/>
      <c r="JLF79" s="52"/>
      <c r="JLG79" s="52"/>
      <c r="JLH79" s="52"/>
      <c r="JLI79" s="52"/>
      <c r="JLJ79" s="52"/>
      <c r="JLK79" s="52"/>
      <c r="JLL79" s="52"/>
      <c r="JLM79" s="52"/>
      <c r="JLN79" s="52"/>
      <c r="JLO79" s="52"/>
      <c r="JLP79" s="52"/>
      <c r="JLQ79" s="52"/>
      <c r="JLR79" s="52"/>
      <c r="JLS79" s="52"/>
      <c r="JLT79" s="52"/>
      <c r="JLU79" s="52"/>
      <c r="JLV79" s="52"/>
      <c r="JLW79" s="52"/>
      <c r="JLX79" s="52"/>
      <c r="JLY79" s="52"/>
      <c r="JLZ79" s="52"/>
      <c r="JMA79" s="52"/>
      <c r="JMB79" s="52"/>
      <c r="JMC79" s="52"/>
      <c r="JMD79" s="52"/>
      <c r="JME79" s="52"/>
      <c r="JMF79" s="52"/>
      <c r="JMG79" s="52"/>
      <c r="JMH79" s="52"/>
      <c r="JMI79" s="52"/>
      <c r="JMJ79" s="52"/>
      <c r="JMK79" s="52"/>
      <c r="JML79" s="52"/>
      <c r="JMM79" s="52"/>
      <c r="JMN79" s="52"/>
      <c r="JMO79" s="52"/>
      <c r="JMP79" s="52"/>
      <c r="JMQ79" s="52"/>
      <c r="JMR79" s="52"/>
      <c r="JMS79" s="52"/>
      <c r="JMT79" s="52"/>
      <c r="JMU79" s="52"/>
      <c r="JMV79" s="52"/>
      <c r="JMW79" s="52"/>
      <c r="JMX79" s="52"/>
      <c r="JMY79" s="52"/>
      <c r="JMZ79" s="52"/>
      <c r="JNA79" s="52"/>
      <c r="JNB79" s="52"/>
      <c r="JNC79" s="52"/>
      <c r="JND79" s="52"/>
      <c r="JNE79" s="52"/>
      <c r="JNF79" s="52"/>
      <c r="JNG79" s="52"/>
      <c r="JNH79" s="52"/>
      <c r="JNI79" s="52"/>
      <c r="JNJ79" s="52"/>
      <c r="JNK79" s="52"/>
      <c r="JNL79" s="52"/>
      <c r="JNM79" s="52"/>
      <c r="JNN79" s="52"/>
      <c r="JNO79" s="52"/>
      <c r="JNP79" s="52"/>
      <c r="JNQ79" s="52"/>
      <c r="JNR79" s="52"/>
      <c r="JNS79" s="52"/>
      <c r="JNT79" s="52"/>
      <c r="JNU79" s="52"/>
      <c r="JNV79" s="52"/>
      <c r="JNW79" s="52"/>
      <c r="JNX79" s="52"/>
      <c r="JNY79" s="52"/>
      <c r="JNZ79" s="52"/>
      <c r="JOA79" s="52"/>
      <c r="JOB79" s="52"/>
      <c r="JOC79" s="52"/>
      <c r="JOD79" s="52"/>
      <c r="JOE79" s="52"/>
      <c r="JOF79" s="52"/>
      <c r="JOG79" s="52"/>
      <c r="JOH79" s="52"/>
      <c r="JOI79" s="52"/>
      <c r="JOJ79" s="52"/>
      <c r="JOK79" s="52"/>
      <c r="JOL79" s="52"/>
      <c r="JOM79" s="52"/>
      <c r="JON79" s="52"/>
      <c r="JOO79" s="52"/>
      <c r="JOP79" s="52"/>
      <c r="JOQ79" s="52"/>
      <c r="JOR79" s="52"/>
      <c r="JOS79" s="52"/>
      <c r="JOT79" s="52"/>
      <c r="JOU79" s="52"/>
      <c r="JOV79" s="52"/>
      <c r="JOW79" s="52"/>
      <c r="JOX79" s="52"/>
      <c r="JOY79" s="52"/>
      <c r="JOZ79" s="52"/>
      <c r="JPA79" s="52"/>
      <c r="JPB79" s="52"/>
      <c r="JPC79" s="52"/>
      <c r="JPD79" s="52"/>
      <c r="JPE79" s="52"/>
      <c r="JPF79" s="52"/>
      <c r="JPG79" s="52"/>
      <c r="JPH79" s="52"/>
      <c r="JPI79" s="52"/>
      <c r="JPJ79" s="52"/>
      <c r="JPK79" s="52"/>
      <c r="JPL79" s="52"/>
      <c r="JPM79" s="52"/>
      <c r="JPN79" s="52"/>
      <c r="JPO79" s="52"/>
      <c r="JPP79" s="52"/>
      <c r="JPQ79" s="52"/>
      <c r="JPR79" s="52"/>
      <c r="JPS79" s="52"/>
      <c r="JPT79" s="52"/>
      <c r="JPU79" s="52"/>
      <c r="JPV79" s="52"/>
      <c r="JPW79" s="52"/>
      <c r="JPX79" s="52"/>
      <c r="JPY79" s="52"/>
      <c r="JPZ79" s="52"/>
      <c r="JQA79" s="52"/>
      <c r="JQB79" s="52"/>
      <c r="JQC79" s="52"/>
      <c r="JQD79" s="52"/>
      <c r="JQE79" s="52"/>
      <c r="JQF79" s="52"/>
      <c r="JQG79" s="52"/>
      <c r="JQH79" s="52"/>
      <c r="JQI79" s="52"/>
      <c r="JQJ79" s="52"/>
      <c r="JQK79" s="52"/>
      <c r="JQL79" s="52"/>
      <c r="JQM79" s="52"/>
      <c r="JQN79" s="52"/>
      <c r="JQO79" s="52"/>
      <c r="JQP79" s="52"/>
      <c r="JQQ79" s="52"/>
      <c r="JQR79" s="52"/>
      <c r="JQS79" s="52"/>
      <c r="JQT79" s="52"/>
      <c r="JQU79" s="52"/>
      <c r="JQV79" s="52"/>
      <c r="JQW79" s="52"/>
      <c r="JQX79" s="52"/>
      <c r="JQY79" s="52"/>
      <c r="JQZ79" s="52"/>
      <c r="JRA79" s="52"/>
      <c r="JRB79" s="52"/>
      <c r="JRC79" s="52"/>
      <c r="JRD79" s="52"/>
      <c r="JRE79" s="52"/>
      <c r="JRF79" s="52"/>
      <c r="JRG79" s="52"/>
      <c r="JRH79" s="52"/>
      <c r="JRI79" s="52"/>
      <c r="JRJ79" s="52"/>
      <c r="JRK79" s="52"/>
      <c r="JRL79" s="52"/>
      <c r="JRM79" s="52"/>
      <c r="JRN79" s="52"/>
      <c r="JRO79" s="52"/>
      <c r="JRP79" s="52"/>
      <c r="JRQ79" s="52"/>
      <c r="JRR79" s="52"/>
      <c r="JRS79" s="52"/>
      <c r="JRT79" s="52"/>
      <c r="JRU79" s="52"/>
      <c r="JRV79" s="52"/>
      <c r="JRW79" s="52"/>
      <c r="JRX79" s="52"/>
      <c r="JRY79" s="52"/>
      <c r="JRZ79" s="52"/>
      <c r="JSA79" s="52"/>
      <c r="JSB79" s="52"/>
      <c r="JSC79" s="52"/>
      <c r="JSD79" s="52"/>
      <c r="JSE79" s="52"/>
      <c r="JSF79" s="52"/>
      <c r="JSG79" s="52"/>
      <c r="JSH79" s="52"/>
      <c r="JSI79" s="52"/>
      <c r="JSJ79" s="52"/>
      <c r="JSK79" s="52"/>
      <c r="JSL79" s="52"/>
      <c r="JSM79" s="52"/>
      <c r="JSN79" s="52"/>
      <c r="JSO79" s="52"/>
      <c r="JSP79" s="52"/>
      <c r="JSQ79" s="52"/>
      <c r="JSR79" s="52"/>
      <c r="JSS79" s="52"/>
      <c r="JST79" s="52"/>
      <c r="JSU79" s="52"/>
      <c r="JSV79" s="52"/>
      <c r="JSW79" s="52"/>
      <c r="JSX79" s="52"/>
      <c r="JSY79" s="52"/>
      <c r="JSZ79" s="52"/>
      <c r="JTA79" s="52"/>
      <c r="JTB79" s="52"/>
      <c r="JTC79" s="52"/>
      <c r="JTD79" s="52"/>
      <c r="JTE79" s="52"/>
      <c r="JTF79" s="52"/>
      <c r="JTG79" s="52"/>
      <c r="JTH79" s="52"/>
      <c r="JTI79" s="52"/>
      <c r="JTJ79" s="52"/>
      <c r="JTK79" s="52"/>
      <c r="JTL79" s="52"/>
      <c r="JTM79" s="52"/>
      <c r="JTN79" s="52"/>
      <c r="JTO79" s="52"/>
      <c r="JTP79" s="52"/>
      <c r="JTQ79" s="52"/>
      <c r="JTR79" s="52"/>
      <c r="JTS79" s="52"/>
      <c r="JTT79" s="52"/>
      <c r="JTU79" s="52"/>
      <c r="JTV79" s="52"/>
      <c r="JTW79" s="52"/>
      <c r="JTX79" s="52"/>
      <c r="JTY79" s="52"/>
      <c r="JTZ79" s="52"/>
      <c r="JUA79" s="52"/>
      <c r="JUB79" s="52"/>
      <c r="JUC79" s="52"/>
      <c r="JUD79" s="52"/>
      <c r="JUE79" s="52"/>
      <c r="JUF79" s="52"/>
      <c r="JUG79" s="52"/>
      <c r="JUH79" s="52"/>
      <c r="JUI79" s="52"/>
      <c r="JUJ79" s="52"/>
      <c r="JUK79" s="52"/>
      <c r="JUL79" s="52"/>
      <c r="JUM79" s="52"/>
      <c r="JUN79" s="52"/>
      <c r="JUO79" s="52"/>
      <c r="JUP79" s="52"/>
      <c r="JUQ79" s="52"/>
      <c r="JUR79" s="52"/>
      <c r="JUS79" s="52"/>
      <c r="JUT79" s="52"/>
      <c r="JUU79" s="52"/>
      <c r="JUV79" s="52"/>
      <c r="JUW79" s="52"/>
      <c r="JUX79" s="52"/>
      <c r="JUY79" s="52"/>
      <c r="JUZ79" s="52"/>
      <c r="JVA79" s="52"/>
      <c r="JVB79" s="52"/>
      <c r="JVC79" s="52"/>
      <c r="JVD79" s="52"/>
      <c r="JVE79" s="52"/>
      <c r="JVF79" s="52"/>
      <c r="JVG79" s="52"/>
      <c r="JVH79" s="52"/>
      <c r="JVI79" s="52"/>
      <c r="JVJ79" s="52"/>
      <c r="JVK79" s="52"/>
      <c r="JVL79" s="52"/>
      <c r="JVM79" s="52"/>
      <c r="JVN79" s="52"/>
      <c r="JVO79" s="52"/>
      <c r="JVP79" s="52"/>
      <c r="JVQ79" s="52"/>
      <c r="JVR79" s="52"/>
      <c r="JVS79" s="52"/>
      <c r="JVT79" s="52"/>
      <c r="JVU79" s="52"/>
      <c r="JVV79" s="52"/>
      <c r="JVW79" s="52"/>
      <c r="JVX79" s="52"/>
      <c r="JVY79" s="52"/>
      <c r="JVZ79" s="52"/>
      <c r="JWA79" s="52"/>
      <c r="JWB79" s="52"/>
      <c r="JWC79" s="52"/>
      <c r="JWD79" s="52"/>
      <c r="JWE79" s="52"/>
      <c r="JWF79" s="52"/>
      <c r="JWG79" s="52"/>
      <c r="JWH79" s="52"/>
      <c r="JWI79" s="52"/>
      <c r="JWJ79" s="52"/>
      <c r="JWK79" s="52"/>
      <c r="JWL79" s="52"/>
      <c r="JWM79" s="52"/>
      <c r="JWN79" s="52"/>
      <c r="JWO79" s="52"/>
      <c r="JWP79" s="52"/>
      <c r="JWQ79" s="52"/>
      <c r="JWR79" s="52"/>
      <c r="JWS79" s="52"/>
      <c r="JWT79" s="52"/>
      <c r="JWU79" s="52"/>
      <c r="JWV79" s="52"/>
      <c r="JWW79" s="52"/>
      <c r="JWX79" s="52"/>
      <c r="JWY79" s="52"/>
      <c r="JWZ79" s="52"/>
      <c r="JXA79" s="52"/>
      <c r="JXB79" s="52"/>
      <c r="JXC79" s="52"/>
      <c r="JXD79" s="52"/>
      <c r="JXE79" s="52"/>
      <c r="JXF79" s="52"/>
      <c r="JXG79" s="52"/>
      <c r="JXH79" s="52"/>
      <c r="JXI79" s="52"/>
      <c r="JXJ79" s="52"/>
      <c r="JXK79" s="52"/>
      <c r="JXL79" s="52"/>
      <c r="JXM79" s="52"/>
      <c r="JXN79" s="52"/>
      <c r="JXO79" s="52"/>
      <c r="JXP79" s="52"/>
      <c r="JXQ79" s="52"/>
      <c r="JXR79" s="52"/>
      <c r="JXS79" s="52"/>
      <c r="JXT79" s="52"/>
      <c r="JXU79" s="52"/>
      <c r="JXV79" s="52"/>
      <c r="JXW79" s="52"/>
      <c r="JXX79" s="52"/>
      <c r="JXY79" s="52"/>
      <c r="JXZ79" s="52"/>
      <c r="JYA79" s="52"/>
      <c r="JYB79" s="52"/>
      <c r="JYC79" s="52"/>
      <c r="JYD79" s="52"/>
      <c r="JYE79" s="52"/>
      <c r="JYF79" s="52"/>
      <c r="JYG79" s="52"/>
      <c r="JYH79" s="52"/>
      <c r="JYI79" s="52"/>
      <c r="JYJ79" s="52"/>
      <c r="JYK79" s="52"/>
      <c r="JYL79" s="52"/>
      <c r="JYM79" s="52"/>
      <c r="JYN79" s="52"/>
      <c r="JYO79" s="52"/>
      <c r="JYP79" s="52"/>
      <c r="JYQ79" s="52"/>
      <c r="JYR79" s="52"/>
      <c r="JYS79" s="52"/>
      <c r="JYT79" s="52"/>
      <c r="JYU79" s="52"/>
      <c r="JYV79" s="52"/>
      <c r="JYW79" s="52"/>
      <c r="JYX79" s="52"/>
      <c r="JYY79" s="52"/>
      <c r="JYZ79" s="52"/>
      <c r="JZA79" s="52"/>
      <c r="JZB79" s="52"/>
      <c r="JZC79" s="52"/>
      <c r="JZD79" s="52"/>
      <c r="JZE79" s="52"/>
      <c r="JZF79" s="52"/>
      <c r="JZG79" s="52"/>
      <c r="JZH79" s="52"/>
      <c r="JZI79" s="52"/>
      <c r="JZJ79" s="52"/>
      <c r="JZK79" s="52"/>
      <c r="JZL79" s="52"/>
      <c r="JZM79" s="52"/>
      <c r="JZN79" s="52"/>
      <c r="JZO79" s="52"/>
      <c r="JZP79" s="52"/>
      <c r="JZQ79" s="52"/>
      <c r="JZR79" s="52"/>
      <c r="JZS79" s="52"/>
      <c r="JZT79" s="52"/>
      <c r="JZU79" s="52"/>
      <c r="JZV79" s="52"/>
      <c r="JZW79" s="52"/>
      <c r="JZX79" s="52"/>
      <c r="JZY79" s="52"/>
      <c r="JZZ79" s="52"/>
      <c r="KAA79" s="52"/>
      <c r="KAB79" s="52"/>
      <c r="KAC79" s="52"/>
      <c r="KAD79" s="52"/>
      <c r="KAE79" s="52"/>
      <c r="KAF79" s="52"/>
      <c r="KAG79" s="52"/>
      <c r="KAH79" s="52"/>
      <c r="KAI79" s="52"/>
      <c r="KAJ79" s="52"/>
      <c r="KAK79" s="52"/>
      <c r="KAL79" s="52"/>
      <c r="KAM79" s="52"/>
      <c r="KAN79" s="52"/>
      <c r="KAO79" s="52"/>
      <c r="KAP79" s="52"/>
      <c r="KAQ79" s="52"/>
      <c r="KAR79" s="52"/>
      <c r="KAS79" s="52"/>
      <c r="KAT79" s="52"/>
      <c r="KAU79" s="52"/>
      <c r="KAV79" s="52"/>
      <c r="KAW79" s="52"/>
      <c r="KAX79" s="52"/>
      <c r="KAY79" s="52"/>
      <c r="KAZ79" s="52"/>
      <c r="KBA79" s="52"/>
      <c r="KBB79" s="52"/>
      <c r="KBC79" s="52"/>
      <c r="KBD79" s="52"/>
      <c r="KBE79" s="52"/>
      <c r="KBF79" s="52"/>
      <c r="KBG79" s="52"/>
      <c r="KBH79" s="52"/>
      <c r="KBI79" s="52"/>
      <c r="KBJ79" s="52"/>
      <c r="KBK79" s="52"/>
      <c r="KBL79" s="52"/>
      <c r="KBM79" s="52"/>
      <c r="KBN79" s="52"/>
      <c r="KBO79" s="52"/>
      <c r="KBP79" s="52"/>
      <c r="KBQ79" s="52"/>
      <c r="KBR79" s="52"/>
      <c r="KBS79" s="52"/>
      <c r="KBT79" s="52"/>
      <c r="KBU79" s="52"/>
      <c r="KBV79" s="52"/>
      <c r="KBW79" s="52"/>
      <c r="KBX79" s="52"/>
      <c r="KBY79" s="52"/>
      <c r="KBZ79" s="52"/>
      <c r="KCA79" s="52"/>
      <c r="KCB79" s="52"/>
      <c r="KCC79" s="52"/>
      <c r="KCD79" s="52"/>
      <c r="KCE79" s="52"/>
      <c r="KCF79" s="52"/>
      <c r="KCG79" s="52"/>
      <c r="KCH79" s="52"/>
      <c r="KCI79" s="52"/>
      <c r="KCJ79" s="52"/>
      <c r="KCK79" s="52"/>
      <c r="KCL79" s="52"/>
      <c r="KCM79" s="52"/>
      <c r="KCN79" s="52"/>
      <c r="KCO79" s="52"/>
      <c r="KCP79" s="52"/>
      <c r="KCQ79" s="52"/>
      <c r="KCR79" s="52"/>
      <c r="KCS79" s="52"/>
      <c r="KCT79" s="52"/>
      <c r="KCU79" s="52"/>
      <c r="KCV79" s="52"/>
      <c r="KCW79" s="52"/>
      <c r="KCX79" s="52"/>
      <c r="KCY79" s="52"/>
      <c r="KCZ79" s="52"/>
      <c r="KDA79" s="52"/>
      <c r="KDB79" s="52"/>
      <c r="KDC79" s="52"/>
      <c r="KDD79" s="52"/>
      <c r="KDE79" s="52"/>
      <c r="KDF79" s="52"/>
      <c r="KDG79" s="52"/>
      <c r="KDH79" s="52"/>
      <c r="KDI79" s="52"/>
      <c r="KDJ79" s="52"/>
      <c r="KDK79" s="52"/>
      <c r="KDL79" s="52"/>
      <c r="KDM79" s="52"/>
      <c r="KDN79" s="52"/>
      <c r="KDO79" s="52"/>
      <c r="KDP79" s="52"/>
      <c r="KDQ79" s="52"/>
      <c r="KDR79" s="52"/>
      <c r="KDS79" s="52"/>
      <c r="KDT79" s="52"/>
      <c r="KDU79" s="52"/>
      <c r="KDV79" s="52"/>
      <c r="KDW79" s="52"/>
      <c r="KDX79" s="52"/>
      <c r="KDY79" s="52"/>
      <c r="KDZ79" s="52"/>
      <c r="KEA79" s="52"/>
      <c r="KEB79" s="52"/>
      <c r="KEC79" s="52"/>
      <c r="KED79" s="52"/>
      <c r="KEE79" s="52"/>
      <c r="KEF79" s="52"/>
      <c r="KEG79" s="52"/>
      <c r="KEH79" s="52"/>
      <c r="KEI79" s="52"/>
      <c r="KEJ79" s="52"/>
      <c r="KEK79" s="52"/>
      <c r="KEL79" s="52"/>
      <c r="KEM79" s="52"/>
      <c r="KEN79" s="52"/>
      <c r="KEO79" s="52"/>
      <c r="KEP79" s="52"/>
      <c r="KEQ79" s="52"/>
      <c r="KER79" s="52"/>
      <c r="KES79" s="52"/>
      <c r="KET79" s="52"/>
      <c r="KEU79" s="52"/>
      <c r="KEV79" s="52"/>
      <c r="KEW79" s="52"/>
      <c r="KEX79" s="52"/>
      <c r="KEY79" s="52"/>
      <c r="KEZ79" s="52"/>
      <c r="KFA79" s="52"/>
      <c r="KFB79" s="52"/>
      <c r="KFC79" s="52"/>
      <c r="KFD79" s="52"/>
      <c r="KFE79" s="52"/>
      <c r="KFF79" s="52"/>
      <c r="KFG79" s="52"/>
      <c r="KFH79" s="52"/>
      <c r="KFI79" s="52"/>
      <c r="KFJ79" s="52"/>
      <c r="KFK79" s="52"/>
      <c r="KFL79" s="52"/>
      <c r="KFM79" s="52"/>
      <c r="KFN79" s="52"/>
      <c r="KFO79" s="52"/>
      <c r="KFP79" s="52"/>
      <c r="KFQ79" s="52"/>
      <c r="KFR79" s="52"/>
      <c r="KFS79" s="52"/>
      <c r="KFT79" s="52"/>
      <c r="KFU79" s="52"/>
      <c r="KFV79" s="52"/>
      <c r="KFW79" s="52"/>
      <c r="KFX79" s="52"/>
      <c r="KFY79" s="52"/>
      <c r="KFZ79" s="52"/>
      <c r="KGA79" s="52"/>
      <c r="KGB79" s="52"/>
      <c r="KGC79" s="52"/>
      <c r="KGD79" s="52"/>
      <c r="KGE79" s="52"/>
      <c r="KGF79" s="52"/>
      <c r="KGG79" s="52"/>
      <c r="KGH79" s="52"/>
      <c r="KGI79" s="52"/>
      <c r="KGJ79" s="52"/>
      <c r="KGK79" s="52"/>
      <c r="KGL79" s="52"/>
      <c r="KGM79" s="52"/>
      <c r="KGN79" s="52"/>
      <c r="KGO79" s="52"/>
      <c r="KGP79" s="52"/>
      <c r="KGQ79" s="52"/>
      <c r="KGR79" s="52"/>
      <c r="KGS79" s="52"/>
      <c r="KGT79" s="52"/>
      <c r="KGU79" s="52"/>
      <c r="KGV79" s="52"/>
      <c r="KGW79" s="52"/>
      <c r="KGX79" s="52"/>
      <c r="KGY79" s="52"/>
      <c r="KGZ79" s="52"/>
      <c r="KHA79" s="52"/>
      <c r="KHB79" s="52"/>
      <c r="KHC79" s="52"/>
      <c r="KHD79" s="52"/>
      <c r="KHE79" s="52"/>
      <c r="KHF79" s="52"/>
      <c r="KHG79" s="52"/>
      <c r="KHH79" s="52"/>
      <c r="KHI79" s="52"/>
      <c r="KHJ79" s="52"/>
      <c r="KHK79" s="52"/>
      <c r="KHL79" s="52"/>
      <c r="KHM79" s="52"/>
      <c r="KHN79" s="52"/>
      <c r="KHO79" s="52"/>
      <c r="KHP79" s="52"/>
      <c r="KHQ79" s="52"/>
      <c r="KHR79" s="52"/>
      <c r="KHS79" s="52"/>
      <c r="KHT79" s="52"/>
      <c r="KHU79" s="52"/>
      <c r="KHV79" s="52"/>
      <c r="KHW79" s="52"/>
      <c r="KHX79" s="52"/>
      <c r="KHY79" s="52"/>
      <c r="KHZ79" s="52"/>
      <c r="KIA79" s="52"/>
      <c r="KIB79" s="52"/>
      <c r="KIC79" s="52"/>
      <c r="KID79" s="52"/>
      <c r="KIE79" s="52"/>
      <c r="KIF79" s="52"/>
      <c r="KIG79" s="52"/>
      <c r="KIH79" s="52"/>
      <c r="KII79" s="52"/>
      <c r="KIJ79" s="52"/>
      <c r="KIK79" s="52"/>
      <c r="KIL79" s="52"/>
      <c r="KIM79" s="52"/>
      <c r="KIN79" s="52"/>
      <c r="KIO79" s="52"/>
      <c r="KIP79" s="52"/>
      <c r="KIQ79" s="52"/>
      <c r="KIR79" s="52"/>
      <c r="KIS79" s="52"/>
      <c r="KIT79" s="52"/>
      <c r="KIU79" s="52"/>
      <c r="KIV79" s="52"/>
      <c r="KIW79" s="52"/>
      <c r="KIX79" s="52"/>
      <c r="KIY79" s="52"/>
      <c r="KIZ79" s="52"/>
      <c r="KJA79" s="52"/>
      <c r="KJB79" s="52"/>
      <c r="KJC79" s="52"/>
      <c r="KJD79" s="52"/>
      <c r="KJE79" s="52"/>
      <c r="KJF79" s="52"/>
      <c r="KJG79" s="52"/>
      <c r="KJH79" s="52"/>
      <c r="KJI79" s="52"/>
      <c r="KJJ79" s="52"/>
      <c r="KJK79" s="52"/>
      <c r="KJL79" s="52"/>
      <c r="KJM79" s="52"/>
      <c r="KJN79" s="52"/>
      <c r="KJO79" s="52"/>
      <c r="KJP79" s="52"/>
      <c r="KJQ79" s="52"/>
      <c r="KJR79" s="52"/>
      <c r="KJS79" s="52"/>
      <c r="KJT79" s="52"/>
      <c r="KJU79" s="52"/>
      <c r="KJV79" s="52"/>
      <c r="KJW79" s="52"/>
      <c r="KJX79" s="52"/>
      <c r="KJY79" s="52"/>
      <c r="KJZ79" s="52"/>
      <c r="KKA79" s="52"/>
      <c r="KKB79" s="52"/>
      <c r="KKC79" s="52"/>
      <c r="KKD79" s="52"/>
      <c r="KKE79" s="52"/>
      <c r="KKF79" s="52"/>
      <c r="KKG79" s="52"/>
      <c r="KKH79" s="52"/>
      <c r="KKI79" s="52"/>
      <c r="KKJ79" s="52"/>
      <c r="KKK79" s="52"/>
      <c r="KKL79" s="52"/>
      <c r="KKM79" s="52"/>
      <c r="KKN79" s="52"/>
      <c r="KKO79" s="52"/>
      <c r="KKP79" s="52"/>
      <c r="KKQ79" s="52"/>
      <c r="KKR79" s="52"/>
      <c r="KKS79" s="52"/>
      <c r="KKT79" s="52"/>
      <c r="KKU79" s="52"/>
      <c r="KKV79" s="52"/>
      <c r="KKW79" s="52"/>
      <c r="KKX79" s="52"/>
      <c r="KKY79" s="52"/>
      <c r="KKZ79" s="52"/>
      <c r="KLA79" s="52"/>
      <c r="KLB79" s="52"/>
      <c r="KLC79" s="52"/>
      <c r="KLD79" s="52"/>
      <c r="KLE79" s="52"/>
      <c r="KLF79" s="52"/>
      <c r="KLG79" s="52"/>
      <c r="KLH79" s="52"/>
      <c r="KLI79" s="52"/>
      <c r="KLJ79" s="52"/>
      <c r="KLK79" s="52"/>
      <c r="KLL79" s="52"/>
      <c r="KLM79" s="52"/>
      <c r="KLN79" s="52"/>
      <c r="KLO79" s="52"/>
      <c r="KLP79" s="52"/>
      <c r="KLQ79" s="52"/>
      <c r="KLR79" s="52"/>
      <c r="KLS79" s="52"/>
      <c r="KLT79" s="52"/>
      <c r="KLU79" s="52"/>
      <c r="KLV79" s="52"/>
      <c r="KLW79" s="52"/>
      <c r="KLX79" s="52"/>
      <c r="KLY79" s="52"/>
      <c r="KLZ79" s="52"/>
      <c r="KMA79" s="52"/>
      <c r="KMB79" s="52"/>
      <c r="KMC79" s="52"/>
      <c r="KMD79" s="52"/>
      <c r="KME79" s="52"/>
      <c r="KMF79" s="52"/>
      <c r="KMG79" s="52"/>
      <c r="KMH79" s="52"/>
      <c r="KMI79" s="52"/>
      <c r="KMJ79" s="52"/>
      <c r="KMK79" s="52"/>
      <c r="KML79" s="52"/>
      <c r="KMM79" s="52"/>
      <c r="KMN79" s="52"/>
      <c r="KMO79" s="52"/>
      <c r="KMP79" s="52"/>
      <c r="KMQ79" s="52"/>
      <c r="KMR79" s="52"/>
      <c r="KMS79" s="52"/>
      <c r="KMT79" s="52"/>
      <c r="KMU79" s="52"/>
      <c r="KMV79" s="52"/>
      <c r="KMW79" s="52"/>
      <c r="KMX79" s="52"/>
      <c r="KMY79" s="52"/>
      <c r="KMZ79" s="52"/>
      <c r="KNA79" s="52"/>
      <c r="KNB79" s="52"/>
      <c r="KNC79" s="52"/>
      <c r="KND79" s="52"/>
      <c r="KNE79" s="52"/>
      <c r="KNF79" s="52"/>
      <c r="KNG79" s="52"/>
      <c r="KNH79" s="52"/>
      <c r="KNI79" s="52"/>
      <c r="KNJ79" s="52"/>
      <c r="KNK79" s="52"/>
      <c r="KNL79" s="52"/>
      <c r="KNM79" s="52"/>
      <c r="KNN79" s="52"/>
      <c r="KNO79" s="52"/>
      <c r="KNP79" s="52"/>
      <c r="KNQ79" s="52"/>
      <c r="KNR79" s="52"/>
      <c r="KNS79" s="52"/>
      <c r="KNT79" s="52"/>
      <c r="KNU79" s="52"/>
      <c r="KNV79" s="52"/>
      <c r="KNW79" s="52"/>
      <c r="KNX79" s="52"/>
      <c r="KNY79" s="52"/>
      <c r="KNZ79" s="52"/>
      <c r="KOA79" s="52"/>
      <c r="KOB79" s="52"/>
      <c r="KOC79" s="52"/>
      <c r="KOD79" s="52"/>
      <c r="KOE79" s="52"/>
      <c r="KOF79" s="52"/>
      <c r="KOG79" s="52"/>
      <c r="KOH79" s="52"/>
      <c r="KOI79" s="52"/>
      <c r="KOJ79" s="52"/>
      <c r="KOK79" s="52"/>
      <c r="KOL79" s="52"/>
      <c r="KOM79" s="52"/>
      <c r="KON79" s="52"/>
      <c r="KOO79" s="52"/>
      <c r="KOP79" s="52"/>
      <c r="KOQ79" s="52"/>
      <c r="KOR79" s="52"/>
      <c r="KOS79" s="52"/>
      <c r="KOT79" s="52"/>
      <c r="KOU79" s="52"/>
      <c r="KOV79" s="52"/>
      <c r="KOW79" s="52"/>
      <c r="KOX79" s="52"/>
      <c r="KOY79" s="52"/>
      <c r="KOZ79" s="52"/>
      <c r="KPA79" s="52"/>
      <c r="KPB79" s="52"/>
      <c r="KPC79" s="52"/>
      <c r="KPD79" s="52"/>
      <c r="KPE79" s="52"/>
      <c r="KPF79" s="52"/>
      <c r="KPG79" s="52"/>
      <c r="KPH79" s="52"/>
      <c r="KPI79" s="52"/>
      <c r="KPJ79" s="52"/>
      <c r="KPK79" s="52"/>
      <c r="KPL79" s="52"/>
      <c r="KPM79" s="52"/>
      <c r="KPN79" s="52"/>
      <c r="KPO79" s="52"/>
      <c r="KPP79" s="52"/>
      <c r="KPQ79" s="52"/>
      <c r="KPR79" s="52"/>
      <c r="KPS79" s="52"/>
      <c r="KPT79" s="52"/>
      <c r="KPU79" s="52"/>
      <c r="KPV79" s="52"/>
      <c r="KPW79" s="52"/>
      <c r="KPX79" s="52"/>
      <c r="KPY79" s="52"/>
      <c r="KPZ79" s="52"/>
      <c r="KQA79" s="52"/>
      <c r="KQB79" s="52"/>
      <c r="KQC79" s="52"/>
      <c r="KQD79" s="52"/>
      <c r="KQE79" s="52"/>
      <c r="KQF79" s="52"/>
      <c r="KQG79" s="52"/>
      <c r="KQH79" s="52"/>
      <c r="KQI79" s="52"/>
      <c r="KQJ79" s="52"/>
      <c r="KQK79" s="52"/>
      <c r="KQL79" s="52"/>
      <c r="KQM79" s="52"/>
      <c r="KQN79" s="52"/>
      <c r="KQO79" s="52"/>
      <c r="KQP79" s="52"/>
      <c r="KQQ79" s="52"/>
      <c r="KQR79" s="52"/>
      <c r="KQS79" s="52"/>
      <c r="KQT79" s="52"/>
      <c r="KQU79" s="52"/>
      <c r="KQV79" s="52"/>
      <c r="KQW79" s="52"/>
      <c r="KQX79" s="52"/>
      <c r="KQY79" s="52"/>
      <c r="KQZ79" s="52"/>
      <c r="KRA79" s="52"/>
      <c r="KRB79" s="52"/>
      <c r="KRC79" s="52"/>
      <c r="KRD79" s="52"/>
      <c r="KRE79" s="52"/>
      <c r="KRF79" s="52"/>
      <c r="KRG79" s="52"/>
      <c r="KRH79" s="52"/>
      <c r="KRI79" s="52"/>
      <c r="KRJ79" s="52"/>
      <c r="KRK79" s="52"/>
      <c r="KRL79" s="52"/>
      <c r="KRM79" s="52"/>
      <c r="KRN79" s="52"/>
      <c r="KRO79" s="52"/>
      <c r="KRP79" s="52"/>
      <c r="KRQ79" s="52"/>
      <c r="KRR79" s="52"/>
      <c r="KRS79" s="52"/>
      <c r="KRT79" s="52"/>
      <c r="KRU79" s="52"/>
      <c r="KRV79" s="52"/>
      <c r="KRW79" s="52"/>
      <c r="KRX79" s="52"/>
      <c r="KRY79" s="52"/>
      <c r="KRZ79" s="52"/>
      <c r="KSA79" s="52"/>
      <c r="KSB79" s="52"/>
      <c r="KSC79" s="52"/>
      <c r="KSD79" s="52"/>
      <c r="KSE79" s="52"/>
      <c r="KSF79" s="52"/>
      <c r="KSG79" s="52"/>
      <c r="KSH79" s="52"/>
      <c r="KSI79" s="52"/>
      <c r="KSJ79" s="52"/>
      <c r="KSK79" s="52"/>
      <c r="KSL79" s="52"/>
      <c r="KSM79" s="52"/>
      <c r="KSN79" s="52"/>
      <c r="KSO79" s="52"/>
      <c r="KSP79" s="52"/>
      <c r="KSQ79" s="52"/>
      <c r="KSR79" s="52"/>
      <c r="KSS79" s="52"/>
      <c r="KST79" s="52"/>
      <c r="KSU79" s="52"/>
      <c r="KSV79" s="52"/>
      <c r="KSW79" s="52"/>
      <c r="KSX79" s="52"/>
      <c r="KSY79" s="52"/>
      <c r="KSZ79" s="52"/>
      <c r="KTA79" s="52"/>
      <c r="KTB79" s="52"/>
      <c r="KTC79" s="52"/>
      <c r="KTD79" s="52"/>
      <c r="KTE79" s="52"/>
      <c r="KTF79" s="52"/>
      <c r="KTG79" s="52"/>
      <c r="KTH79" s="52"/>
      <c r="KTI79" s="52"/>
      <c r="KTJ79" s="52"/>
      <c r="KTK79" s="52"/>
      <c r="KTL79" s="52"/>
      <c r="KTM79" s="52"/>
      <c r="KTN79" s="52"/>
      <c r="KTO79" s="52"/>
      <c r="KTP79" s="52"/>
      <c r="KTQ79" s="52"/>
      <c r="KTR79" s="52"/>
      <c r="KTS79" s="52"/>
      <c r="KTT79" s="52"/>
      <c r="KTU79" s="52"/>
      <c r="KTV79" s="52"/>
      <c r="KTW79" s="52"/>
      <c r="KTX79" s="52"/>
      <c r="KTY79" s="52"/>
      <c r="KTZ79" s="52"/>
      <c r="KUA79" s="52"/>
      <c r="KUB79" s="52"/>
      <c r="KUC79" s="52"/>
      <c r="KUD79" s="52"/>
      <c r="KUE79" s="52"/>
      <c r="KUF79" s="52"/>
      <c r="KUG79" s="52"/>
      <c r="KUH79" s="52"/>
      <c r="KUI79" s="52"/>
      <c r="KUJ79" s="52"/>
      <c r="KUK79" s="52"/>
      <c r="KUL79" s="52"/>
      <c r="KUM79" s="52"/>
      <c r="KUN79" s="52"/>
      <c r="KUO79" s="52"/>
      <c r="KUP79" s="52"/>
      <c r="KUQ79" s="52"/>
      <c r="KUR79" s="52"/>
      <c r="KUS79" s="52"/>
      <c r="KUT79" s="52"/>
      <c r="KUU79" s="52"/>
      <c r="KUV79" s="52"/>
      <c r="KUW79" s="52"/>
      <c r="KUX79" s="52"/>
      <c r="KUY79" s="52"/>
      <c r="KUZ79" s="52"/>
      <c r="KVA79" s="52"/>
      <c r="KVB79" s="52"/>
      <c r="KVC79" s="52"/>
      <c r="KVD79" s="52"/>
      <c r="KVE79" s="52"/>
      <c r="KVF79" s="52"/>
      <c r="KVG79" s="52"/>
      <c r="KVH79" s="52"/>
      <c r="KVI79" s="52"/>
      <c r="KVJ79" s="52"/>
      <c r="KVK79" s="52"/>
      <c r="KVL79" s="52"/>
      <c r="KVM79" s="52"/>
      <c r="KVN79" s="52"/>
      <c r="KVO79" s="52"/>
      <c r="KVP79" s="52"/>
      <c r="KVQ79" s="52"/>
      <c r="KVR79" s="52"/>
      <c r="KVS79" s="52"/>
      <c r="KVT79" s="52"/>
      <c r="KVU79" s="52"/>
      <c r="KVV79" s="52"/>
      <c r="KVW79" s="52"/>
      <c r="KVX79" s="52"/>
      <c r="KVY79" s="52"/>
      <c r="KVZ79" s="52"/>
      <c r="KWA79" s="52"/>
      <c r="KWB79" s="52"/>
      <c r="KWC79" s="52"/>
      <c r="KWD79" s="52"/>
      <c r="KWE79" s="52"/>
      <c r="KWF79" s="52"/>
      <c r="KWG79" s="52"/>
      <c r="KWH79" s="52"/>
      <c r="KWI79" s="52"/>
      <c r="KWJ79" s="52"/>
      <c r="KWK79" s="52"/>
      <c r="KWL79" s="52"/>
      <c r="KWM79" s="52"/>
      <c r="KWN79" s="52"/>
      <c r="KWO79" s="52"/>
      <c r="KWP79" s="52"/>
      <c r="KWQ79" s="52"/>
      <c r="KWR79" s="52"/>
      <c r="KWS79" s="52"/>
      <c r="KWT79" s="52"/>
      <c r="KWU79" s="52"/>
      <c r="KWV79" s="52"/>
      <c r="KWW79" s="52"/>
      <c r="KWX79" s="52"/>
      <c r="KWY79" s="52"/>
      <c r="KWZ79" s="52"/>
      <c r="KXA79" s="52"/>
      <c r="KXB79" s="52"/>
      <c r="KXC79" s="52"/>
      <c r="KXD79" s="52"/>
      <c r="KXE79" s="52"/>
      <c r="KXF79" s="52"/>
      <c r="KXG79" s="52"/>
      <c r="KXH79" s="52"/>
      <c r="KXI79" s="52"/>
      <c r="KXJ79" s="52"/>
      <c r="KXK79" s="52"/>
      <c r="KXL79" s="52"/>
      <c r="KXM79" s="52"/>
      <c r="KXN79" s="52"/>
      <c r="KXO79" s="52"/>
      <c r="KXP79" s="52"/>
      <c r="KXQ79" s="52"/>
      <c r="KXR79" s="52"/>
      <c r="KXS79" s="52"/>
      <c r="KXT79" s="52"/>
      <c r="KXU79" s="52"/>
      <c r="KXV79" s="52"/>
      <c r="KXW79" s="52"/>
      <c r="KXX79" s="52"/>
      <c r="KXY79" s="52"/>
      <c r="KXZ79" s="52"/>
      <c r="KYA79" s="52"/>
      <c r="KYB79" s="52"/>
      <c r="KYC79" s="52"/>
      <c r="KYD79" s="52"/>
      <c r="KYE79" s="52"/>
      <c r="KYF79" s="52"/>
      <c r="KYG79" s="52"/>
      <c r="KYH79" s="52"/>
      <c r="KYI79" s="52"/>
      <c r="KYJ79" s="52"/>
      <c r="KYK79" s="52"/>
      <c r="KYL79" s="52"/>
      <c r="KYM79" s="52"/>
      <c r="KYN79" s="52"/>
      <c r="KYO79" s="52"/>
      <c r="KYP79" s="52"/>
      <c r="KYQ79" s="52"/>
      <c r="KYR79" s="52"/>
      <c r="KYS79" s="52"/>
      <c r="KYT79" s="52"/>
      <c r="KYU79" s="52"/>
      <c r="KYV79" s="52"/>
      <c r="KYW79" s="52"/>
      <c r="KYX79" s="52"/>
      <c r="KYY79" s="52"/>
      <c r="KYZ79" s="52"/>
      <c r="KZA79" s="52"/>
      <c r="KZB79" s="52"/>
      <c r="KZC79" s="52"/>
      <c r="KZD79" s="52"/>
      <c r="KZE79" s="52"/>
      <c r="KZF79" s="52"/>
      <c r="KZG79" s="52"/>
      <c r="KZH79" s="52"/>
      <c r="KZI79" s="52"/>
      <c r="KZJ79" s="52"/>
      <c r="KZK79" s="52"/>
      <c r="KZL79" s="52"/>
      <c r="KZM79" s="52"/>
      <c r="KZN79" s="52"/>
      <c r="KZO79" s="52"/>
      <c r="KZP79" s="52"/>
      <c r="KZQ79" s="52"/>
      <c r="KZR79" s="52"/>
      <c r="KZS79" s="52"/>
      <c r="KZT79" s="52"/>
      <c r="KZU79" s="52"/>
      <c r="KZV79" s="52"/>
      <c r="KZW79" s="52"/>
      <c r="KZX79" s="52"/>
      <c r="KZY79" s="52"/>
      <c r="KZZ79" s="52"/>
      <c r="LAA79" s="52"/>
      <c r="LAB79" s="52"/>
      <c r="LAC79" s="52"/>
      <c r="LAD79" s="52"/>
      <c r="LAE79" s="52"/>
      <c r="LAF79" s="52"/>
      <c r="LAG79" s="52"/>
      <c r="LAH79" s="52"/>
      <c r="LAI79" s="52"/>
      <c r="LAJ79" s="52"/>
      <c r="LAK79" s="52"/>
      <c r="LAL79" s="52"/>
      <c r="LAM79" s="52"/>
      <c r="LAN79" s="52"/>
      <c r="LAO79" s="52"/>
      <c r="LAP79" s="52"/>
      <c r="LAQ79" s="52"/>
      <c r="LAR79" s="52"/>
      <c r="LAS79" s="52"/>
      <c r="LAT79" s="52"/>
      <c r="LAU79" s="52"/>
      <c r="LAV79" s="52"/>
      <c r="LAW79" s="52"/>
      <c r="LAX79" s="52"/>
      <c r="LAY79" s="52"/>
      <c r="LAZ79" s="52"/>
      <c r="LBA79" s="52"/>
      <c r="LBB79" s="52"/>
      <c r="LBC79" s="52"/>
      <c r="LBD79" s="52"/>
      <c r="LBE79" s="52"/>
      <c r="LBF79" s="52"/>
      <c r="LBG79" s="52"/>
      <c r="LBH79" s="52"/>
      <c r="LBI79" s="52"/>
      <c r="LBJ79" s="52"/>
      <c r="LBK79" s="52"/>
      <c r="LBL79" s="52"/>
      <c r="LBM79" s="52"/>
      <c r="LBN79" s="52"/>
      <c r="LBO79" s="52"/>
      <c r="LBP79" s="52"/>
      <c r="LBQ79" s="52"/>
      <c r="LBR79" s="52"/>
      <c r="LBS79" s="52"/>
      <c r="LBT79" s="52"/>
      <c r="LBU79" s="52"/>
      <c r="LBV79" s="52"/>
      <c r="LBW79" s="52"/>
      <c r="LBX79" s="52"/>
      <c r="LBY79" s="52"/>
      <c r="LBZ79" s="52"/>
      <c r="LCA79" s="52"/>
      <c r="LCB79" s="52"/>
      <c r="LCC79" s="52"/>
      <c r="LCD79" s="52"/>
      <c r="LCE79" s="52"/>
      <c r="LCF79" s="52"/>
      <c r="LCG79" s="52"/>
      <c r="LCH79" s="52"/>
      <c r="LCI79" s="52"/>
      <c r="LCJ79" s="52"/>
      <c r="LCK79" s="52"/>
      <c r="LCL79" s="52"/>
      <c r="LCM79" s="52"/>
      <c r="LCN79" s="52"/>
      <c r="LCO79" s="52"/>
      <c r="LCP79" s="52"/>
      <c r="LCQ79" s="52"/>
      <c r="LCR79" s="52"/>
      <c r="LCS79" s="52"/>
      <c r="LCT79" s="52"/>
      <c r="LCU79" s="52"/>
      <c r="LCV79" s="52"/>
      <c r="LCW79" s="52"/>
      <c r="LCX79" s="52"/>
      <c r="LCY79" s="52"/>
      <c r="LCZ79" s="52"/>
      <c r="LDA79" s="52"/>
      <c r="LDB79" s="52"/>
      <c r="LDC79" s="52"/>
      <c r="LDD79" s="52"/>
      <c r="LDE79" s="52"/>
      <c r="LDF79" s="52"/>
      <c r="LDG79" s="52"/>
      <c r="LDH79" s="52"/>
      <c r="LDI79" s="52"/>
      <c r="LDJ79" s="52"/>
      <c r="LDK79" s="52"/>
      <c r="LDL79" s="52"/>
      <c r="LDM79" s="52"/>
      <c r="LDN79" s="52"/>
      <c r="LDO79" s="52"/>
      <c r="LDP79" s="52"/>
      <c r="LDQ79" s="52"/>
      <c r="LDR79" s="52"/>
      <c r="LDS79" s="52"/>
      <c r="LDT79" s="52"/>
      <c r="LDU79" s="52"/>
      <c r="LDV79" s="52"/>
      <c r="LDW79" s="52"/>
      <c r="LDX79" s="52"/>
      <c r="LDY79" s="52"/>
      <c r="LDZ79" s="52"/>
      <c r="LEA79" s="52"/>
      <c r="LEB79" s="52"/>
      <c r="LEC79" s="52"/>
      <c r="LED79" s="52"/>
      <c r="LEE79" s="52"/>
      <c r="LEF79" s="52"/>
      <c r="LEG79" s="52"/>
      <c r="LEH79" s="52"/>
      <c r="LEI79" s="52"/>
      <c r="LEJ79" s="52"/>
      <c r="LEK79" s="52"/>
      <c r="LEL79" s="52"/>
      <c r="LEM79" s="52"/>
      <c r="LEN79" s="52"/>
      <c r="LEO79" s="52"/>
      <c r="LEP79" s="52"/>
      <c r="LEQ79" s="52"/>
      <c r="LER79" s="52"/>
      <c r="LES79" s="52"/>
      <c r="LET79" s="52"/>
      <c r="LEU79" s="52"/>
      <c r="LEV79" s="52"/>
      <c r="LEW79" s="52"/>
      <c r="LEX79" s="52"/>
      <c r="LEY79" s="52"/>
      <c r="LEZ79" s="52"/>
      <c r="LFA79" s="52"/>
      <c r="LFB79" s="52"/>
      <c r="LFC79" s="52"/>
      <c r="LFD79" s="52"/>
      <c r="LFE79" s="52"/>
      <c r="LFF79" s="52"/>
      <c r="LFG79" s="52"/>
      <c r="LFH79" s="52"/>
      <c r="LFI79" s="52"/>
      <c r="LFJ79" s="52"/>
      <c r="LFK79" s="52"/>
      <c r="LFL79" s="52"/>
      <c r="LFM79" s="52"/>
      <c r="LFN79" s="52"/>
      <c r="LFO79" s="52"/>
      <c r="LFP79" s="52"/>
      <c r="LFQ79" s="52"/>
      <c r="LFR79" s="52"/>
      <c r="LFS79" s="52"/>
      <c r="LFT79" s="52"/>
      <c r="LFU79" s="52"/>
      <c r="LFV79" s="52"/>
      <c r="LFW79" s="52"/>
      <c r="LFX79" s="52"/>
      <c r="LFY79" s="52"/>
      <c r="LFZ79" s="52"/>
      <c r="LGA79" s="52"/>
      <c r="LGB79" s="52"/>
      <c r="LGC79" s="52"/>
      <c r="LGD79" s="52"/>
      <c r="LGE79" s="52"/>
      <c r="LGF79" s="52"/>
      <c r="LGG79" s="52"/>
      <c r="LGH79" s="52"/>
      <c r="LGI79" s="52"/>
      <c r="LGJ79" s="52"/>
      <c r="LGK79" s="52"/>
      <c r="LGL79" s="52"/>
      <c r="LGM79" s="52"/>
      <c r="LGN79" s="52"/>
      <c r="LGO79" s="52"/>
      <c r="LGP79" s="52"/>
      <c r="LGQ79" s="52"/>
      <c r="LGR79" s="52"/>
      <c r="LGS79" s="52"/>
      <c r="LGT79" s="52"/>
      <c r="LGU79" s="52"/>
      <c r="LGV79" s="52"/>
      <c r="LGW79" s="52"/>
      <c r="LGX79" s="52"/>
      <c r="LGY79" s="52"/>
      <c r="LGZ79" s="52"/>
      <c r="LHA79" s="52"/>
      <c r="LHB79" s="52"/>
      <c r="LHC79" s="52"/>
      <c r="LHD79" s="52"/>
      <c r="LHE79" s="52"/>
      <c r="LHF79" s="52"/>
      <c r="LHG79" s="52"/>
      <c r="LHH79" s="52"/>
      <c r="LHI79" s="52"/>
      <c r="LHJ79" s="52"/>
      <c r="LHK79" s="52"/>
      <c r="LHL79" s="52"/>
      <c r="LHM79" s="52"/>
      <c r="LHN79" s="52"/>
      <c r="LHO79" s="52"/>
      <c r="LHP79" s="52"/>
      <c r="LHQ79" s="52"/>
      <c r="LHR79" s="52"/>
      <c r="LHS79" s="52"/>
      <c r="LHT79" s="52"/>
      <c r="LHU79" s="52"/>
      <c r="LHV79" s="52"/>
      <c r="LHW79" s="52"/>
      <c r="LHX79" s="52"/>
      <c r="LHY79" s="52"/>
      <c r="LHZ79" s="52"/>
      <c r="LIA79" s="52"/>
      <c r="LIB79" s="52"/>
      <c r="LIC79" s="52"/>
      <c r="LID79" s="52"/>
      <c r="LIE79" s="52"/>
      <c r="LIF79" s="52"/>
      <c r="LIG79" s="52"/>
      <c r="LIH79" s="52"/>
      <c r="LII79" s="52"/>
      <c r="LIJ79" s="52"/>
      <c r="LIK79" s="52"/>
      <c r="LIL79" s="52"/>
      <c r="LIM79" s="52"/>
      <c r="LIN79" s="52"/>
      <c r="LIO79" s="52"/>
      <c r="LIP79" s="52"/>
      <c r="LIQ79" s="52"/>
      <c r="LIR79" s="52"/>
      <c r="LIS79" s="52"/>
      <c r="LIT79" s="52"/>
      <c r="LIU79" s="52"/>
      <c r="LIV79" s="52"/>
      <c r="LIW79" s="52"/>
      <c r="LIX79" s="52"/>
      <c r="LIY79" s="52"/>
      <c r="LIZ79" s="52"/>
      <c r="LJA79" s="52"/>
      <c r="LJB79" s="52"/>
      <c r="LJC79" s="52"/>
      <c r="LJD79" s="52"/>
      <c r="LJE79" s="52"/>
      <c r="LJF79" s="52"/>
      <c r="LJG79" s="52"/>
      <c r="LJH79" s="52"/>
      <c r="LJI79" s="52"/>
      <c r="LJJ79" s="52"/>
      <c r="LJK79" s="52"/>
      <c r="LJL79" s="52"/>
      <c r="LJM79" s="52"/>
      <c r="LJN79" s="52"/>
      <c r="LJO79" s="52"/>
      <c r="LJP79" s="52"/>
      <c r="LJQ79" s="52"/>
      <c r="LJR79" s="52"/>
      <c r="LJS79" s="52"/>
      <c r="LJT79" s="52"/>
      <c r="LJU79" s="52"/>
      <c r="LJV79" s="52"/>
      <c r="LJW79" s="52"/>
      <c r="LJX79" s="52"/>
      <c r="LJY79" s="52"/>
      <c r="LJZ79" s="52"/>
      <c r="LKA79" s="52"/>
      <c r="LKB79" s="52"/>
      <c r="LKC79" s="52"/>
      <c r="LKD79" s="52"/>
      <c r="LKE79" s="52"/>
      <c r="LKF79" s="52"/>
      <c r="LKG79" s="52"/>
      <c r="LKH79" s="52"/>
      <c r="LKI79" s="52"/>
      <c r="LKJ79" s="52"/>
      <c r="LKK79" s="52"/>
      <c r="LKL79" s="52"/>
      <c r="LKM79" s="52"/>
      <c r="LKN79" s="52"/>
      <c r="LKO79" s="52"/>
      <c r="LKP79" s="52"/>
      <c r="LKQ79" s="52"/>
      <c r="LKR79" s="52"/>
      <c r="LKS79" s="52"/>
      <c r="LKT79" s="52"/>
      <c r="LKU79" s="52"/>
      <c r="LKV79" s="52"/>
      <c r="LKW79" s="52"/>
      <c r="LKX79" s="52"/>
      <c r="LKY79" s="52"/>
      <c r="LKZ79" s="52"/>
      <c r="LLA79" s="52"/>
      <c r="LLB79" s="52"/>
      <c r="LLC79" s="52"/>
      <c r="LLD79" s="52"/>
      <c r="LLE79" s="52"/>
      <c r="LLF79" s="52"/>
      <c r="LLG79" s="52"/>
      <c r="LLH79" s="52"/>
      <c r="LLI79" s="52"/>
      <c r="LLJ79" s="52"/>
      <c r="LLK79" s="52"/>
      <c r="LLL79" s="52"/>
      <c r="LLM79" s="52"/>
      <c r="LLN79" s="52"/>
      <c r="LLO79" s="52"/>
      <c r="LLP79" s="52"/>
      <c r="LLQ79" s="52"/>
      <c r="LLR79" s="52"/>
      <c r="LLS79" s="52"/>
      <c r="LLT79" s="52"/>
      <c r="LLU79" s="52"/>
      <c r="LLV79" s="52"/>
      <c r="LLW79" s="52"/>
      <c r="LLX79" s="52"/>
      <c r="LLY79" s="52"/>
      <c r="LLZ79" s="52"/>
      <c r="LMA79" s="52"/>
      <c r="LMB79" s="52"/>
      <c r="LMC79" s="52"/>
      <c r="LMD79" s="52"/>
      <c r="LME79" s="52"/>
      <c r="LMF79" s="52"/>
      <c r="LMG79" s="52"/>
      <c r="LMH79" s="52"/>
      <c r="LMI79" s="52"/>
      <c r="LMJ79" s="52"/>
      <c r="LMK79" s="52"/>
      <c r="LML79" s="52"/>
      <c r="LMM79" s="52"/>
      <c r="LMN79" s="52"/>
      <c r="LMO79" s="52"/>
      <c r="LMP79" s="52"/>
      <c r="LMQ79" s="52"/>
      <c r="LMR79" s="52"/>
      <c r="LMS79" s="52"/>
      <c r="LMT79" s="52"/>
      <c r="LMU79" s="52"/>
      <c r="LMV79" s="52"/>
      <c r="LMW79" s="52"/>
      <c r="LMX79" s="52"/>
      <c r="LMY79" s="52"/>
      <c r="LMZ79" s="52"/>
      <c r="LNA79" s="52"/>
      <c r="LNB79" s="52"/>
      <c r="LNC79" s="52"/>
      <c r="LND79" s="52"/>
      <c r="LNE79" s="52"/>
      <c r="LNF79" s="52"/>
      <c r="LNG79" s="52"/>
      <c r="LNH79" s="52"/>
      <c r="LNI79" s="52"/>
      <c r="LNJ79" s="52"/>
      <c r="LNK79" s="52"/>
      <c r="LNL79" s="52"/>
      <c r="LNM79" s="52"/>
      <c r="LNN79" s="52"/>
      <c r="LNO79" s="52"/>
      <c r="LNP79" s="52"/>
      <c r="LNQ79" s="52"/>
      <c r="LNR79" s="52"/>
      <c r="LNS79" s="52"/>
      <c r="LNT79" s="52"/>
      <c r="LNU79" s="52"/>
      <c r="LNV79" s="52"/>
      <c r="LNW79" s="52"/>
      <c r="LNX79" s="52"/>
      <c r="LNY79" s="52"/>
      <c r="LNZ79" s="52"/>
      <c r="LOA79" s="52"/>
      <c r="LOB79" s="52"/>
      <c r="LOC79" s="52"/>
      <c r="LOD79" s="52"/>
      <c r="LOE79" s="52"/>
      <c r="LOF79" s="52"/>
      <c r="LOG79" s="52"/>
      <c r="LOH79" s="52"/>
      <c r="LOI79" s="52"/>
      <c r="LOJ79" s="52"/>
      <c r="LOK79" s="52"/>
      <c r="LOL79" s="52"/>
      <c r="LOM79" s="52"/>
      <c r="LON79" s="52"/>
      <c r="LOO79" s="52"/>
      <c r="LOP79" s="52"/>
      <c r="LOQ79" s="52"/>
      <c r="LOR79" s="52"/>
      <c r="LOS79" s="52"/>
      <c r="LOT79" s="52"/>
      <c r="LOU79" s="52"/>
      <c r="LOV79" s="52"/>
      <c r="LOW79" s="52"/>
      <c r="LOX79" s="52"/>
      <c r="LOY79" s="52"/>
      <c r="LOZ79" s="52"/>
      <c r="LPA79" s="52"/>
      <c r="LPB79" s="52"/>
      <c r="LPC79" s="52"/>
      <c r="LPD79" s="52"/>
      <c r="LPE79" s="52"/>
      <c r="LPF79" s="52"/>
      <c r="LPG79" s="52"/>
      <c r="LPH79" s="52"/>
      <c r="LPI79" s="52"/>
      <c r="LPJ79" s="52"/>
      <c r="LPK79" s="52"/>
      <c r="LPL79" s="52"/>
      <c r="LPM79" s="52"/>
      <c r="LPN79" s="52"/>
      <c r="LPO79" s="52"/>
      <c r="LPP79" s="52"/>
      <c r="LPQ79" s="52"/>
      <c r="LPR79" s="52"/>
      <c r="LPS79" s="52"/>
      <c r="LPT79" s="52"/>
      <c r="LPU79" s="52"/>
      <c r="LPV79" s="52"/>
      <c r="LPW79" s="52"/>
      <c r="LPX79" s="52"/>
      <c r="LPY79" s="52"/>
      <c r="LPZ79" s="52"/>
      <c r="LQA79" s="52"/>
      <c r="LQB79" s="52"/>
      <c r="LQC79" s="52"/>
      <c r="LQD79" s="52"/>
      <c r="LQE79" s="52"/>
      <c r="LQF79" s="52"/>
      <c r="LQG79" s="52"/>
      <c r="LQH79" s="52"/>
      <c r="LQI79" s="52"/>
      <c r="LQJ79" s="52"/>
      <c r="LQK79" s="52"/>
      <c r="LQL79" s="52"/>
      <c r="LQM79" s="52"/>
      <c r="LQN79" s="52"/>
      <c r="LQO79" s="52"/>
      <c r="LQP79" s="52"/>
      <c r="LQQ79" s="52"/>
      <c r="LQR79" s="52"/>
      <c r="LQS79" s="52"/>
      <c r="LQT79" s="52"/>
      <c r="LQU79" s="52"/>
      <c r="LQV79" s="52"/>
      <c r="LQW79" s="52"/>
      <c r="LQX79" s="52"/>
      <c r="LQY79" s="52"/>
      <c r="LQZ79" s="52"/>
      <c r="LRA79" s="52"/>
      <c r="LRB79" s="52"/>
      <c r="LRC79" s="52"/>
      <c r="LRD79" s="52"/>
      <c r="LRE79" s="52"/>
      <c r="LRF79" s="52"/>
      <c r="LRG79" s="52"/>
      <c r="LRH79" s="52"/>
      <c r="LRI79" s="52"/>
      <c r="LRJ79" s="52"/>
      <c r="LRK79" s="52"/>
      <c r="LRL79" s="52"/>
      <c r="LRM79" s="52"/>
      <c r="LRN79" s="52"/>
      <c r="LRO79" s="52"/>
      <c r="LRP79" s="52"/>
      <c r="LRQ79" s="52"/>
      <c r="LRR79" s="52"/>
      <c r="LRS79" s="52"/>
      <c r="LRT79" s="52"/>
      <c r="LRU79" s="52"/>
      <c r="LRV79" s="52"/>
      <c r="LRW79" s="52"/>
      <c r="LRX79" s="52"/>
      <c r="LRY79" s="52"/>
      <c r="LRZ79" s="52"/>
      <c r="LSA79" s="52"/>
      <c r="LSB79" s="52"/>
      <c r="LSC79" s="52"/>
      <c r="LSD79" s="52"/>
      <c r="LSE79" s="52"/>
      <c r="LSF79" s="52"/>
      <c r="LSG79" s="52"/>
      <c r="LSH79" s="52"/>
      <c r="LSI79" s="52"/>
      <c r="LSJ79" s="52"/>
      <c r="LSK79" s="52"/>
      <c r="LSL79" s="52"/>
      <c r="LSM79" s="52"/>
      <c r="LSN79" s="52"/>
      <c r="LSO79" s="52"/>
      <c r="LSP79" s="52"/>
      <c r="LSQ79" s="52"/>
      <c r="LSR79" s="52"/>
      <c r="LSS79" s="52"/>
      <c r="LST79" s="52"/>
      <c r="LSU79" s="52"/>
      <c r="LSV79" s="52"/>
      <c r="LSW79" s="52"/>
      <c r="LSX79" s="52"/>
      <c r="LSY79" s="52"/>
      <c r="LSZ79" s="52"/>
      <c r="LTA79" s="52"/>
      <c r="LTB79" s="52"/>
      <c r="LTC79" s="52"/>
      <c r="LTD79" s="52"/>
      <c r="LTE79" s="52"/>
      <c r="LTF79" s="52"/>
      <c r="LTG79" s="52"/>
      <c r="LTH79" s="52"/>
      <c r="LTI79" s="52"/>
      <c r="LTJ79" s="52"/>
      <c r="LTK79" s="52"/>
      <c r="LTL79" s="52"/>
      <c r="LTM79" s="52"/>
      <c r="LTN79" s="52"/>
      <c r="LTO79" s="52"/>
      <c r="LTP79" s="52"/>
      <c r="LTQ79" s="52"/>
      <c r="LTR79" s="52"/>
      <c r="LTS79" s="52"/>
      <c r="LTT79" s="52"/>
      <c r="LTU79" s="52"/>
      <c r="LTV79" s="52"/>
      <c r="LTW79" s="52"/>
      <c r="LTX79" s="52"/>
      <c r="LTY79" s="52"/>
      <c r="LTZ79" s="52"/>
      <c r="LUA79" s="52"/>
      <c r="LUB79" s="52"/>
      <c r="LUC79" s="52"/>
      <c r="LUD79" s="52"/>
      <c r="LUE79" s="52"/>
      <c r="LUF79" s="52"/>
      <c r="LUG79" s="52"/>
      <c r="LUH79" s="52"/>
      <c r="LUI79" s="52"/>
      <c r="LUJ79" s="52"/>
      <c r="LUK79" s="52"/>
      <c r="LUL79" s="52"/>
      <c r="LUM79" s="52"/>
      <c r="LUN79" s="52"/>
      <c r="LUO79" s="52"/>
      <c r="LUP79" s="52"/>
      <c r="LUQ79" s="52"/>
      <c r="LUR79" s="52"/>
      <c r="LUS79" s="52"/>
      <c r="LUT79" s="52"/>
      <c r="LUU79" s="52"/>
      <c r="LUV79" s="52"/>
      <c r="LUW79" s="52"/>
      <c r="LUX79" s="52"/>
      <c r="LUY79" s="52"/>
      <c r="LUZ79" s="52"/>
      <c r="LVA79" s="52"/>
      <c r="LVB79" s="52"/>
      <c r="LVC79" s="52"/>
      <c r="LVD79" s="52"/>
      <c r="LVE79" s="52"/>
      <c r="LVF79" s="52"/>
      <c r="LVG79" s="52"/>
      <c r="LVH79" s="52"/>
      <c r="LVI79" s="52"/>
      <c r="LVJ79" s="52"/>
      <c r="LVK79" s="52"/>
      <c r="LVL79" s="52"/>
      <c r="LVM79" s="52"/>
      <c r="LVN79" s="52"/>
      <c r="LVO79" s="52"/>
      <c r="LVP79" s="52"/>
      <c r="LVQ79" s="52"/>
      <c r="LVR79" s="52"/>
      <c r="LVS79" s="52"/>
      <c r="LVT79" s="52"/>
      <c r="LVU79" s="52"/>
      <c r="LVV79" s="52"/>
      <c r="LVW79" s="52"/>
      <c r="LVX79" s="52"/>
      <c r="LVY79" s="52"/>
      <c r="LVZ79" s="52"/>
      <c r="LWA79" s="52"/>
      <c r="LWB79" s="52"/>
      <c r="LWC79" s="52"/>
      <c r="LWD79" s="52"/>
      <c r="LWE79" s="52"/>
      <c r="LWF79" s="52"/>
      <c r="LWG79" s="52"/>
      <c r="LWH79" s="52"/>
      <c r="LWI79" s="52"/>
      <c r="LWJ79" s="52"/>
      <c r="LWK79" s="52"/>
      <c r="LWL79" s="52"/>
      <c r="LWM79" s="52"/>
      <c r="LWN79" s="52"/>
      <c r="LWO79" s="52"/>
      <c r="LWP79" s="52"/>
      <c r="LWQ79" s="52"/>
      <c r="LWR79" s="52"/>
      <c r="LWS79" s="52"/>
      <c r="LWT79" s="52"/>
      <c r="LWU79" s="52"/>
      <c r="LWV79" s="52"/>
      <c r="LWW79" s="52"/>
      <c r="LWX79" s="52"/>
      <c r="LWY79" s="52"/>
      <c r="LWZ79" s="52"/>
      <c r="LXA79" s="52"/>
      <c r="LXB79" s="52"/>
      <c r="LXC79" s="52"/>
      <c r="LXD79" s="52"/>
      <c r="LXE79" s="52"/>
      <c r="LXF79" s="52"/>
      <c r="LXG79" s="52"/>
      <c r="LXH79" s="52"/>
      <c r="LXI79" s="52"/>
      <c r="LXJ79" s="52"/>
      <c r="LXK79" s="52"/>
      <c r="LXL79" s="52"/>
      <c r="LXM79" s="52"/>
      <c r="LXN79" s="52"/>
      <c r="LXO79" s="52"/>
      <c r="LXP79" s="52"/>
      <c r="LXQ79" s="52"/>
      <c r="LXR79" s="52"/>
      <c r="LXS79" s="52"/>
      <c r="LXT79" s="52"/>
      <c r="LXU79" s="52"/>
      <c r="LXV79" s="52"/>
      <c r="LXW79" s="52"/>
      <c r="LXX79" s="52"/>
      <c r="LXY79" s="52"/>
      <c r="LXZ79" s="52"/>
      <c r="LYA79" s="52"/>
      <c r="LYB79" s="52"/>
      <c r="LYC79" s="52"/>
      <c r="LYD79" s="52"/>
      <c r="LYE79" s="52"/>
      <c r="LYF79" s="52"/>
      <c r="LYG79" s="52"/>
      <c r="LYH79" s="52"/>
      <c r="LYI79" s="52"/>
      <c r="LYJ79" s="52"/>
      <c r="LYK79" s="52"/>
      <c r="LYL79" s="52"/>
      <c r="LYM79" s="52"/>
      <c r="LYN79" s="52"/>
      <c r="LYO79" s="52"/>
      <c r="LYP79" s="52"/>
      <c r="LYQ79" s="52"/>
      <c r="LYR79" s="52"/>
      <c r="LYS79" s="52"/>
      <c r="LYT79" s="52"/>
      <c r="LYU79" s="52"/>
      <c r="LYV79" s="52"/>
      <c r="LYW79" s="52"/>
      <c r="LYX79" s="52"/>
      <c r="LYY79" s="52"/>
      <c r="LYZ79" s="52"/>
      <c r="LZA79" s="52"/>
      <c r="LZB79" s="52"/>
      <c r="LZC79" s="52"/>
      <c r="LZD79" s="52"/>
      <c r="LZE79" s="52"/>
      <c r="LZF79" s="52"/>
      <c r="LZG79" s="52"/>
      <c r="LZH79" s="52"/>
      <c r="LZI79" s="52"/>
      <c r="LZJ79" s="52"/>
      <c r="LZK79" s="52"/>
      <c r="LZL79" s="52"/>
      <c r="LZM79" s="52"/>
      <c r="LZN79" s="52"/>
      <c r="LZO79" s="52"/>
      <c r="LZP79" s="52"/>
      <c r="LZQ79" s="52"/>
      <c r="LZR79" s="52"/>
      <c r="LZS79" s="52"/>
      <c r="LZT79" s="52"/>
      <c r="LZU79" s="52"/>
      <c r="LZV79" s="52"/>
      <c r="LZW79" s="52"/>
      <c r="LZX79" s="52"/>
      <c r="LZY79" s="52"/>
      <c r="LZZ79" s="52"/>
      <c r="MAA79" s="52"/>
      <c r="MAB79" s="52"/>
      <c r="MAC79" s="52"/>
      <c r="MAD79" s="52"/>
      <c r="MAE79" s="52"/>
      <c r="MAF79" s="52"/>
      <c r="MAG79" s="52"/>
      <c r="MAH79" s="52"/>
      <c r="MAI79" s="52"/>
      <c r="MAJ79" s="52"/>
      <c r="MAK79" s="52"/>
      <c r="MAL79" s="52"/>
      <c r="MAM79" s="52"/>
      <c r="MAN79" s="52"/>
      <c r="MAO79" s="52"/>
      <c r="MAP79" s="52"/>
      <c r="MAQ79" s="52"/>
      <c r="MAR79" s="52"/>
      <c r="MAS79" s="52"/>
      <c r="MAT79" s="52"/>
      <c r="MAU79" s="52"/>
      <c r="MAV79" s="52"/>
      <c r="MAW79" s="52"/>
      <c r="MAX79" s="52"/>
      <c r="MAY79" s="52"/>
      <c r="MAZ79" s="52"/>
      <c r="MBA79" s="52"/>
      <c r="MBB79" s="52"/>
      <c r="MBC79" s="52"/>
      <c r="MBD79" s="52"/>
      <c r="MBE79" s="52"/>
      <c r="MBF79" s="52"/>
      <c r="MBG79" s="52"/>
      <c r="MBH79" s="52"/>
      <c r="MBI79" s="52"/>
      <c r="MBJ79" s="52"/>
      <c r="MBK79" s="52"/>
      <c r="MBL79" s="52"/>
      <c r="MBM79" s="52"/>
      <c r="MBN79" s="52"/>
      <c r="MBO79" s="52"/>
      <c r="MBP79" s="52"/>
      <c r="MBQ79" s="52"/>
      <c r="MBR79" s="52"/>
      <c r="MBS79" s="52"/>
      <c r="MBT79" s="52"/>
      <c r="MBU79" s="52"/>
      <c r="MBV79" s="52"/>
      <c r="MBW79" s="52"/>
      <c r="MBX79" s="52"/>
      <c r="MBY79" s="52"/>
      <c r="MBZ79" s="52"/>
      <c r="MCA79" s="52"/>
      <c r="MCB79" s="52"/>
      <c r="MCC79" s="52"/>
      <c r="MCD79" s="52"/>
      <c r="MCE79" s="52"/>
      <c r="MCF79" s="52"/>
      <c r="MCG79" s="52"/>
      <c r="MCH79" s="52"/>
      <c r="MCI79" s="52"/>
      <c r="MCJ79" s="52"/>
      <c r="MCK79" s="52"/>
      <c r="MCL79" s="52"/>
      <c r="MCM79" s="52"/>
      <c r="MCN79" s="52"/>
      <c r="MCO79" s="52"/>
      <c r="MCP79" s="52"/>
      <c r="MCQ79" s="52"/>
      <c r="MCR79" s="52"/>
      <c r="MCS79" s="52"/>
      <c r="MCT79" s="52"/>
      <c r="MCU79" s="52"/>
      <c r="MCV79" s="52"/>
      <c r="MCW79" s="52"/>
      <c r="MCX79" s="52"/>
      <c r="MCY79" s="52"/>
      <c r="MCZ79" s="52"/>
      <c r="MDA79" s="52"/>
      <c r="MDB79" s="52"/>
      <c r="MDC79" s="52"/>
      <c r="MDD79" s="52"/>
      <c r="MDE79" s="52"/>
      <c r="MDF79" s="52"/>
      <c r="MDG79" s="52"/>
      <c r="MDH79" s="52"/>
      <c r="MDI79" s="52"/>
      <c r="MDJ79" s="52"/>
      <c r="MDK79" s="52"/>
      <c r="MDL79" s="52"/>
      <c r="MDM79" s="52"/>
      <c r="MDN79" s="52"/>
      <c r="MDO79" s="52"/>
      <c r="MDP79" s="52"/>
      <c r="MDQ79" s="52"/>
      <c r="MDR79" s="52"/>
      <c r="MDS79" s="52"/>
      <c r="MDT79" s="52"/>
      <c r="MDU79" s="52"/>
      <c r="MDV79" s="52"/>
      <c r="MDW79" s="52"/>
      <c r="MDX79" s="52"/>
      <c r="MDY79" s="52"/>
      <c r="MDZ79" s="52"/>
      <c r="MEA79" s="52"/>
      <c r="MEB79" s="52"/>
      <c r="MEC79" s="52"/>
      <c r="MED79" s="52"/>
      <c r="MEE79" s="52"/>
      <c r="MEF79" s="52"/>
      <c r="MEG79" s="52"/>
      <c r="MEH79" s="52"/>
      <c r="MEI79" s="52"/>
      <c r="MEJ79" s="52"/>
      <c r="MEK79" s="52"/>
      <c r="MEL79" s="52"/>
      <c r="MEM79" s="52"/>
      <c r="MEN79" s="52"/>
      <c r="MEO79" s="52"/>
      <c r="MEP79" s="52"/>
      <c r="MEQ79" s="52"/>
      <c r="MER79" s="52"/>
      <c r="MES79" s="52"/>
      <c r="MET79" s="52"/>
      <c r="MEU79" s="52"/>
      <c r="MEV79" s="52"/>
      <c r="MEW79" s="52"/>
      <c r="MEX79" s="52"/>
      <c r="MEY79" s="52"/>
      <c r="MEZ79" s="52"/>
      <c r="MFA79" s="52"/>
      <c r="MFB79" s="52"/>
      <c r="MFC79" s="52"/>
      <c r="MFD79" s="52"/>
      <c r="MFE79" s="52"/>
      <c r="MFF79" s="52"/>
      <c r="MFG79" s="52"/>
      <c r="MFH79" s="52"/>
      <c r="MFI79" s="52"/>
      <c r="MFJ79" s="52"/>
      <c r="MFK79" s="52"/>
      <c r="MFL79" s="52"/>
      <c r="MFM79" s="52"/>
      <c r="MFN79" s="52"/>
      <c r="MFO79" s="52"/>
      <c r="MFP79" s="52"/>
      <c r="MFQ79" s="52"/>
      <c r="MFR79" s="52"/>
      <c r="MFS79" s="52"/>
      <c r="MFT79" s="52"/>
      <c r="MFU79" s="52"/>
      <c r="MFV79" s="52"/>
      <c r="MFW79" s="52"/>
      <c r="MFX79" s="52"/>
      <c r="MFY79" s="52"/>
      <c r="MFZ79" s="52"/>
      <c r="MGA79" s="52"/>
      <c r="MGB79" s="52"/>
      <c r="MGC79" s="52"/>
      <c r="MGD79" s="52"/>
      <c r="MGE79" s="52"/>
      <c r="MGF79" s="52"/>
      <c r="MGG79" s="52"/>
      <c r="MGH79" s="52"/>
      <c r="MGI79" s="52"/>
      <c r="MGJ79" s="52"/>
      <c r="MGK79" s="52"/>
      <c r="MGL79" s="52"/>
      <c r="MGM79" s="52"/>
      <c r="MGN79" s="52"/>
      <c r="MGO79" s="52"/>
      <c r="MGP79" s="52"/>
      <c r="MGQ79" s="52"/>
      <c r="MGR79" s="52"/>
      <c r="MGS79" s="52"/>
      <c r="MGT79" s="52"/>
      <c r="MGU79" s="52"/>
      <c r="MGV79" s="52"/>
      <c r="MGW79" s="52"/>
      <c r="MGX79" s="52"/>
      <c r="MGY79" s="52"/>
      <c r="MGZ79" s="52"/>
      <c r="MHA79" s="52"/>
      <c r="MHB79" s="52"/>
      <c r="MHC79" s="52"/>
      <c r="MHD79" s="52"/>
      <c r="MHE79" s="52"/>
      <c r="MHF79" s="52"/>
      <c r="MHG79" s="52"/>
      <c r="MHH79" s="52"/>
      <c r="MHI79" s="52"/>
      <c r="MHJ79" s="52"/>
      <c r="MHK79" s="52"/>
      <c r="MHL79" s="52"/>
      <c r="MHM79" s="52"/>
      <c r="MHN79" s="52"/>
      <c r="MHO79" s="52"/>
      <c r="MHP79" s="52"/>
      <c r="MHQ79" s="52"/>
      <c r="MHR79" s="52"/>
      <c r="MHS79" s="52"/>
      <c r="MHT79" s="52"/>
      <c r="MHU79" s="52"/>
      <c r="MHV79" s="52"/>
      <c r="MHW79" s="52"/>
      <c r="MHX79" s="52"/>
      <c r="MHY79" s="52"/>
      <c r="MHZ79" s="52"/>
      <c r="MIA79" s="52"/>
      <c r="MIB79" s="52"/>
      <c r="MIC79" s="52"/>
      <c r="MID79" s="52"/>
      <c r="MIE79" s="52"/>
      <c r="MIF79" s="52"/>
      <c r="MIG79" s="52"/>
      <c r="MIH79" s="52"/>
      <c r="MII79" s="52"/>
      <c r="MIJ79" s="52"/>
      <c r="MIK79" s="52"/>
      <c r="MIL79" s="52"/>
      <c r="MIM79" s="52"/>
      <c r="MIN79" s="52"/>
      <c r="MIO79" s="52"/>
      <c r="MIP79" s="52"/>
      <c r="MIQ79" s="52"/>
      <c r="MIR79" s="52"/>
      <c r="MIS79" s="52"/>
      <c r="MIT79" s="52"/>
      <c r="MIU79" s="52"/>
      <c r="MIV79" s="52"/>
      <c r="MIW79" s="52"/>
      <c r="MIX79" s="52"/>
      <c r="MIY79" s="52"/>
      <c r="MIZ79" s="52"/>
      <c r="MJA79" s="52"/>
      <c r="MJB79" s="52"/>
      <c r="MJC79" s="52"/>
      <c r="MJD79" s="52"/>
      <c r="MJE79" s="52"/>
      <c r="MJF79" s="52"/>
      <c r="MJG79" s="52"/>
      <c r="MJH79" s="52"/>
      <c r="MJI79" s="52"/>
      <c r="MJJ79" s="52"/>
      <c r="MJK79" s="52"/>
      <c r="MJL79" s="52"/>
      <c r="MJM79" s="52"/>
      <c r="MJN79" s="52"/>
      <c r="MJO79" s="52"/>
      <c r="MJP79" s="52"/>
      <c r="MJQ79" s="52"/>
      <c r="MJR79" s="52"/>
      <c r="MJS79" s="52"/>
      <c r="MJT79" s="52"/>
      <c r="MJU79" s="52"/>
      <c r="MJV79" s="52"/>
      <c r="MJW79" s="52"/>
      <c r="MJX79" s="52"/>
      <c r="MJY79" s="52"/>
      <c r="MJZ79" s="52"/>
      <c r="MKA79" s="52"/>
      <c r="MKB79" s="52"/>
      <c r="MKC79" s="52"/>
      <c r="MKD79" s="52"/>
      <c r="MKE79" s="52"/>
      <c r="MKF79" s="52"/>
      <c r="MKG79" s="52"/>
      <c r="MKH79" s="52"/>
      <c r="MKI79" s="52"/>
      <c r="MKJ79" s="52"/>
      <c r="MKK79" s="52"/>
      <c r="MKL79" s="52"/>
      <c r="MKM79" s="52"/>
      <c r="MKN79" s="52"/>
      <c r="MKO79" s="52"/>
      <c r="MKP79" s="52"/>
      <c r="MKQ79" s="52"/>
      <c r="MKR79" s="52"/>
      <c r="MKS79" s="52"/>
      <c r="MKT79" s="52"/>
      <c r="MKU79" s="52"/>
      <c r="MKV79" s="52"/>
      <c r="MKW79" s="52"/>
      <c r="MKX79" s="52"/>
      <c r="MKY79" s="52"/>
      <c r="MKZ79" s="52"/>
      <c r="MLA79" s="52"/>
      <c r="MLB79" s="52"/>
      <c r="MLC79" s="52"/>
      <c r="MLD79" s="52"/>
      <c r="MLE79" s="52"/>
      <c r="MLF79" s="52"/>
      <c r="MLG79" s="52"/>
      <c r="MLH79" s="52"/>
      <c r="MLI79" s="52"/>
      <c r="MLJ79" s="52"/>
      <c r="MLK79" s="52"/>
      <c r="MLL79" s="52"/>
      <c r="MLM79" s="52"/>
      <c r="MLN79" s="52"/>
      <c r="MLO79" s="52"/>
      <c r="MLP79" s="52"/>
      <c r="MLQ79" s="52"/>
      <c r="MLR79" s="52"/>
      <c r="MLS79" s="52"/>
      <c r="MLT79" s="52"/>
      <c r="MLU79" s="52"/>
      <c r="MLV79" s="52"/>
      <c r="MLW79" s="52"/>
      <c r="MLX79" s="52"/>
      <c r="MLY79" s="52"/>
      <c r="MLZ79" s="52"/>
      <c r="MMA79" s="52"/>
      <c r="MMB79" s="52"/>
      <c r="MMC79" s="52"/>
      <c r="MMD79" s="52"/>
      <c r="MME79" s="52"/>
      <c r="MMF79" s="52"/>
      <c r="MMG79" s="52"/>
      <c r="MMH79" s="52"/>
      <c r="MMI79" s="52"/>
      <c r="MMJ79" s="52"/>
      <c r="MMK79" s="52"/>
      <c r="MML79" s="52"/>
      <c r="MMM79" s="52"/>
      <c r="MMN79" s="52"/>
      <c r="MMO79" s="52"/>
      <c r="MMP79" s="52"/>
      <c r="MMQ79" s="52"/>
      <c r="MMR79" s="52"/>
      <c r="MMS79" s="52"/>
      <c r="MMT79" s="52"/>
      <c r="MMU79" s="52"/>
      <c r="MMV79" s="52"/>
      <c r="MMW79" s="52"/>
      <c r="MMX79" s="52"/>
      <c r="MMY79" s="52"/>
      <c r="MMZ79" s="52"/>
      <c r="MNA79" s="52"/>
      <c r="MNB79" s="52"/>
      <c r="MNC79" s="52"/>
      <c r="MND79" s="52"/>
      <c r="MNE79" s="52"/>
      <c r="MNF79" s="52"/>
      <c r="MNG79" s="52"/>
      <c r="MNH79" s="52"/>
      <c r="MNI79" s="52"/>
      <c r="MNJ79" s="52"/>
      <c r="MNK79" s="52"/>
      <c r="MNL79" s="52"/>
      <c r="MNM79" s="52"/>
      <c r="MNN79" s="52"/>
      <c r="MNO79" s="52"/>
      <c r="MNP79" s="52"/>
      <c r="MNQ79" s="52"/>
      <c r="MNR79" s="52"/>
      <c r="MNS79" s="52"/>
      <c r="MNT79" s="52"/>
      <c r="MNU79" s="52"/>
      <c r="MNV79" s="52"/>
      <c r="MNW79" s="52"/>
      <c r="MNX79" s="52"/>
      <c r="MNY79" s="52"/>
      <c r="MNZ79" s="52"/>
      <c r="MOA79" s="52"/>
      <c r="MOB79" s="52"/>
      <c r="MOC79" s="52"/>
      <c r="MOD79" s="52"/>
      <c r="MOE79" s="52"/>
      <c r="MOF79" s="52"/>
      <c r="MOG79" s="52"/>
      <c r="MOH79" s="52"/>
      <c r="MOI79" s="52"/>
      <c r="MOJ79" s="52"/>
      <c r="MOK79" s="52"/>
      <c r="MOL79" s="52"/>
      <c r="MOM79" s="52"/>
      <c r="MON79" s="52"/>
      <c r="MOO79" s="52"/>
      <c r="MOP79" s="52"/>
      <c r="MOQ79" s="52"/>
      <c r="MOR79" s="52"/>
      <c r="MOS79" s="52"/>
      <c r="MOT79" s="52"/>
      <c r="MOU79" s="52"/>
      <c r="MOV79" s="52"/>
      <c r="MOW79" s="52"/>
      <c r="MOX79" s="52"/>
      <c r="MOY79" s="52"/>
      <c r="MOZ79" s="52"/>
      <c r="MPA79" s="52"/>
      <c r="MPB79" s="52"/>
      <c r="MPC79" s="52"/>
      <c r="MPD79" s="52"/>
      <c r="MPE79" s="52"/>
      <c r="MPF79" s="52"/>
      <c r="MPG79" s="52"/>
      <c r="MPH79" s="52"/>
      <c r="MPI79" s="52"/>
      <c r="MPJ79" s="52"/>
      <c r="MPK79" s="52"/>
      <c r="MPL79" s="52"/>
      <c r="MPM79" s="52"/>
      <c r="MPN79" s="52"/>
      <c r="MPO79" s="52"/>
      <c r="MPP79" s="52"/>
      <c r="MPQ79" s="52"/>
      <c r="MPR79" s="52"/>
      <c r="MPS79" s="52"/>
      <c r="MPT79" s="52"/>
      <c r="MPU79" s="52"/>
      <c r="MPV79" s="52"/>
      <c r="MPW79" s="52"/>
      <c r="MPX79" s="52"/>
      <c r="MPY79" s="52"/>
      <c r="MPZ79" s="52"/>
      <c r="MQA79" s="52"/>
      <c r="MQB79" s="52"/>
      <c r="MQC79" s="52"/>
      <c r="MQD79" s="52"/>
      <c r="MQE79" s="52"/>
      <c r="MQF79" s="52"/>
      <c r="MQG79" s="52"/>
      <c r="MQH79" s="52"/>
      <c r="MQI79" s="52"/>
      <c r="MQJ79" s="52"/>
      <c r="MQK79" s="52"/>
      <c r="MQL79" s="52"/>
      <c r="MQM79" s="52"/>
      <c r="MQN79" s="52"/>
      <c r="MQO79" s="52"/>
      <c r="MQP79" s="52"/>
      <c r="MQQ79" s="52"/>
      <c r="MQR79" s="52"/>
      <c r="MQS79" s="52"/>
      <c r="MQT79" s="52"/>
      <c r="MQU79" s="52"/>
      <c r="MQV79" s="52"/>
      <c r="MQW79" s="52"/>
      <c r="MQX79" s="52"/>
      <c r="MQY79" s="52"/>
      <c r="MQZ79" s="52"/>
      <c r="MRA79" s="52"/>
      <c r="MRB79" s="52"/>
      <c r="MRC79" s="52"/>
      <c r="MRD79" s="52"/>
      <c r="MRE79" s="52"/>
      <c r="MRF79" s="52"/>
      <c r="MRG79" s="52"/>
      <c r="MRH79" s="52"/>
      <c r="MRI79" s="52"/>
      <c r="MRJ79" s="52"/>
      <c r="MRK79" s="52"/>
      <c r="MRL79" s="52"/>
      <c r="MRM79" s="52"/>
      <c r="MRN79" s="52"/>
      <c r="MRO79" s="52"/>
      <c r="MRP79" s="52"/>
      <c r="MRQ79" s="52"/>
      <c r="MRR79" s="52"/>
      <c r="MRS79" s="52"/>
      <c r="MRT79" s="52"/>
      <c r="MRU79" s="52"/>
      <c r="MRV79" s="52"/>
      <c r="MRW79" s="52"/>
      <c r="MRX79" s="52"/>
      <c r="MRY79" s="52"/>
      <c r="MRZ79" s="52"/>
      <c r="MSA79" s="52"/>
      <c r="MSB79" s="52"/>
      <c r="MSC79" s="52"/>
      <c r="MSD79" s="52"/>
      <c r="MSE79" s="52"/>
      <c r="MSF79" s="52"/>
      <c r="MSG79" s="52"/>
      <c r="MSH79" s="52"/>
      <c r="MSI79" s="52"/>
      <c r="MSJ79" s="52"/>
      <c r="MSK79" s="52"/>
      <c r="MSL79" s="52"/>
      <c r="MSM79" s="52"/>
      <c r="MSN79" s="52"/>
      <c r="MSO79" s="52"/>
      <c r="MSP79" s="52"/>
      <c r="MSQ79" s="52"/>
      <c r="MSR79" s="52"/>
      <c r="MSS79" s="52"/>
      <c r="MST79" s="52"/>
      <c r="MSU79" s="52"/>
      <c r="MSV79" s="52"/>
      <c r="MSW79" s="52"/>
      <c r="MSX79" s="52"/>
      <c r="MSY79" s="52"/>
      <c r="MSZ79" s="52"/>
      <c r="MTA79" s="52"/>
      <c r="MTB79" s="52"/>
      <c r="MTC79" s="52"/>
      <c r="MTD79" s="52"/>
      <c r="MTE79" s="52"/>
      <c r="MTF79" s="52"/>
      <c r="MTG79" s="52"/>
      <c r="MTH79" s="52"/>
      <c r="MTI79" s="52"/>
      <c r="MTJ79" s="52"/>
      <c r="MTK79" s="52"/>
      <c r="MTL79" s="52"/>
      <c r="MTM79" s="52"/>
      <c r="MTN79" s="52"/>
      <c r="MTO79" s="52"/>
      <c r="MTP79" s="52"/>
      <c r="MTQ79" s="52"/>
      <c r="MTR79" s="52"/>
      <c r="MTS79" s="52"/>
      <c r="MTT79" s="52"/>
      <c r="MTU79" s="52"/>
      <c r="MTV79" s="52"/>
      <c r="MTW79" s="52"/>
      <c r="MTX79" s="52"/>
      <c r="MTY79" s="52"/>
      <c r="MTZ79" s="52"/>
      <c r="MUA79" s="52"/>
      <c r="MUB79" s="52"/>
      <c r="MUC79" s="52"/>
      <c r="MUD79" s="52"/>
      <c r="MUE79" s="52"/>
      <c r="MUF79" s="52"/>
      <c r="MUG79" s="52"/>
      <c r="MUH79" s="52"/>
      <c r="MUI79" s="52"/>
      <c r="MUJ79" s="52"/>
      <c r="MUK79" s="52"/>
      <c r="MUL79" s="52"/>
      <c r="MUM79" s="52"/>
      <c r="MUN79" s="52"/>
      <c r="MUO79" s="52"/>
      <c r="MUP79" s="52"/>
      <c r="MUQ79" s="52"/>
      <c r="MUR79" s="52"/>
      <c r="MUS79" s="52"/>
      <c r="MUT79" s="52"/>
      <c r="MUU79" s="52"/>
      <c r="MUV79" s="52"/>
      <c r="MUW79" s="52"/>
      <c r="MUX79" s="52"/>
      <c r="MUY79" s="52"/>
      <c r="MUZ79" s="52"/>
      <c r="MVA79" s="52"/>
      <c r="MVB79" s="52"/>
      <c r="MVC79" s="52"/>
      <c r="MVD79" s="52"/>
      <c r="MVE79" s="52"/>
      <c r="MVF79" s="52"/>
      <c r="MVG79" s="52"/>
      <c r="MVH79" s="52"/>
      <c r="MVI79" s="52"/>
      <c r="MVJ79" s="52"/>
      <c r="MVK79" s="52"/>
      <c r="MVL79" s="52"/>
      <c r="MVM79" s="52"/>
      <c r="MVN79" s="52"/>
      <c r="MVO79" s="52"/>
      <c r="MVP79" s="52"/>
      <c r="MVQ79" s="52"/>
      <c r="MVR79" s="52"/>
      <c r="MVS79" s="52"/>
      <c r="MVT79" s="52"/>
      <c r="MVU79" s="52"/>
      <c r="MVV79" s="52"/>
      <c r="MVW79" s="52"/>
      <c r="MVX79" s="52"/>
      <c r="MVY79" s="52"/>
      <c r="MVZ79" s="52"/>
      <c r="MWA79" s="52"/>
      <c r="MWB79" s="52"/>
      <c r="MWC79" s="52"/>
      <c r="MWD79" s="52"/>
      <c r="MWE79" s="52"/>
      <c r="MWF79" s="52"/>
      <c r="MWG79" s="52"/>
      <c r="MWH79" s="52"/>
      <c r="MWI79" s="52"/>
      <c r="MWJ79" s="52"/>
      <c r="MWK79" s="52"/>
      <c r="MWL79" s="52"/>
      <c r="MWM79" s="52"/>
      <c r="MWN79" s="52"/>
      <c r="MWO79" s="52"/>
      <c r="MWP79" s="52"/>
      <c r="MWQ79" s="52"/>
      <c r="MWR79" s="52"/>
      <c r="MWS79" s="52"/>
      <c r="MWT79" s="52"/>
      <c r="MWU79" s="52"/>
      <c r="MWV79" s="52"/>
      <c r="MWW79" s="52"/>
      <c r="MWX79" s="52"/>
      <c r="MWY79" s="52"/>
      <c r="MWZ79" s="52"/>
      <c r="MXA79" s="52"/>
      <c r="MXB79" s="52"/>
      <c r="MXC79" s="52"/>
      <c r="MXD79" s="52"/>
      <c r="MXE79" s="52"/>
      <c r="MXF79" s="52"/>
      <c r="MXG79" s="52"/>
      <c r="MXH79" s="52"/>
      <c r="MXI79" s="52"/>
      <c r="MXJ79" s="52"/>
      <c r="MXK79" s="52"/>
      <c r="MXL79" s="52"/>
      <c r="MXM79" s="52"/>
      <c r="MXN79" s="52"/>
      <c r="MXO79" s="52"/>
      <c r="MXP79" s="52"/>
      <c r="MXQ79" s="52"/>
      <c r="MXR79" s="52"/>
      <c r="MXS79" s="52"/>
      <c r="MXT79" s="52"/>
      <c r="MXU79" s="52"/>
      <c r="MXV79" s="52"/>
      <c r="MXW79" s="52"/>
      <c r="MXX79" s="52"/>
      <c r="MXY79" s="52"/>
      <c r="MXZ79" s="52"/>
      <c r="MYA79" s="52"/>
      <c r="MYB79" s="52"/>
      <c r="MYC79" s="52"/>
      <c r="MYD79" s="52"/>
      <c r="MYE79" s="52"/>
      <c r="MYF79" s="52"/>
      <c r="MYG79" s="52"/>
      <c r="MYH79" s="52"/>
      <c r="MYI79" s="52"/>
      <c r="MYJ79" s="52"/>
      <c r="MYK79" s="52"/>
      <c r="MYL79" s="52"/>
      <c r="MYM79" s="52"/>
      <c r="MYN79" s="52"/>
      <c r="MYO79" s="52"/>
      <c r="MYP79" s="52"/>
      <c r="MYQ79" s="52"/>
      <c r="MYR79" s="52"/>
      <c r="MYS79" s="52"/>
      <c r="MYT79" s="52"/>
      <c r="MYU79" s="52"/>
      <c r="MYV79" s="52"/>
      <c r="MYW79" s="52"/>
      <c r="MYX79" s="52"/>
      <c r="MYY79" s="52"/>
      <c r="MYZ79" s="52"/>
      <c r="MZA79" s="52"/>
      <c r="MZB79" s="52"/>
      <c r="MZC79" s="52"/>
      <c r="MZD79" s="52"/>
      <c r="MZE79" s="52"/>
      <c r="MZF79" s="52"/>
      <c r="MZG79" s="52"/>
      <c r="MZH79" s="52"/>
      <c r="MZI79" s="52"/>
      <c r="MZJ79" s="52"/>
      <c r="MZK79" s="52"/>
      <c r="MZL79" s="52"/>
      <c r="MZM79" s="52"/>
      <c r="MZN79" s="52"/>
      <c r="MZO79" s="52"/>
      <c r="MZP79" s="52"/>
      <c r="MZQ79" s="52"/>
      <c r="MZR79" s="52"/>
      <c r="MZS79" s="52"/>
      <c r="MZT79" s="52"/>
      <c r="MZU79" s="52"/>
      <c r="MZV79" s="52"/>
      <c r="MZW79" s="52"/>
      <c r="MZX79" s="52"/>
      <c r="MZY79" s="52"/>
      <c r="MZZ79" s="52"/>
      <c r="NAA79" s="52"/>
      <c r="NAB79" s="52"/>
      <c r="NAC79" s="52"/>
      <c r="NAD79" s="52"/>
      <c r="NAE79" s="52"/>
      <c r="NAF79" s="52"/>
      <c r="NAG79" s="52"/>
      <c r="NAH79" s="52"/>
      <c r="NAI79" s="52"/>
      <c r="NAJ79" s="52"/>
      <c r="NAK79" s="52"/>
      <c r="NAL79" s="52"/>
      <c r="NAM79" s="52"/>
      <c r="NAN79" s="52"/>
      <c r="NAO79" s="52"/>
      <c r="NAP79" s="52"/>
      <c r="NAQ79" s="52"/>
      <c r="NAR79" s="52"/>
      <c r="NAS79" s="52"/>
      <c r="NAT79" s="52"/>
      <c r="NAU79" s="52"/>
      <c r="NAV79" s="52"/>
      <c r="NAW79" s="52"/>
      <c r="NAX79" s="52"/>
      <c r="NAY79" s="52"/>
      <c r="NAZ79" s="52"/>
      <c r="NBA79" s="52"/>
      <c r="NBB79" s="52"/>
      <c r="NBC79" s="52"/>
      <c r="NBD79" s="52"/>
      <c r="NBE79" s="52"/>
      <c r="NBF79" s="52"/>
      <c r="NBG79" s="52"/>
      <c r="NBH79" s="52"/>
      <c r="NBI79" s="52"/>
      <c r="NBJ79" s="52"/>
      <c r="NBK79" s="52"/>
      <c r="NBL79" s="52"/>
      <c r="NBM79" s="52"/>
      <c r="NBN79" s="52"/>
      <c r="NBO79" s="52"/>
      <c r="NBP79" s="52"/>
      <c r="NBQ79" s="52"/>
      <c r="NBR79" s="52"/>
      <c r="NBS79" s="52"/>
      <c r="NBT79" s="52"/>
      <c r="NBU79" s="52"/>
      <c r="NBV79" s="52"/>
      <c r="NBW79" s="52"/>
      <c r="NBX79" s="52"/>
      <c r="NBY79" s="52"/>
      <c r="NBZ79" s="52"/>
      <c r="NCA79" s="52"/>
      <c r="NCB79" s="52"/>
      <c r="NCC79" s="52"/>
      <c r="NCD79" s="52"/>
      <c r="NCE79" s="52"/>
      <c r="NCF79" s="52"/>
      <c r="NCG79" s="52"/>
      <c r="NCH79" s="52"/>
      <c r="NCI79" s="52"/>
      <c r="NCJ79" s="52"/>
      <c r="NCK79" s="52"/>
      <c r="NCL79" s="52"/>
      <c r="NCM79" s="52"/>
      <c r="NCN79" s="52"/>
      <c r="NCO79" s="52"/>
      <c r="NCP79" s="52"/>
      <c r="NCQ79" s="52"/>
      <c r="NCR79" s="52"/>
      <c r="NCS79" s="52"/>
      <c r="NCT79" s="52"/>
      <c r="NCU79" s="52"/>
      <c r="NCV79" s="52"/>
      <c r="NCW79" s="52"/>
      <c r="NCX79" s="52"/>
      <c r="NCY79" s="52"/>
      <c r="NCZ79" s="52"/>
      <c r="NDA79" s="52"/>
      <c r="NDB79" s="52"/>
      <c r="NDC79" s="52"/>
      <c r="NDD79" s="52"/>
      <c r="NDE79" s="52"/>
      <c r="NDF79" s="52"/>
      <c r="NDG79" s="52"/>
      <c r="NDH79" s="52"/>
      <c r="NDI79" s="52"/>
      <c r="NDJ79" s="52"/>
      <c r="NDK79" s="52"/>
      <c r="NDL79" s="52"/>
      <c r="NDM79" s="52"/>
      <c r="NDN79" s="52"/>
      <c r="NDO79" s="52"/>
      <c r="NDP79" s="52"/>
      <c r="NDQ79" s="52"/>
      <c r="NDR79" s="52"/>
      <c r="NDS79" s="52"/>
      <c r="NDT79" s="52"/>
      <c r="NDU79" s="52"/>
      <c r="NDV79" s="52"/>
      <c r="NDW79" s="52"/>
      <c r="NDX79" s="52"/>
      <c r="NDY79" s="52"/>
      <c r="NDZ79" s="52"/>
      <c r="NEA79" s="52"/>
      <c r="NEB79" s="52"/>
      <c r="NEC79" s="52"/>
      <c r="NED79" s="52"/>
      <c r="NEE79" s="52"/>
      <c r="NEF79" s="52"/>
      <c r="NEG79" s="52"/>
      <c r="NEH79" s="52"/>
      <c r="NEI79" s="52"/>
      <c r="NEJ79" s="52"/>
      <c r="NEK79" s="52"/>
      <c r="NEL79" s="52"/>
      <c r="NEM79" s="52"/>
      <c r="NEN79" s="52"/>
      <c r="NEO79" s="52"/>
      <c r="NEP79" s="52"/>
      <c r="NEQ79" s="52"/>
      <c r="NER79" s="52"/>
      <c r="NES79" s="52"/>
      <c r="NET79" s="52"/>
      <c r="NEU79" s="52"/>
      <c r="NEV79" s="52"/>
      <c r="NEW79" s="52"/>
      <c r="NEX79" s="52"/>
      <c r="NEY79" s="52"/>
      <c r="NEZ79" s="52"/>
      <c r="NFA79" s="52"/>
      <c r="NFB79" s="52"/>
      <c r="NFC79" s="52"/>
      <c r="NFD79" s="52"/>
      <c r="NFE79" s="52"/>
      <c r="NFF79" s="52"/>
      <c r="NFG79" s="52"/>
      <c r="NFH79" s="52"/>
      <c r="NFI79" s="52"/>
      <c r="NFJ79" s="52"/>
      <c r="NFK79" s="52"/>
      <c r="NFL79" s="52"/>
      <c r="NFM79" s="52"/>
      <c r="NFN79" s="52"/>
      <c r="NFO79" s="52"/>
      <c r="NFP79" s="52"/>
      <c r="NFQ79" s="52"/>
      <c r="NFR79" s="52"/>
      <c r="NFS79" s="52"/>
      <c r="NFT79" s="52"/>
      <c r="NFU79" s="52"/>
      <c r="NFV79" s="52"/>
      <c r="NFW79" s="52"/>
      <c r="NFX79" s="52"/>
      <c r="NFY79" s="52"/>
      <c r="NFZ79" s="52"/>
      <c r="NGA79" s="52"/>
      <c r="NGB79" s="52"/>
      <c r="NGC79" s="52"/>
      <c r="NGD79" s="52"/>
      <c r="NGE79" s="52"/>
      <c r="NGF79" s="52"/>
      <c r="NGG79" s="52"/>
      <c r="NGH79" s="52"/>
      <c r="NGI79" s="52"/>
      <c r="NGJ79" s="52"/>
      <c r="NGK79" s="52"/>
      <c r="NGL79" s="52"/>
      <c r="NGM79" s="52"/>
      <c r="NGN79" s="52"/>
      <c r="NGO79" s="52"/>
      <c r="NGP79" s="52"/>
      <c r="NGQ79" s="52"/>
      <c r="NGR79" s="52"/>
      <c r="NGS79" s="52"/>
      <c r="NGT79" s="52"/>
      <c r="NGU79" s="52"/>
      <c r="NGV79" s="52"/>
      <c r="NGW79" s="52"/>
      <c r="NGX79" s="52"/>
      <c r="NGY79" s="52"/>
      <c r="NGZ79" s="52"/>
      <c r="NHA79" s="52"/>
      <c r="NHB79" s="52"/>
      <c r="NHC79" s="52"/>
      <c r="NHD79" s="52"/>
      <c r="NHE79" s="52"/>
      <c r="NHF79" s="52"/>
      <c r="NHG79" s="52"/>
      <c r="NHH79" s="52"/>
      <c r="NHI79" s="52"/>
      <c r="NHJ79" s="52"/>
      <c r="NHK79" s="52"/>
      <c r="NHL79" s="52"/>
      <c r="NHM79" s="52"/>
      <c r="NHN79" s="52"/>
      <c r="NHO79" s="52"/>
      <c r="NHP79" s="52"/>
      <c r="NHQ79" s="52"/>
      <c r="NHR79" s="52"/>
      <c r="NHS79" s="52"/>
      <c r="NHT79" s="52"/>
      <c r="NHU79" s="52"/>
      <c r="NHV79" s="52"/>
      <c r="NHW79" s="52"/>
      <c r="NHX79" s="52"/>
      <c r="NHY79" s="52"/>
      <c r="NHZ79" s="52"/>
      <c r="NIA79" s="52"/>
      <c r="NIB79" s="52"/>
      <c r="NIC79" s="52"/>
      <c r="NID79" s="52"/>
      <c r="NIE79" s="52"/>
      <c r="NIF79" s="52"/>
      <c r="NIG79" s="52"/>
      <c r="NIH79" s="52"/>
      <c r="NII79" s="52"/>
      <c r="NIJ79" s="52"/>
      <c r="NIK79" s="52"/>
      <c r="NIL79" s="52"/>
      <c r="NIM79" s="52"/>
      <c r="NIN79" s="52"/>
      <c r="NIO79" s="52"/>
      <c r="NIP79" s="52"/>
      <c r="NIQ79" s="52"/>
      <c r="NIR79" s="52"/>
      <c r="NIS79" s="52"/>
      <c r="NIT79" s="52"/>
      <c r="NIU79" s="52"/>
      <c r="NIV79" s="52"/>
      <c r="NIW79" s="52"/>
      <c r="NIX79" s="52"/>
      <c r="NIY79" s="52"/>
      <c r="NIZ79" s="52"/>
      <c r="NJA79" s="52"/>
      <c r="NJB79" s="52"/>
      <c r="NJC79" s="52"/>
      <c r="NJD79" s="52"/>
      <c r="NJE79" s="52"/>
      <c r="NJF79" s="52"/>
      <c r="NJG79" s="52"/>
      <c r="NJH79" s="52"/>
      <c r="NJI79" s="52"/>
      <c r="NJJ79" s="52"/>
      <c r="NJK79" s="52"/>
      <c r="NJL79" s="52"/>
      <c r="NJM79" s="52"/>
      <c r="NJN79" s="52"/>
      <c r="NJO79" s="52"/>
      <c r="NJP79" s="52"/>
      <c r="NJQ79" s="52"/>
      <c r="NJR79" s="52"/>
      <c r="NJS79" s="52"/>
      <c r="NJT79" s="52"/>
      <c r="NJU79" s="52"/>
      <c r="NJV79" s="52"/>
      <c r="NJW79" s="52"/>
      <c r="NJX79" s="52"/>
      <c r="NJY79" s="52"/>
      <c r="NJZ79" s="52"/>
      <c r="NKA79" s="52"/>
      <c r="NKB79" s="52"/>
      <c r="NKC79" s="52"/>
      <c r="NKD79" s="52"/>
      <c r="NKE79" s="52"/>
      <c r="NKF79" s="52"/>
      <c r="NKG79" s="52"/>
      <c r="NKH79" s="52"/>
      <c r="NKI79" s="52"/>
      <c r="NKJ79" s="52"/>
      <c r="NKK79" s="52"/>
      <c r="NKL79" s="52"/>
      <c r="NKM79" s="52"/>
      <c r="NKN79" s="52"/>
      <c r="NKO79" s="52"/>
      <c r="NKP79" s="52"/>
      <c r="NKQ79" s="52"/>
      <c r="NKR79" s="52"/>
      <c r="NKS79" s="52"/>
      <c r="NKT79" s="52"/>
      <c r="NKU79" s="52"/>
      <c r="NKV79" s="52"/>
      <c r="NKW79" s="52"/>
      <c r="NKX79" s="52"/>
      <c r="NKY79" s="52"/>
      <c r="NKZ79" s="52"/>
      <c r="NLA79" s="52"/>
      <c r="NLB79" s="52"/>
      <c r="NLC79" s="52"/>
      <c r="NLD79" s="52"/>
      <c r="NLE79" s="52"/>
      <c r="NLF79" s="52"/>
      <c r="NLG79" s="52"/>
      <c r="NLH79" s="52"/>
      <c r="NLI79" s="52"/>
      <c r="NLJ79" s="52"/>
      <c r="NLK79" s="52"/>
      <c r="NLL79" s="52"/>
      <c r="NLM79" s="52"/>
      <c r="NLN79" s="52"/>
      <c r="NLO79" s="52"/>
      <c r="NLP79" s="52"/>
      <c r="NLQ79" s="52"/>
      <c r="NLR79" s="52"/>
      <c r="NLS79" s="52"/>
      <c r="NLT79" s="52"/>
      <c r="NLU79" s="52"/>
      <c r="NLV79" s="52"/>
      <c r="NLW79" s="52"/>
      <c r="NLX79" s="52"/>
      <c r="NLY79" s="52"/>
      <c r="NLZ79" s="52"/>
      <c r="NMA79" s="52"/>
      <c r="NMB79" s="52"/>
      <c r="NMC79" s="52"/>
      <c r="NMD79" s="52"/>
      <c r="NME79" s="52"/>
      <c r="NMF79" s="52"/>
      <c r="NMG79" s="52"/>
      <c r="NMH79" s="52"/>
      <c r="NMI79" s="52"/>
      <c r="NMJ79" s="52"/>
      <c r="NMK79" s="52"/>
      <c r="NML79" s="52"/>
      <c r="NMM79" s="52"/>
      <c r="NMN79" s="52"/>
      <c r="NMO79" s="52"/>
      <c r="NMP79" s="52"/>
      <c r="NMQ79" s="52"/>
      <c r="NMR79" s="52"/>
      <c r="NMS79" s="52"/>
      <c r="NMT79" s="52"/>
      <c r="NMU79" s="52"/>
      <c r="NMV79" s="52"/>
      <c r="NMW79" s="52"/>
      <c r="NMX79" s="52"/>
      <c r="NMY79" s="52"/>
      <c r="NMZ79" s="52"/>
      <c r="NNA79" s="52"/>
      <c r="NNB79" s="52"/>
      <c r="NNC79" s="52"/>
      <c r="NND79" s="52"/>
      <c r="NNE79" s="52"/>
      <c r="NNF79" s="52"/>
      <c r="NNG79" s="52"/>
      <c r="NNH79" s="52"/>
      <c r="NNI79" s="52"/>
      <c r="NNJ79" s="52"/>
      <c r="NNK79" s="52"/>
      <c r="NNL79" s="52"/>
      <c r="NNM79" s="52"/>
      <c r="NNN79" s="52"/>
      <c r="NNO79" s="52"/>
      <c r="NNP79" s="52"/>
      <c r="NNQ79" s="52"/>
      <c r="NNR79" s="52"/>
      <c r="NNS79" s="52"/>
      <c r="NNT79" s="52"/>
      <c r="NNU79" s="52"/>
      <c r="NNV79" s="52"/>
      <c r="NNW79" s="52"/>
      <c r="NNX79" s="52"/>
      <c r="NNY79" s="52"/>
      <c r="NNZ79" s="52"/>
      <c r="NOA79" s="52"/>
      <c r="NOB79" s="52"/>
      <c r="NOC79" s="52"/>
      <c r="NOD79" s="52"/>
      <c r="NOE79" s="52"/>
      <c r="NOF79" s="52"/>
      <c r="NOG79" s="52"/>
      <c r="NOH79" s="52"/>
      <c r="NOI79" s="52"/>
      <c r="NOJ79" s="52"/>
      <c r="NOK79" s="52"/>
      <c r="NOL79" s="52"/>
      <c r="NOM79" s="52"/>
      <c r="NON79" s="52"/>
      <c r="NOO79" s="52"/>
      <c r="NOP79" s="52"/>
      <c r="NOQ79" s="52"/>
      <c r="NOR79" s="52"/>
      <c r="NOS79" s="52"/>
      <c r="NOT79" s="52"/>
      <c r="NOU79" s="52"/>
      <c r="NOV79" s="52"/>
      <c r="NOW79" s="52"/>
      <c r="NOX79" s="52"/>
      <c r="NOY79" s="52"/>
      <c r="NOZ79" s="52"/>
      <c r="NPA79" s="52"/>
      <c r="NPB79" s="52"/>
      <c r="NPC79" s="52"/>
      <c r="NPD79" s="52"/>
      <c r="NPE79" s="52"/>
      <c r="NPF79" s="52"/>
      <c r="NPG79" s="52"/>
      <c r="NPH79" s="52"/>
      <c r="NPI79" s="52"/>
      <c r="NPJ79" s="52"/>
      <c r="NPK79" s="52"/>
      <c r="NPL79" s="52"/>
      <c r="NPM79" s="52"/>
      <c r="NPN79" s="52"/>
      <c r="NPO79" s="52"/>
      <c r="NPP79" s="52"/>
      <c r="NPQ79" s="52"/>
      <c r="NPR79" s="52"/>
      <c r="NPS79" s="52"/>
      <c r="NPT79" s="52"/>
      <c r="NPU79" s="52"/>
      <c r="NPV79" s="52"/>
      <c r="NPW79" s="52"/>
      <c r="NPX79" s="52"/>
      <c r="NPY79" s="52"/>
      <c r="NPZ79" s="52"/>
      <c r="NQA79" s="52"/>
      <c r="NQB79" s="52"/>
      <c r="NQC79" s="52"/>
      <c r="NQD79" s="52"/>
      <c r="NQE79" s="52"/>
      <c r="NQF79" s="52"/>
      <c r="NQG79" s="52"/>
      <c r="NQH79" s="52"/>
      <c r="NQI79" s="52"/>
      <c r="NQJ79" s="52"/>
      <c r="NQK79" s="52"/>
      <c r="NQL79" s="52"/>
      <c r="NQM79" s="52"/>
      <c r="NQN79" s="52"/>
      <c r="NQO79" s="52"/>
      <c r="NQP79" s="52"/>
      <c r="NQQ79" s="52"/>
      <c r="NQR79" s="52"/>
      <c r="NQS79" s="52"/>
      <c r="NQT79" s="52"/>
      <c r="NQU79" s="52"/>
      <c r="NQV79" s="52"/>
      <c r="NQW79" s="52"/>
      <c r="NQX79" s="52"/>
      <c r="NQY79" s="52"/>
      <c r="NQZ79" s="52"/>
      <c r="NRA79" s="52"/>
      <c r="NRB79" s="52"/>
      <c r="NRC79" s="52"/>
      <c r="NRD79" s="52"/>
      <c r="NRE79" s="52"/>
      <c r="NRF79" s="52"/>
      <c r="NRG79" s="52"/>
      <c r="NRH79" s="52"/>
      <c r="NRI79" s="52"/>
      <c r="NRJ79" s="52"/>
      <c r="NRK79" s="52"/>
      <c r="NRL79" s="52"/>
      <c r="NRM79" s="52"/>
      <c r="NRN79" s="52"/>
      <c r="NRO79" s="52"/>
      <c r="NRP79" s="52"/>
      <c r="NRQ79" s="52"/>
      <c r="NRR79" s="52"/>
      <c r="NRS79" s="52"/>
      <c r="NRT79" s="52"/>
      <c r="NRU79" s="52"/>
      <c r="NRV79" s="52"/>
      <c r="NRW79" s="52"/>
      <c r="NRX79" s="52"/>
      <c r="NRY79" s="52"/>
      <c r="NRZ79" s="52"/>
      <c r="NSA79" s="52"/>
      <c r="NSB79" s="52"/>
      <c r="NSC79" s="52"/>
      <c r="NSD79" s="52"/>
      <c r="NSE79" s="52"/>
      <c r="NSF79" s="52"/>
      <c r="NSG79" s="52"/>
      <c r="NSH79" s="52"/>
      <c r="NSI79" s="52"/>
      <c r="NSJ79" s="52"/>
      <c r="NSK79" s="52"/>
      <c r="NSL79" s="52"/>
      <c r="NSM79" s="52"/>
      <c r="NSN79" s="52"/>
      <c r="NSO79" s="52"/>
      <c r="NSP79" s="52"/>
      <c r="NSQ79" s="52"/>
      <c r="NSR79" s="52"/>
      <c r="NSS79" s="52"/>
      <c r="NST79" s="52"/>
      <c r="NSU79" s="52"/>
      <c r="NSV79" s="52"/>
      <c r="NSW79" s="52"/>
      <c r="NSX79" s="52"/>
      <c r="NSY79" s="52"/>
      <c r="NSZ79" s="52"/>
      <c r="NTA79" s="52"/>
      <c r="NTB79" s="52"/>
      <c r="NTC79" s="52"/>
      <c r="NTD79" s="52"/>
      <c r="NTE79" s="52"/>
      <c r="NTF79" s="52"/>
      <c r="NTG79" s="52"/>
      <c r="NTH79" s="52"/>
      <c r="NTI79" s="52"/>
      <c r="NTJ79" s="52"/>
      <c r="NTK79" s="52"/>
      <c r="NTL79" s="52"/>
      <c r="NTM79" s="52"/>
      <c r="NTN79" s="52"/>
      <c r="NTO79" s="52"/>
      <c r="NTP79" s="52"/>
      <c r="NTQ79" s="52"/>
      <c r="NTR79" s="52"/>
      <c r="NTS79" s="52"/>
      <c r="NTT79" s="52"/>
      <c r="NTU79" s="52"/>
      <c r="NTV79" s="52"/>
      <c r="NTW79" s="52"/>
      <c r="NTX79" s="52"/>
      <c r="NTY79" s="52"/>
      <c r="NTZ79" s="52"/>
      <c r="NUA79" s="52"/>
      <c r="NUB79" s="52"/>
      <c r="NUC79" s="52"/>
      <c r="NUD79" s="52"/>
      <c r="NUE79" s="52"/>
      <c r="NUF79" s="52"/>
      <c r="NUG79" s="52"/>
      <c r="NUH79" s="52"/>
      <c r="NUI79" s="52"/>
      <c r="NUJ79" s="52"/>
      <c r="NUK79" s="52"/>
      <c r="NUL79" s="52"/>
      <c r="NUM79" s="52"/>
      <c r="NUN79" s="52"/>
      <c r="NUO79" s="52"/>
      <c r="NUP79" s="52"/>
      <c r="NUQ79" s="52"/>
      <c r="NUR79" s="52"/>
      <c r="NUS79" s="52"/>
      <c r="NUT79" s="52"/>
      <c r="NUU79" s="52"/>
      <c r="NUV79" s="52"/>
      <c r="NUW79" s="52"/>
      <c r="NUX79" s="52"/>
      <c r="NUY79" s="52"/>
      <c r="NUZ79" s="52"/>
      <c r="NVA79" s="52"/>
      <c r="NVB79" s="52"/>
      <c r="NVC79" s="52"/>
      <c r="NVD79" s="52"/>
      <c r="NVE79" s="52"/>
      <c r="NVF79" s="52"/>
      <c r="NVG79" s="52"/>
      <c r="NVH79" s="52"/>
      <c r="NVI79" s="52"/>
      <c r="NVJ79" s="52"/>
      <c r="NVK79" s="52"/>
      <c r="NVL79" s="52"/>
      <c r="NVM79" s="52"/>
      <c r="NVN79" s="52"/>
      <c r="NVO79" s="52"/>
      <c r="NVP79" s="52"/>
      <c r="NVQ79" s="52"/>
      <c r="NVR79" s="52"/>
      <c r="NVS79" s="52"/>
      <c r="NVT79" s="52"/>
      <c r="NVU79" s="52"/>
      <c r="NVV79" s="52"/>
      <c r="NVW79" s="52"/>
      <c r="NVX79" s="52"/>
      <c r="NVY79" s="52"/>
      <c r="NVZ79" s="52"/>
      <c r="NWA79" s="52"/>
      <c r="NWB79" s="52"/>
      <c r="NWC79" s="52"/>
      <c r="NWD79" s="52"/>
      <c r="NWE79" s="52"/>
      <c r="NWF79" s="52"/>
      <c r="NWG79" s="52"/>
      <c r="NWH79" s="52"/>
      <c r="NWI79" s="52"/>
      <c r="NWJ79" s="52"/>
      <c r="NWK79" s="52"/>
      <c r="NWL79" s="52"/>
      <c r="NWM79" s="52"/>
      <c r="NWN79" s="52"/>
      <c r="NWO79" s="52"/>
      <c r="NWP79" s="52"/>
      <c r="NWQ79" s="52"/>
      <c r="NWR79" s="52"/>
      <c r="NWS79" s="52"/>
      <c r="NWT79" s="52"/>
      <c r="NWU79" s="52"/>
      <c r="NWV79" s="52"/>
      <c r="NWW79" s="52"/>
      <c r="NWX79" s="52"/>
      <c r="NWY79" s="52"/>
      <c r="NWZ79" s="52"/>
      <c r="NXA79" s="52"/>
      <c r="NXB79" s="52"/>
      <c r="NXC79" s="52"/>
      <c r="NXD79" s="52"/>
      <c r="NXE79" s="52"/>
      <c r="NXF79" s="52"/>
      <c r="NXG79" s="52"/>
      <c r="NXH79" s="52"/>
      <c r="NXI79" s="52"/>
      <c r="NXJ79" s="52"/>
      <c r="NXK79" s="52"/>
      <c r="NXL79" s="52"/>
      <c r="NXM79" s="52"/>
      <c r="NXN79" s="52"/>
      <c r="NXO79" s="52"/>
      <c r="NXP79" s="52"/>
      <c r="NXQ79" s="52"/>
      <c r="NXR79" s="52"/>
      <c r="NXS79" s="52"/>
      <c r="NXT79" s="52"/>
      <c r="NXU79" s="52"/>
      <c r="NXV79" s="52"/>
      <c r="NXW79" s="52"/>
      <c r="NXX79" s="52"/>
      <c r="NXY79" s="52"/>
      <c r="NXZ79" s="52"/>
      <c r="NYA79" s="52"/>
      <c r="NYB79" s="52"/>
      <c r="NYC79" s="52"/>
      <c r="NYD79" s="52"/>
      <c r="NYE79" s="52"/>
      <c r="NYF79" s="52"/>
      <c r="NYG79" s="52"/>
      <c r="NYH79" s="52"/>
      <c r="NYI79" s="52"/>
      <c r="NYJ79" s="52"/>
      <c r="NYK79" s="52"/>
      <c r="NYL79" s="52"/>
      <c r="NYM79" s="52"/>
      <c r="NYN79" s="52"/>
      <c r="NYO79" s="52"/>
      <c r="NYP79" s="52"/>
      <c r="NYQ79" s="52"/>
      <c r="NYR79" s="52"/>
      <c r="NYS79" s="52"/>
      <c r="NYT79" s="52"/>
      <c r="NYU79" s="52"/>
      <c r="NYV79" s="52"/>
      <c r="NYW79" s="52"/>
      <c r="NYX79" s="52"/>
      <c r="NYY79" s="52"/>
      <c r="NYZ79" s="52"/>
      <c r="NZA79" s="52"/>
      <c r="NZB79" s="52"/>
      <c r="NZC79" s="52"/>
      <c r="NZD79" s="52"/>
      <c r="NZE79" s="52"/>
      <c r="NZF79" s="52"/>
      <c r="NZG79" s="52"/>
      <c r="NZH79" s="52"/>
      <c r="NZI79" s="52"/>
      <c r="NZJ79" s="52"/>
      <c r="NZK79" s="52"/>
      <c r="NZL79" s="52"/>
      <c r="NZM79" s="52"/>
      <c r="NZN79" s="52"/>
      <c r="NZO79" s="52"/>
      <c r="NZP79" s="52"/>
      <c r="NZQ79" s="52"/>
      <c r="NZR79" s="52"/>
      <c r="NZS79" s="52"/>
      <c r="NZT79" s="52"/>
      <c r="NZU79" s="52"/>
      <c r="NZV79" s="52"/>
      <c r="NZW79" s="52"/>
      <c r="NZX79" s="52"/>
      <c r="NZY79" s="52"/>
      <c r="NZZ79" s="52"/>
      <c r="OAA79" s="52"/>
      <c r="OAB79" s="52"/>
      <c r="OAC79" s="52"/>
      <c r="OAD79" s="52"/>
      <c r="OAE79" s="52"/>
      <c r="OAF79" s="52"/>
      <c r="OAG79" s="52"/>
      <c r="OAH79" s="52"/>
      <c r="OAI79" s="52"/>
      <c r="OAJ79" s="52"/>
      <c r="OAK79" s="52"/>
      <c r="OAL79" s="52"/>
      <c r="OAM79" s="52"/>
      <c r="OAN79" s="52"/>
      <c r="OAO79" s="52"/>
      <c r="OAP79" s="52"/>
      <c r="OAQ79" s="52"/>
      <c r="OAR79" s="52"/>
      <c r="OAS79" s="52"/>
      <c r="OAT79" s="52"/>
      <c r="OAU79" s="52"/>
      <c r="OAV79" s="52"/>
      <c r="OAW79" s="52"/>
      <c r="OAX79" s="52"/>
      <c r="OAY79" s="52"/>
      <c r="OAZ79" s="52"/>
      <c r="OBA79" s="52"/>
      <c r="OBB79" s="52"/>
      <c r="OBC79" s="52"/>
      <c r="OBD79" s="52"/>
      <c r="OBE79" s="52"/>
      <c r="OBF79" s="52"/>
      <c r="OBG79" s="52"/>
      <c r="OBH79" s="52"/>
      <c r="OBI79" s="52"/>
      <c r="OBJ79" s="52"/>
      <c r="OBK79" s="52"/>
      <c r="OBL79" s="52"/>
      <c r="OBM79" s="52"/>
      <c r="OBN79" s="52"/>
      <c r="OBO79" s="52"/>
      <c r="OBP79" s="52"/>
      <c r="OBQ79" s="52"/>
      <c r="OBR79" s="52"/>
      <c r="OBS79" s="52"/>
      <c r="OBT79" s="52"/>
      <c r="OBU79" s="52"/>
      <c r="OBV79" s="52"/>
      <c r="OBW79" s="52"/>
      <c r="OBX79" s="52"/>
      <c r="OBY79" s="52"/>
      <c r="OBZ79" s="52"/>
      <c r="OCA79" s="52"/>
      <c r="OCB79" s="52"/>
      <c r="OCC79" s="52"/>
      <c r="OCD79" s="52"/>
      <c r="OCE79" s="52"/>
      <c r="OCF79" s="52"/>
      <c r="OCG79" s="52"/>
      <c r="OCH79" s="52"/>
      <c r="OCI79" s="52"/>
      <c r="OCJ79" s="52"/>
      <c r="OCK79" s="52"/>
      <c r="OCL79" s="52"/>
      <c r="OCM79" s="52"/>
      <c r="OCN79" s="52"/>
      <c r="OCO79" s="52"/>
      <c r="OCP79" s="52"/>
      <c r="OCQ79" s="52"/>
      <c r="OCR79" s="52"/>
      <c r="OCS79" s="52"/>
      <c r="OCT79" s="52"/>
      <c r="OCU79" s="52"/>
      <c r="OCV79" s="52"/>
      <c r="OCW79" s="52"/>
      <c r="OCX79" s="52"/>
      <c r="OCY79" s="52"/>
      <c r="OCZ79" s="52"/>
      <c r="ODA79" s="52"/>
      <c r="ODB79" s="52"/>
      <c r="ODC79" s="52"/>
      <c r="ODD79" s="52"/>
      <c r="ODE79" s="52"/>
      <c r="ODF79" s="52"/>
      <c r="ODG79" s="52"/>
      <c r="ODH79" s="52"/>
      <c r="ODI79" s="52"/>
      <c r="ODJ79" s="52"/>
      <c r="ODK79" s="52"/>
      <c r="ODL79" s="52"/>
      <c r="ODM79" s="52"/>
      <c r="ODN79" s="52"/>
      <c r="ODO79" s="52"/>
      <c r="ODP79" s="52"/>
      <c r="ODQ79" s="52"/>
      <c r="ODR79" s="52"/>
      <c r="ODS79" s="52"/>
      <c r="ODT79" s="52"/>
      <c r="ODU79" s="52"/>
      <c r="ODV79" s="52"/>
      <c r="ODW79" s="52"/>
      <c r="ODX79" s="52"/>
      <c r="ODY79" s="52"/>
      <c r="ODZ79" s="52"/>
      <c r="OEA79" s="52"/>
      <c r="OEB79" s="52"/>
      <c r="OEC79" s="52"/>
      <c r="OED79" s="52"/>
      <c r="OEE79" s="52"/>
      <c r="OEF79" s="52"/>
      <c r="OEG79" s="52"/>
      <c r="OEH79" s="52"/>
      <c r="OEI79" s="52"/>
      <c r="OEJ79" s="52"/>
      <c r="OEK79" s="52"/>
      <c r="OEL79" s="52"/>
      <c r="OEM79" s="52"/>
      <c r="OEN79" s="52"/>
      <c r="OEO79" s="52"/>
      <c r="OEP79" s="52"/>
      <c r="OEQ79" s="52"/>
      <c r="OER79" s="52"/>
      <c r="OES79" s="52"/>
      <c r="OET79" s="52"/>
      <c r="OEU79" s="52"/>
      <c r="OEV79" s="52"/>
      <c r="OEW79" s="52"/>
      <c r="OEX79" s="52"/>
      <c r="OEY79" s="52"/>
      <c r="OEZ79" s="52"/>
      <c r="OFA79" s="52"/>
      <c r="OFB79" s="52"/>
      <c r="OFC79" s="52"/>
      <c r="OFD79" s="52"/>
      <c r="OFE79" s="52"/>
      <c r="OFF79" s="52"/>
      <c r="OFG79" s="52"/>
      <c r="OFH79" s="52"/>
      <c r="OFI79" s="52"/>
      <c r="OFJ79" s="52"/>
      <c r="OFK79" s="52"/>
      <c r="OFL79" s="52"/>
      <c r="OFM79" s="52"/>
      <c r="OFN79" s="52"/>
      <c r="OFO79" s="52"/>
      <c r="OFP79" s="52"/>
      <c r="OFQ79" s="52"/>
      <c r="OFR79" s="52"/>
      <c r="OFS79" s="52"/>
      <c r="OFT79" s="52"/>
      <c r="OFU79" s="52"/>
      <c r="OFV79" s="52"/>
      <c r="OFW79" s="52"/>
      <c r="OFX79" s="52"/>
      <c r="OFY79" s="52"/>
      <c r="OFZ79" s="52"/>
      <c r="OGA79" s="52"/>
      <c r="OGB79" s="52"/>
      <c r="OGC79" s="52"/>
      <c r="OGD79" s="52"/>
      <c r="OGE79" s="52"/>
      <c r="OGF79" s="52"/>
      <c r="OGG79" s="52"/>
      <c r="OGH79" s="52"/>
      <c r="OGI79" s="52"/>
      <c r="OGJ79" s="52"/>
      <c r="OGK79" s="52"/>
      <c r="OGL79" s="52"/>
      <c r="OGM79" s="52"/>
      <c r="OGN79" s="52"/>
      <c r="OGO79" s="52"/>
      <c r="OGP79" s="52"/>
      <c r="OGQ79" s="52"/>
      <c r="OGR79" s="52"/>
      <c r="OGS79" s="52"/>
      <c r="OGT79" s="52"/>
      <c r="OGU79" s="52"/>
      <c r="OGV79" s="52"/>
      <c r="OGW79" s="52"/>
      <c r="OGX79" s="52"/>
      <c r="OGY79" s="52"/>
      <c r="OGZ79" s="52"/>
      <c r="OHA79" s="52"/>
      <c r="OHB79" s="52"/>
      <c r="OHC79" s="52"/>
      <c r="OHD79" s="52"/>
      <c r="OHE79" s="52"/>
      <c r="OHF79" s="52"/>
      <c r="OHG79" s="52"/>
      <c r="OHH79" s="52"/>
      <c r="OHI79" s="52"/>
      <c r="OHJ79" s="52"/>
      <c r="OHK79" s="52"/>
      <c r="OHL79" s="52"/>
      <c r="OHM79" s="52"/>
      <c r="OHN79" s="52"/>
      <c r="OHO79" s="52"/>
      <c r="OHP79" s="52"/>
      <c r="OHQ79" s="52"/>
      <c r="OHR79" s="52"/>
      <c r="OHS79" s="52"/>
      <c r="OHT79" s="52"/>
      <c r="OHU79" s="52"/>
      <c r="OHV79" s="52"/>
      <c r="OHW79" s="52"/>
      <c r="OHX79" s="52"/>
      <c r="OHY79" s="52"/>
      <c r="OHZ79" s="52"/>
      <c r="OIA79" s="52"/>
      <c r="OIB79" s="52"/>
      <c r="OIC79" s="52"/>
      <c r="OID79" s="52"/>
      <c r="OIE79" s="52"/>
      <c r="OIF79" s="52"/>
      <c r="OIG79" s="52"/>
      <c r="OIH79" s="52"/>
      <c r="OII79" s="52"/>
      <c r="OIJ79" s="52"/>
      <c r="OIK79" s="52"/>
      <c r="OIL79" s="52"/>
      <c r="OIM79" s="52"/>
      <c r="OIN79" s="52"/>
      <c r="OIO79" s="52"/>
      <c r="OIP79" s="52"/>
      <c r="OIQ79" s="52"/>
      <c r="OIR79" s="52"/>
      <c r="OIS79" s="52"/>
      <c r="OIT79" s="52"/>
      <c r="OIU79" s="52"/>
      <c r="OIV79" s="52"/>
      <c r="OIW79" s="52"/>
      <c r="OIX79" s="52"/>
      <c r="OIY79" s="52"/>
      <c r="OIZ79" s="52"/>
      <c r="OJA79" s="52"/>
      <c r="OJB79" s="52"/>
      <c r="OJC79" s="52"/>
      <c r="OJD79" s="52"/>
      <c r="OJE79" s="52"/>
      <c r="OJF79" s="52"/>
      <c r="OJG79" s="52"/>
      <c r="OJH79" s="52"/>
      <c r="OJI79" s="52"/>
      <c r="OJJ79" s="52"/>
      <c r="OJK79" s="52"/>
      <c r="OJL79" s="52"/>
      <c r="OJM79" s="52"/>
      <c r="OJN79" s="52"/>
      <c r="OJO79" s="52"/>
      <c r="OJP79" s="52"/>
      <c r="OJQ79" s="52"/>
      <c r="OJR79" s="52"/>
      <c r="OJS79" s="52"/>
      <c r="OJT79" s="52"/>
      <c r="OJU79" s="52"/>
      <c r="OJV79" s="52"/>
      <c r="OJW79" s="52"/>
      <c r="OJX79" s="52"/>
      <c r="OJY79" s="52"/>
      <c r="OJZ79" s="52"/>
      <c r="OKA79" s="52"/>
      <c r="OKB79" s="52"/>
      <c r="OKC79" s="52"/>
      <c r="OKD79" s="52"/>
      <c r="OKE79" s="52"/>
      <c r="OKF79" s="52"/>
      <c r="OKG79" s="52"/>
      <c r="OKH79" s="52"/>
      <c r="OKI79" s="52"/>
      <c r="OKJ79" s="52"/>
      <c r="OKK79" s="52"/>
      <c r="OKL79" s="52"/>
      <c r="OKM79" s="52"/>
      <c r="OKN79" s="52"/>
      <c r="OKO79" s="52"/>
      <c r="OKP79" s="52"/>
      <c r="OKQ79" s="52"/>
      <c r="OKR79" s="52"/>
      <c r="OKS79" s="52"/>
      <c r="OKT79" s="52"/>
      <c r="OKU79" s="52"/>
      <c r="OKV79" s="52"/>
      <c r="OKW79" s="52"/>
      <c r="OKX79" s="52"/>
      <c r="OKY79" s="52"/>
      <c r="OKZ79" s="52"/>
      <c r="OLA79" s="52"/>
      <c r="OLB79" s="52"/>
      <c r="OLC79" s="52"/>
      <c r="OLD79" s="52"/>
      <c r="OLE79" s="52"/>
      <c r="OLF79" s="52"/>
      <c r="OLG79" s="52"/>
      <c r="OLH79" s="52"/>
      <c r="OLI79" s="52"/>
      <c r="OLJ79" s="52"/>
      <c r="OLK79" s="52"/>
      <c r="OLL79" s="52"/>
      <c r="OLM79" s="52"/>
      <c r="OLN79" s="52"/>
      <c r="OLO79" s="52"/>
      <c r="OLP79" s="52"/>
      <c r="OLQ79" s="52"/>
      <c r="OLR79" s="52"/>
      <c r="OLS79" s="52"/>
      <c r="OLT79" s="52"/>
      <c r="OLU79" s="52"/>
      <c r="OLV79" s="52"/>
      <c r="OLW79" s="52"/>
      <c r="OLX79" s="52"/>
      <c r="OLY79" s="52"/>
      <c r="OLZ79" s="52"/>
      <c r="OMA79" s="52"/>
      <c r="OMB79" s="52"/>
      <c r="OMC79" s="52"/>
      <c r="OMD79" s="52"/>
      <c r="OME79" s="52"/>
      <c r="OMF79" s="52"/>
      <c r="OMG79" s="52"/>
      <c r="OMH79" s="52"/>
      <c r="OMI79" s="52"/>
      <c r="OMJ79" s="52"/>
      <c r="OMK79" s="52"/>
      <c r="OML79" s="52"/>
      <c r="OMM79" s="52"/>
      <c r="OMN79" s="52"/>
      <c r="OMO79" s="52"/>
      <c r="OMP79" s="52"/>
      <c r="OMQ79" s="52"/>
      <c r="OMR79" s="52"/>
      <c r="OMS79" s="52"/>
      <c r="OMT79" s="52"/>
      <c r="OMU79" s="52"/>
      <c r="OMV79" s="52"/>
      <c r="OMW79" s="52"/>
      <c r="OMX79" s="52"/>
      <c r="OMY79" s="52"/>
      <c r="OMZ79" s="52"/>
      <c r="ONA79" s="52"/>
      <c r="ONB79" s="52"/>
      <c r="ONC79" s="52"/>
      <c r="OND79" s="52"/>
      <c r="ONE79" s="52"/>
      <c r="ONF79" s="52"/>
      <c r="ONG79" s="52"/>
      <c r="ONH79" s="52"/>
      <c r="ONI79" s="52"/>
      <c r="ONJ79" s="52"/>
      <c r="ONK79" s="52"/>
      <c r="ONL79" s="52"/>
      <c r="ONM79" s="52"/>
      <c r="ONN79" s="52"/>
      <c r="ONO79" s="52"/>
      <c r="ONP79" s="52"/>
      <c r="ONQ79" s="52"/>
      <c r="ONR79" s="52"/>
      <c r="ONS79" s="52"/>
      <c r="ONT79" s="52"/>
      <c r="ONU79" s="52"/>
      <c r="ONV79" s="52"/>
      <c r="ONW79" s="52"/>
      <c r="ONX79" s="52"/>
      <c r="ONY79" s="52"/>
      <c r="ONZ79" s="52"/>
      <c r="OOA79" s="52"/>
      <c r="OOB79" s="52"/>
      <c r="OOC79" s="52"/>
      <c r="OOD79" s="52"/>
      <c r="OOE79" s="52"/>
      <c r="OOF79" s="52"/>
      <c r="OOG79" s="52"/>
      <c r="OOH79" s="52"/>
      <c r="OOI79" s="52"/>
      <c r="OOJ79" s="52"/>
      <c r="OOK79" s="52"/>
      <c r="OOL79" s="52"/>
      <c r="OOM79" s="52"/>
      <c r="OON79" s="52"/>
      <c r="OOO79" s="52"/>
      <c r="OOP79" s="52"/>
      <c r="OOQ79" s="52"/>
      <c r="OOR79" s="52"/>
      <c r="OOS79" s="52"/>
      <c r="OOT79" s="52"/>
      <c r="OOU79" s="52"/>
      <c r="OOV79" s="52"/>
      <c r="OOW79" s="52"/>
      <c r="OOX79" s="52"/>
      <c r="OOY79" s="52"/>
      <c r="OOZ79" s="52"/>
      <c r="OPA79" s="52"/>
      <c r="OPB79" s="52"/>
      <c r="OPC79" s="52"/>
      <c r="OPD79" s="52"/>
      <c r="OPE79" s="52"/>
      <c r="OPF79" s="52"/>
      <c r="OPG79" s="52"/>
      <c r="OPH79" s="52"/>
      <c r="OPI79" s="52"/>
      <c r="OPJ79" s="52"/>
      <c r="OPK79" s="52"/>
      <c r="OPL79" s="52"/>
      <c r="OPM79" s="52"/>
      <c r="OPN79" s="52"/>
      <c r="OPO79" s="52"/>
      <c r="OPP79" s="52"/>
      <c r="OPQ79" s="52"/>
      <c r="OPR79" s="52"/>
      <c r="OPS79" s="52"/>
      <c r="OPT79" s="52"/>
      <c r="OPU79" s="52"/>
      <c r="OPV79" s="52"/>
      <c r="OPW79" s="52"/>
      <c r="OPX79" s="52"/>
      <c r="OPY79" s="52"/>
      <c r="OPZ79" s="52"/>
      <c r="OQA79" s="52"/>
      <c r="OQB79" s="52"/>
      <c r="OQC79" s="52"/>
      <c r="OQD79" s="52"/>
      <c r="OQE79" s="52"/>
      <c r="OQF79" s="52"/>
      <c r="OQG79" s="52"/>
      <c r="OQH79" s="52"/>
      <c r="OQI79" s="52"/>
      <c r="OQJ79" s="52"/>
      <c r="OQK79" s="52"/>
      <c r="OQL79" s="52"/>
      <c r="OQM79" s="52"/>
      <c r="OQN79" s="52"/>
      <c r="OQO79" s="52"/>
      <c r="OQP79" s="52"/>
      <c r="OQQ79" s="52"/>
      <c r="OQR79" s="52"/>
      <c r="OQS79" s="52"/>
      <c r="OQT79" s="52"/>
      <c r="OQU79" s="52"/>
      <c r="OQV79" s="52"/>
      <c r="OQW79" s="52"/>
      <c r="OQX79" s="52"/>
      <c r="OQY79" s="52"/>
      <c r="OQZ79" s="52"/>
      <c r="ORA79" s="52"/>
      <c r="ORB79" s="52"/>
      <c r="ORC79" s="52"/>
      <c r="ORD79" s="52"/>
      <c r="ORE79" s="52"/>
      <c r="ORF79" s="52"/>
      <c r="ORG79" s="52"/>
      <c r="ORH79" s="52"/>
      <c r="ORI79" s="52"/>
      <c r="ORJ79" s="52"/>
      <c r="ORK79" s="52"/>
      <c r="ORL79" s="52"/>
      <c r="ORM79" s="52"/>
      <c r="ORN79" s="52"/>
      <c r="ORO79" s="52"/>
      <c r="ORP79" s="52"/>
      <c r="ORQ79" s="52"/>
      <c r="ORR79" s="52"/>
      <c r="ORS79" s="52"/>
      <c r="ORT79" s="52"/>
      <c r="ORU79" s="52"/>
      <c r="ORV79" s="52"/>
      <c r="ORW79" s="52"/>
      <c r="ORX79" s="52"/>
      <c r="ORY79" s="52"/>
      <c r="ORZ79" s="52"/>
      <c r="OSA79" s="52"/>
      <c r="OSB79" s="52"/>
      <c r="OSC79" s="52"/>
      <c r="OSD79" s="52"/>
      <c r="OSE79" s="52"/>
      <c r="OSF79" s="52"/>
      <c r="OSG79" s="52"/>
      <c r="OSH79" s="52"/>
      <c r="OSI79" s="52"/>
      <c r="OSJ79" s="52"/>
      <c r="OSK79" s="52"/>
      <c r="OSL79" s="52"/>
      <c r="OSM79" s="52"/>
      <c r="OSN79" s="52"/>
      <c r="OSO79" s="52"/>
      <c r="OSP79" s="52"/>
      <c r="OSQ79" s="52"/>
      <c r="OSR79" s="52"/>
      <c r="OSS79" s="52"/>
      <c r="OST79" s="52"/>
      <c r="OSU79" s="52"/>
      <c r="OSV79" s="52"/>
      <c r="OSW79" s="52"/>
      <c r="OSX79" s="52"/>
      <c r="OSY79" s="52"/>
      <c r="OSZ79" s="52"/>
      <c r="OTA79" s="52"/>
      <c r="OTB79" s="52"/>
      <c r="OTC79" s="52"/>
      <c r="OTD79" s="52"/>
      <c r="OTE79" s="52"/>
      <c r="OTF79" s="52"/>
      <c r="OTG79" s="52"/>
      <c r="OTH79" s="52"/>
      <c r="OTI79" s="52"/>
      <c r="OTJ79" s="52"/>
      <c r="OTK79" s="52"/>
      <c r="OTL79" s="52"/>
      <c r="OTM79" s="52"/>
      <c r="OTN79" s="52"/>
      <c r="OTO79" s="52"/>
      <c r="OTP79" s="52"/>
      <c r="OTQ79" s="52"/>
      <c r="OTR79" s="52"/>
      <c r="OTS79" s="52"/>
      <c r="OTT79" s="52"/>
      <c r="OTU79" s="52"/>
      <c r="OTV79" s="52"/>
      <c r="OTW79" s="52"/>
      <c r="OTX79" s="52"/>
      <c r="OTY79" s="52"/>
      <c r="OTZ79" s="52"/>
      <c r="OUA79" s="52"/>
      <c r="OUB79" s="52"/>
      <c r="OUC79" s="52"/>
      <c r="OUD79" s="52"/>
      <c r="OUE79" s="52"/>
      <c r="OUF79" s="52"/>
      <c r="OUG79" s="52"/>
      <c r="OUH79" s="52"/>
      <c r="OUI79" s="52"/>
      <c r="OUJ79" s="52"/>
      <c r="OUK79" s="52"/>
      <c r="OUL79" s="52"/>
      <c r="OUM79" s="52"/>
      <c r="OUN79" s="52"/>
      <c r="OUO79" s="52"/>
      <c r="OUP79" s="52"/>
      <c r="OUQ79" s="52"/>
      <c r="OUR79" s="52"/>
      <c r="OUS79" s="52"/>
      <c r="OUT79" s="52"/>
      <c r="OUU79" s="52"/>
      <c r="OUV79" s="52"/>
      <c r="OUW79" s="52"/>
      <c r="OUX79" s="52"/>
      <c r="OUY79" s="52"/>
      <c r="OUZ79" s="52"/>
      <c r="OVA79" s="52"/>
      <c r="OVB79" s="52"/>
      <c r="OVC79" s="52"/>
      <c r="OVD79" s="52"/>
      <c r="OVE79" s="52"/>
      <c r="OVF79" s="52"/>
      <c r="OVG79" s="52"/>
      <c r="OVH79" s="52"/>
      <c r="OVI79" s="52"/>
      <c r="OVJ79" s="52"/>
      <c r="OVK79" s="52"/>
      <c r="OVL79" s="52"/>
      <c r="OVM79" s="52"/>
      <c r="OVN79" s="52"/>
      <c r="OVO79" s="52"/>
      <c r="OVP79" s="52"/>
      <c r="OVQ79" s="52"/>
      <c r="OVR79" s="52"/>
      <c r="OVS79" s="52"/>
      <c r="OVT79" s="52"/>
      <c r="OVU79" s="52"/>
      <c r="OVV79" s="52"/>
      <c r="OVW79" s="52"/>
      <c r="OVX79" s="52"/>
      <c r="OVY79" s="52"/>
      <c r="OVZ79" s="52"/>
      <c r="OWA79" s="52"/>
      <c r="OWB79" s="52"/>
      <c r="OWC79" s="52"/>
      <c r="OWD79" s="52"/>
      <c r="OWE79" s="52"/>
      <c r="OWF79" s="52"/>
      <c r="OWG79" s="52"/>
      <c r="OWH79" s="52"/>
      <c r="OWI79" s="52"/>
      <c r="OWJ79" s="52"/>
      <c r="OWK79" s="52"/>
      <c r="OWL79" s="52"/>
      <c r="OWM79" s="52"/>
      <c r="OWN79" s="52"/>
      <c r="OWO79" s="52"/>
      <c r="OWP79" s="52"/>
      <c r="OWQ79" s="52"/>
      <c r="OWR79" s="52"/>
      <c r="OWS79" s="52"/>
      <c r="OWT79" s="52"/>
      <c r="OWU79" s="52"/>
      <c r="OWV79" s="52"/>
      <c r="OWW79" s="52"/>
      <c r="OWX79" s="52"/>
      <c r="OWY79" s="52"/>
      <c r="OWZ79" s="52"/>
      <c r="OXA79" s="52"/>
      <c r="OXB79" s="52"/>
      <c r="OXC79" s="52"/>
      <c r="OXD79" s="52"/>
      <c r="OXE79" s="52"/>
      <c r="OXF79" s="52"/>
      <c r="OXG79" s="52"/>
      <c r="OXH79" s="52"/>
      <c r="OXI79" s="52"/>
      <c r="OXJ79" s="52"/>
      <c r="OXK79" s="52"/>
      <c r="OXL79" s="52"/>
      <c r="OXM79" s="52"/>
      <c r="OXN79" s="52"/>
      <c r="OXO79" s="52"/>
      <c r="OXP79" s="52"/>
      <c r="OXQ79" s="52"/>
      <c r="OXR79" s="52"/>
      <c r="OXS79" s="52"/>
      <c r="OXT79" s="52"/>
      <c r="OXU79" s="52"/>
      <c r="OXV79" s="52"/>
      <c r="OXW79" s="52"/>
      <c r="OXX79" s="52"/>
      <c r="OXY79" s="52"/>
      <c r="OXZ79" s="52"/>
      <c r="OYA79" s="52"/>
      <c r="OYB79" s="52"/>
      <c r="OYC79" s="52"/>
      <c r="OYD79" s="52"/>
      <c r="OYE79" s="52"/>
      <c r="OYF79" s="52"/>
      <c r="OYG79" s="52"/>
      <c r="OYH79" s="52"/>
      <c r="OYI79" s="52"/>
      <c r="OYJ79" s="52"/>
      <c r="OYK79" s="52"/>
      <c r="OYL79" s="52"/>
      <c r="OYM79" s="52"/>
      <c r="OYN79" s="52"/>
      <c r="OYO79" s="52"/>
      <c r="OYP79" s="52"/>
      <c r="OYQ79" s="52"/>
      <c r="OYR79" s="52"/>
      <c r="OYS79" s="52"/>
      <c r="OYT79" s="52"/>
      <c r="OYU79" s="52"/>
      <c r="OYV79" s="52"/>
      <c r="OYW79" s="52"/>
      <c r="OYX79" s="52"/>
      <c r="OYY79" s="52"/>
      <c r="OYZ79" s="52"/>
      <c r="OZA79" s="52"/>
      <c r="OZB79" s="52"/>
      <c r="OZC79" s="52"/>
      <c r="OZD79" s="52"/>
      <c r="OZE79" s="52"/>
      <c r="OZF79" s="52"/>
      <c r="OZG79" s="52"/>
      <c r="OZH79" s="52"/>
      <c r="OZI79" s="52"/>
      <c r="OZJ79" s="52"/>
      <c r="OZK79" s="52"/>
      <c r="OZL79" s="52"/>
      <c r="OZM79" s="52"/>
      <c r="OZN79" s="52"/>
      <c r="OZO79" s="52"/>
      <c r="OZP79" s="52"/>
      <c r="OZQ79" s="52"/>
      <c r="OZR79" s="52"/>
      <c r="OZS79" s="52"/>
      <c r="OZT79" s="52"/>
      <c r="OZU79" s="52"/>
      <c r="OZV79" s="52"/>
      <c r="OZW79" s="52"/>
      <c r="OZX79" s="52"/>
      <c r="OZY79" s="52"/>
      <c r="OZZ79" s="52"/>
      <c r="PAA79" s="52"/>
      <c r="PAB79" s="52"/>
      <c r="PAC79" s="52"/>
      <c r="PAD79" s="52"/>
      <c r="PAE79" s="52"/>
      <c r="PAF79" s="52"/>
      <c r="PAG79" s="52"/>
      <c r="PAH79" s="52"/>
      <c r="PAI79" s="52"/>
      <c r="PAJ79" s="52"/>
      <c r="PAK79" s="52"/>
      <c r="PAL79" s="52"/>
      <c r="PAM79" s="52"/>
      <c r="PAN79" s="52"/>
      <c r="PAO79" s="52"/>
      <c r="PAP79" s="52"/>
      <c r="PAQ79" s="52"/>
      <c r="PAR79" s="52"/>
      <c r="PAS79" s="52"/>
      <c r="PAT79" s="52"/>
      <c r="PAU79" s="52"/>
      <c r="PAV79" s="52"/>
      <c r="PAW79" s="52"/>
      <c r="PAX79" s="52"/>
      <c r="PAY79" s="52"/>
      <c r="PAZ79" s="52"/>
      <c r="PBA79" s="52"/>
      <c r="PBB79" s="52"/>
      <c r="PBC79" s="52"/>
      <c r="PBD79" s="52"/>
      <c r="PBE79" s="52"/>
      <c r="PBF79" s="52"/>
      <c r="PBG79" s="52"/>
      <c r="PBH79" s="52"/>
      <c r="PBI79" s="52"/>
      <c r="PBJ79" s="52"/>
      <c r="PBK79" s="52"/>
      <c r="PBL79" s="52"/>
      <c r="PBM79" s="52"/>
      <c r="PBN79" s="52"/>
      <c r="PBO79" s="52"/>
      <c r="PBP79" s="52"/>
      <c r="PBQ79" s="52"/>
      <c r="PBR79" s="52"/>
      <c r="PBS79" s="52"/>
      <c r="PBT79" s="52"/>
      <c r="PBU79" s="52"/>
      <c r="PBV79" s="52"/>
      <c r="PBW79" s="52"/>
      <c r="PBX79" s="52"/>
      <c r="PBY79" s="52"/>
      <c r="PBZ79" s="52"/>
      <c r="PCA79" s="52"/>
      <c r="PCB79" s="52"/>
      <c r="PCC79" s="52"/>
      <c r="PCD79" s="52"/>
      <c r="PCE79" s="52"/>
      <c r="PCF79" s="52"/>
      <c r="PCG79" s="52"/>
      <c r="PCH79" s="52"/>
      <c r="PCI79" s="52"/>
      <c r="PCJ79" s="52"/>
      <c r="PCK79" s="52"/>
      <c r="PCL79" s="52"/>
      <c r="PCM79" s="52"/>
      <c r="PCN79" s="52"/>
      <c r="PCO79" s="52"/>
      <c r="PCP79" s="52"/>
      <c r="PCQ79" s="52"/>
      <c r="PCR79" s="52"/>
      <c r="PCS79" s="52"/>
      <c r="PCT79" s="52"/>
      <c r="PCU79" s="52"/>
      <c r="PCV79" s="52"/>
      <c r="PCW79" s="52"/>
      <c r="PCX79" s="52"/>
      <c r="PCY79" s="52"/>
      <c r="PCZ79" s="52"/>
      <c r="PDA79" s="52"/>
      <c r="PDB79" s="52"/>
      <c r="PDC79" s="52"/>
      <c r="PDD79" s="52"/>
      <c r="PDE79" s="52"/>
      <c r="PDF79" s="52"/>
      <c r="PDG79" s="52"/>
      <c r="PDH79" s="52"/>
      <c r="PDI79" s="52"/>
      <c r="PDJ79" s="52"/>
      <c r="PDK79" s="52"/>
      <c r="PDL79" s="52"/>
      <c r="PDM79" s="52"/>
      <c r="PDN79" s="52"/>
      <c r="PDO79" s="52"/>
      <c r="PDP79" s="52"/>
      <c r="PDQ79" s="52"/>
      <c r="PDR79" s="52"/>
      <c r="PDS79" s="52"/>
      <c r="PDT79" s="52"/>
      <c r="PDU79" s="52"/>
      <c r="PDV79" s="52"/>
      <c r="PDW79" s="52"/>
      <c r="PDX79" s="52"/>
      <c r="PDY79" s="52"/>
      <c r="PDZ79" s="52"/>
      <c r="PEA79" s="52"/>
      <c r="PEB79" s="52"/>
      <c r="PEC79" s="52"/>
      <c r="PED79" s="52"/>
      <c r="PEE79" s="52"/>
      <c r="PEF79" s="52"/>
      <c r="PEG79" s="52"/>
      <c r="PEH79" s="52"/>
      <c r="PEI79" s="52"/>
      <c r="PEJ79" s="52"/>
      <c r="PEK79" s="52"/>
      <c r="PEL79" s="52"/>
      <c r="PEM79" s="52"/>
      <c r="PEN79" s="52"/>
      <c r="PEO79" s="52"/>
      <c r="PEP79" s="52"/>
      <c r="PEQ79" s="52"/>
      <c r="PER79" s="52"/>
      <c r="PES79" s="52"/>
      <c r="PET79" s="52"/>
      <c r="PEU79" s="52"/>
      <c r="PEV79" s="52"/>
      <c r="PEW79" s="52"/>
      <c r="PEX79" s="52"/>
      <c r="PEY79" s="52"/>
      <c r="PEZ79" s="52"/>
      <c r="PFA79" s="52"/>
      <c r="PFB79" s="52"/>
      <c r="PFC79" s="52"/>
      <c r="PFD79" s="52"/>
      <c r="PFE79" s="52"/>
      <c r="PFF79" s="52"/>
      <c r="PFG79" s="52"/>
      <c r="PFH79" s="52"/>
      <c r="PFI79" s="52"/>
      <c r="PFJ79" s="52"/>
      <c r="PFK79" s="52"/>
      <c r="PFL79" s="52"/>
      <c r="PFM79" s="52"/>
      <c r="PFN79" s="52"/>
      <c r="PFO79" s="52"/>
      <c r="PFP79" s="52"/>
      <c r="PFQ79" s="52"/>
      <c r="PFR79" s="52"/>
      <c r="PFS79" s="52"/>
      <c r="PFT79" s="52"/>
      <c r="PFU79" s="52"/>
      <c r="PFV79" s="52"/>
      <c r="PFW79" s="52"/>
      <c r="PFX79" s="52"/>
      <c r="PFY79" s="52"/>
      <c r="PFZ79" s="52"/>
      <c r="PGA79" s="52"/>
      <c r="PGB79" s="52"/>
      <c r="PGC79" s="52"/>
      <c r="PGD79" s="52"/>
      <c r="PGE79" s="52"/>
      <c r="PGF79" s="52"/>
      <c r="PGG79" s="52"/>
      <c r="PGH79" s="52"/>
      <c r="PGI79" s="52"/>
      <c r="PGJ79" s="52"/>
      <c r="PGK79" s="52"/>
      <c r="PGL79" s="52"/>
      <c r="PGM79" s="52"/>
      <c r="PGN79" s="52"/>
      <c r="PGO79" s="52"/>
      <c r="PGP79" s="52"/>
      <c r="PGQ79" s="52"/>
      <c r="PGR79" s="52"/>
      <c r="PGS79" s="52"/>
      <c r="PGT79" s="52"/>
      <c r="PGU79" s="52"/>
      <c r="PGV79" s="52"/>
      <c r="PGW79" s="52"/>
      <c r="PGX79" s="52"/>
      <c r="PGY79" s="52"/>
      <c r="PGZ79" s="52"/>
      <c r="PHA79" s="52"/>
      <c r="PHB79" s="52"/>
      <c r="PHC79" s="52"/>
      <c r="PHD79" s="52"/>
      <c r="PHE79" s="52"/>
      <c r="PHF79" s="52"/>
      <c r="PHG79" s="52"/>
      <c r="PHH79" s="52"/>
      <c r="PHI79" s="52"/>
      <c r="PHJ79" s="52"/>
      <c r="PHK79" s="52"/>
      <c r="PHL79" s="52"/>
      <c r="PHM79" s="52"/>
      <c r="PHN79" s="52"/>
      <c r="PHO79" s="52"/>
      <c r="PHP79" s="52"/>
      <c r="PHQ79" s="52"/>
      <c r="PHR79" s="52"/>
      <c r="PHS79" s="52"/>
      <c r="PHT79" s="52"/>
      <c r="PHU79" s="52"/>
      <c r="PHV79" s="52"/>
      <c r="PHW79" s="52"/>
      <c r="PHX79" s="52"/>
      <c r="PHY79" s="52"/>
      <c r="PHZ79" s="52"/>
      <c r="PIA79" s="52"/>
      <c r="PIB79" s="52"/>
      <c r="PIC79" s="52"/>
      <c r="PID79" s="52"/>
      <c r="PIE79" s="52"/>
      <c r="PIF79" s="52"/>
      <c r="PIG79" s="52"/>
      <c r="PIH79" s="52"/>
      <c r="PII79" s="52"/>
      <c r="PIJ79" s="52"/>
      <c r="PIK79" s="52"/>
      <c r="PIL79" s="52"/>
      <c r="PIM79" s="52"/>
      <c r="PIN79" s="52"/>
      <c r="PIO79" s="52"/>
      <c r="PIP79" s="52"/>
      <c r="PIQ79" s="52"/>
      <c r="PIR79" s="52"/>
      <c r="PIS79" s="52"/>
      <c r="PIT79" s="52"/>
      <c r="PIU79" s="52"/>
      <c r="PIV79" s="52"/>
      <c r="PIW79" s="52"/>
      <c r="PIX79" s="52"/>
      <c r="PIY79" s="52"/>
      <c r="PIZ79" s="52"/>
      <c r="PJA79" s="52"/>
      <c r="PJB79" s="52"/>
      <c r="PJC79" s="52"/>
      <c r="PJD79" s="52"/>
      <c r="PJE79" s="52"/>
      <c r="PJF79" s="52"/>
      <c r="PJG79" s="52"/>
      <c r="PJH79" s="52"/>
      <c r="PJI79" s="52"/>
      <c r="PJJ79" s="52"/>
      <c r="PJK79" s="52"/>
      <c r="PJL79" s="52"/>
      <c r="PJM79" s="52"/>
      <c r="PJN79" s="52"/>
      <c r="PJO79" s="52"/>
      <c r="PJP79" s="52"/>
      <c r="PJQ79" s="52"/>
      <c r="PJR79" s="52"/>
      <c r="PJS79" s="52"/>
      <c r="PJT79" s="52"/>
      <c r="PJU79" s="52"/>
      <c r="PJV79" s="52"/>
      <c r="PJW79" s="52"/>
      <c r="PJX79" s="52"/>
      <c r="PJY79" s="52"/>
      <c r="PJZ79" s="52"/>
      <c r="PKA79" s="52"/>
      <c r="PKB79" s="52"/>
      <c r="PKC79" s="52"/>
      <c r="PKD79" s="52"/>
      <c r="PKE79" s="52"/>
      <c r="PKF79" s="52"/>
      <c r="PKG79" s="52"/>
      <c r="PKH79" s="52"/>
      <c r="PKI79" s="52"/>
      <c r="PKJ79" s="52"/>
      <c r="PKK79" s="52"/>
      <c r="PKL79" s="52"/>
      <c r="PKM79" s="52"/>
      <c r="PKN79" s="52"/>
      <c r="PKO79" s="52"/>
      <c r="PKP79" s="52"/>
      <c r="PKQ79" s="52"/>
      <c r="PKR79" s="52"/>
      <c r="PKS79" s="52"/>
      <c r="PKT79" s="52"/>
      <c r="PKU79" s="52"/>
      <c r="PKV79" s="52"/>
      <c r="PKW79" s="52"/>
      <c r="PKX79" s="52"/>
      <c r="PKY79" s="52"/>
      <c r="PKZ79" s="52"/>
      <c r="PLA79" s="52"/>
      <c r="PLB79" s="52"/>
      <c r="PLC79" s="52"/>
      <c r="PLD79" s="52"/>
      <c r="PLE79" s="52"/>
      <c r="PLF79" s="52"/>
      <c r="PLG79" s="52"/>
      <c r="PLH79" s="52"/>
      <c r="PLI79" s="52"/>
      <c r="PLJ79" s="52"/>
      <c r="PLK79" s="52"/>
      <c r="PLL79" s="52"/>
      <c r="PLM79" s="52"/>
      <c r="PLN79" s="52"/>
      <c r="PLO79" s="52"/>
      <c r="PLP79" s="52"/>
      <c r="PLQ79" s="52"/>
      <c r="PLR79" s="52"/>
      <c r="PLS79" s="52"/>
      <c r="PLT79" s="52"/>
      <c r="PLU79" s="52"/>
      <c r="PLV79" s="52"/>
      <c r="PLW79" s="52"/>
      <c r="PLX79" s="52"/>
      <c r="PLY79" s="52"/>
      <c r="PLZ79" s="52"/>
      <c r="PMA79" s="52"/>
      <c r="PMB79" s="52"/>
      <c r="PMC79" s="52"/>
      <c r="PMD79" s="52"/>
      <c r="PME79" s="52"/>
      <c r="PMF79" s="52"/>
      <c r="PMG79" s="52"/>
      <c r="PMH79" s="52"/>
      <c r="PMI79" s="52"/>
      <c r="PMJ79" s="52"/>
      <c r="PMK79" s="52"/>
      <c r="PML79" s="52"/>
      <c r="PMM79" s="52"/>
      <c r="PMN79" s="52"/>
      <c r="PMO79" s="52"/>
      <c r="PMP79" s="52"/>
      <c r="PMQ79" s="52"/>
      <c r="PMR79" s="52"/>
      <c r="PMS79" s="52"/>
      <c r="PMT79" s="52"/>
      <c r="PMU79" s="52"/>
      <c r="PMV79" s="52"/>
      <c r="PMW79" s="52"/>
      <c r="PMX79" s="52"/>
      <c r="PMY79" s="52"/>
      <c r="PMZ79" s="52"/>
      <c r="PNA79" s="52"/>
      <c r="PNB79" s="52"/>
      <c r="PNC79" s="52"/>
      <c r="PND79" s="52"/>
      <c r="PNE79" s="52"/>
      <c r="PNF79" s="52"/>
      <c r="PNG79" s="52"/>
      <c r="PNH79" s="52"/>
      <c r="PNI79" s="52"/>
      <c r="PNJ79" s="52"/>
      <c r="PNK79" s="52"/>
      <c r="PNL79" s="52"/>
      <c r="PNM79" s="52"/>
      <c r="PNN79" s="52"/>
      <c r="PNO79" s="52"/>
      <c r="PNP79" s="52"/>
      <c r="PNQ79" s="52"/>
      <c r="PNR79" s="52"/>
      <c r="PNS79" s="52"/>
      <c r="PNT79" s="52"/>
      <c r="PNU79" s="52"/>
      <c r="PNV79" s="52"/>
      <c r="PNW79" s="52"/>
      <c r="PNX79" s="52"/>
      <c r="PNY79" s="52"/>
      <c r="PNZ79" s="52"/>
      <c r="POA79" s="52"/>
      <c r="POB79" s="52"/>
      <c r="POC79" s="52"/>
      <c r="POD79" s="52"/>
      <c r="POE79" s="52"/>
      <c r="POF79" s="52"/>
      <c r="POG79" s="52"/>
      <c r="POH79" s="52"/>
      <c r="POI79" s="52"/>
      <c r="POJ79" s="52"/>
      <c r="POK79" s="52"/>
      <c r="POL79" s="52"/>
      <c r="POM79" s="52"/>
      <c r="PON79" s="52"/>
      <c r="POO79" s="52"/>
      <c r="POP79" s="52"/>
      <c r="POQ79" s="52"/>
      <c r="POR79" s="52"/>
      <c r="POS79" s="52"/>
      <c r="POT79" s="52"/>
      <c r="POU79" s="52"/>
      <c r="POV79" s="52"/>
      <c r="POW79" s="52"/>
      <c r="POX79" s="52"/>
      <c r="POY79" s="52"/>
      <c r="POZ79" s="52"/>
      <c r="PPA79" s="52"/>
      <c r="PPB79" s="52"/>
      <c r="PPC79" s="52"/>
      <c r="PPD79" s="52"/>
      <c r="PPE79" s="52"/>
      <c r="PPF79" s="52"/>
      <c r="PPG79" s="52"/>
      <c r="PPH79" s="52"/>
      <c r="PPI79" s="52"/>
      <c r="PPJ79" s="52"/>
      <c r="PPK79" s="52"/>
      <c r="PPL79" s="52"/>
      <c r="PPM79" s="52"/>
      <c r="PPN79" s="52"/>
      <c r="PPO79" s="52"/>
      <c r="PPP79" s="52"/>
      <c r="PPQ79" s="52"/>
      <c r="PPR79" s="52"/>
      <c r="PPS79" s="52"/>
      <c r="PPT79" s="52"/>
      <c r="PPU79" s="52"/>
      <c r="PPV79" s="52"/>
      <c r="PPW79" s="52"/>
      <c r="PPX79" s="52"/>
      <c r="PPY79" s="52"/>
      <c r="PPZ79" s="52"/>
      <c r="PQA79" s="52"/>
      <c r="PQB79" s="52"/>
      <c r="PQC79" s="52"/>
      <c r="PQD79" s="52"/>
      <c r="PQE79" s="52"/>
      <c r="PQF79" s="52"/>
      <c r="PQG79" s="52"/>
      <c r="PQH79" s="52"/>
      <c r="PQI79" s="52"/>
      <c r="PQJ79" s="52"/>
      <c r="PQK79" s="52"/>
      <c r="PQL79" s="52"/>
      <c r="PQM79" s="52"/>
      <c r="PQN79" s="52"/>
      <c r="PQO79" s="52"/>
      <c r="PQP79" s="52"/>
      <c r="PQQ79" s="52"/>
      <c r="PQR79" s="52"/>
      <c r="PQS79" s="52"/>
      <c r="PQT79" s="52"/>
      <c r="PQU79" s="52"/>
      <c r="PQV79" s="52"/>
      <c r="PQW79" s="52"/>
      <c r="PQX79" s="52"/>
      <c r="PQY79" s="52"/>
      <c r="PQZ79" s="52"/>
      <c r="PRA79" s="52"/>
      <c r="PRB79" s="52"/>
      <c r="PRC79" s="52"/>
      <c r="PRD79" s="52"/>
      <c r="PRE79" s="52"/>
      <c r="PRF79" s="52"/>
      <c r="PRG79" s="52"/>
      <c r="PRH79" s="52"/>
      <c r="PRI79" s="52"/>
      <c r="PRJ79" s="52"/>
      <c r="PRK79" s="52"/>
      <c r="PRL79" s="52"/>
      <c r="PRM79" s="52"/>
      <c r="PRN79" s="52"/>
      <c r="PRO79" s="52"/>
      <c r="PRP79" s="52"/>
      <c r="PRQ79" s="52"/>
      <c r="PRR79" s="52"/>
      <c r="PRS79" s="52"/>
      <c r="PRT79" s="52"/>
      <c r="PRU79" s="52"/>
      <c r="PRV79" s="52"/>
      <c r="PRW79" s="52"/>
      <c r="PRX79" s="52"/>
      <c r="PRY79" s="52"/>
      <c r="PRZ79" s="52"/>
      <c r="PSA79" s="52"/>
      <c r="PSB79" s="52"/>
      <c r="PSC79" s="52"/>
      <c r="PSD79" s="52"/>
      <c r="PSE79" s="52"/>
      <c r="PSF79" s="52"/>
      <c r="PSG79" s="52"/>
      <c r="PSH79" s="52"/>
      <c r="PSI79" s="52"/>
      <c r="PSJ79" s="52"/>
      <c r="PSK79" s="52"/>
      <c r="PSL79" s="52"/>
      <c r="PSM79" s="52"/>
      <c r="PSN79" s="52"/>
      <c r="PSO79" s="52"/>
      <c r="PSP79" s="52"/>
      <c r="PSQ79" s="52"/>
      <c r="PSR79" s="52"/>
      <c r="PSS79" s="52"/>
      <c r="PST79" s="52"/>
      <c r="PSU79" s="52"/>
      <c r="PSV79" s="52"/>
      <c r="PSW79" s="52"/>
      <c r="PSX79" s="52"/>
      <c r="PSY79" s="52"/>
      <c r="PSZ79" s="52"/>
      <c r="PTA79" s="52"/>
      <c r="PTB79" s="52"/>
      <c r="PTC79" s="52"/>
      <c r="PTD79" s="52"/>
      <c r="PTE79" s="52"/>
      <c r="PTF79" s="52"/>
      <c r="PTG79" s="52"/>
      <c r="PTH79" s="52"/>
      <c r="PTI79" s="52"/>
      <c r="PTJ79" s="52"/>
      <c r="PTK79" s="52"/>
      <c r="PTL79" s="52"/>
      <c r="PTM79" s="52"/>
      <c r="PTN79" s="52"/>
      <c r="PTO79" s="52"/>
      <c r="PTP79" s="52"/>
      <c r="PTQ79" s="52"/>
      <c r="PTR79" s="52"/>
      <c r="PTS79" s="52"/>
      <c r="PTT79" s="52"/>
      <c r="PTU79" s="52"/>
      <c r="PTV79" s="52"/>
      <c r="PTW79" s="52"/>
      <c r="PTX79" s="52"/>
      <c r="PTY79" s="52"/>
      <c r="PTZ79" s="52"/>
      <c r="PUA79" s="52"/>
      <c r="PUB79" s="52"/>
      <c r="PUC79" s="52"/>
      <c r="PUD79" s="52"/>
      <c r="PUE79" s="52"/>
      <c r="PUF79" s="52"/>
      <c r="PUG79" s="52"/>
      <c r="PUH79" s="52"/>
      <c r="PUI79" s="52"/>
      <c r="PUJ79" s="52"/>
      <c r="PUK79" s="52"/>
      <c r="PUL79" s="52"/>
      <c r="PUM79" s="52"/>
      <c r="PUN79" s="52"/>
      <c r="PUO79" s="52"/>
      <c r="PUP79" s="52"/>
      <c r="PUQ79" s="52"/>
      <c r="PUR79" s="52"/>
      <c r="PUS79" s="52"/>
      <c r="PUT79" s="52"/>
      <c r="PUU79" s="52"/>
      <c r="PUV79" s="52"/>
      <c r="PUW79" s="52"/>
      <c r="PUX79" s="52"/>
      <c r="PUY79" s="52"/>
      <c r="PUZ79" s="52"/>
      <c r="PVA79" s="52"/>
      <c r="PVB79" s="52"/>
      <c r="PVC79" s="52"/>
      <c r="PVD79" s="52"/>
      <c r="PVE79" s="52"/>
      <c r="PVF79" s="52"/>
      <c r="PVG79" s="52"/>
      <c r="PVH79" s="52"/>
      <c r="PVI79" s="52"/>
      <c r="PVJ79" s="52"/>
      <c r="PVK79" s="52"/>
      <c r="PVL79" s="52"/>
      <c r="PVM79" s="52"/>
      <c r="PVN79" s="52"/>
      <c r="PVO79" s="52"/>
      <c r="PVP79" s="52"/>
      <c r="PVQ79" s="52"/>
      <c r="PVR79" s="52"/>
      <c r="PVS79" s="52"/>
      <c r="PVT79" s="52"/>
      <c r="PVU79" s="52"/>
      <c r="PVV79" s="52"/>
      <c r="PVW79" s="52"/>
      <c r="PVX79" s="52"/>
      <c r="PVY79" s="52"/>
      <c r="PVZ79" s="52"/>
      <c r="PWA79" s="52"/>
      <c r="PWB79" s="52"/>
      <c r="PWC79" s="52"/>
      <c r="PWD79" s="52"/>
      <c r="PWE79" s="52"/>
      <c r="PWF79" s="52"/>
      <c r="PWG79" s="52"/>
      <c r="PWH79" s="52"/>
      <c r="PWI79" s="52"/>
      <c r="PWJ79" s="52"/>
      <c r="PWK79" s="52"/>
      <c r="PWL79" s="52"/>
      <c r="PWM79" s="52"/>
      <c r="PWN79" s="52"/>
      <c r="PWO79" s="52"/>
      <c r="PWP79" s="52"/>
      <c r="PWQ79" s="52"/>
      <c r="PWR79" s="52"/>
      <c r="PWS79" s="52"/>
      <c r="PWT79" s="52"/>
      <c r="PWU79" s="52"/>
      <c r="PWV79" s="52"/>
      <c r="PWW79" s="52"/>
      <c r="PWX79" s="52"/>
      <c r="PWY79" s="52"/>
      <c r="PWZ79" s="52"/>
      <c r="PXA79" s="52"/>
      <c r="PXB79" s="52"/>
      <c r="PXC79" s="52"/>
      <c r="PXD79" s="52"/>
      <c r="PXE79" s="52"/>
      <c r="PXF79" s="52"/>
      <c r="PXG79" s="52"/>
      <c r="PXH79" s="52"/>
      <c r="PXI79" s="52"/>
      <c r="PXJ79" s="52"/>
      <c r="PXK79" s="52"/>
      <c r="PXL79" s="52"/>
      <c r="PXM79" s="52"/>
      <c r="PXN79" s="52"/>
      <c r="PXO79" s="52"/>
      <c r="PXP79" s="52"/>
      <c r="PXQ79" s="52"/>
      <c r="PXR79" s="52"/>
      <c r="PXS79" s="52"/>
      <c r="PXT79" s="52"/>
      <c r="PXU79" s="52"/>
      <c r="PXV79" s="52"/>
      <c r="PXW79" s="52"/>
      <c r="PXX79" s="52"/>
      <c r="PXY79" s="52"/>
      <c r="PXZ79" s="52"/>
      <c r="PYA79" s="52"/>
      <c r="PYB79" s="52"/>
      <c r="PYC79" s="52"/>
      <c r="PYD79" s="52"/>
      <c r="PYE79" s="52"/>
      <c r="PYF79" s="52"/>
      <c r="PYG79" s="52"/>
      <c r="PYH79" s="52"/>
      <c r="PYI79" s="52"/>
      <c r="PYJ79" s="52"/>
      <c r="PYK79" s="52"/>
      <c r="PYL79" s="52"/>
      <c r="PYM79" s="52"/>
      <c r="PYN79" s="52"/>
      <c r="PYO79" s="52"/>
      <c r="PYP79" s="52"/>
      <c r="PYQ79" s="52"/>
      <c r="PYR79" s="52"/>
      <c r="PYS79" s="52"/>
      <c r="PYT79" s="52"/>
      <c r="PYU79" s="52"/>
      <c r="PYV79" s="52"/>
      <c r="PYW79" s="52"/>
      <c r="PYX79" s="52"/>
      <c r="PYY79" s="52"/>
      <c r="PYZ79" s="52"/>
      <c r="PZA79" s="52"/>
      <c r="PZB79" s="52"/>
      <c r="PZC79" s="52"/>
      <c r="PZD79" s="52"/>
      <c r="PZE79" s="52"/>
      <c r="PZF79" s="52"/>
      <c r="PZG79" s="52"/>
      <c r="PZH79" s="52"/>
      <c r="PZI79" s="52"/>
      <c r="PZJ79" s="52"/>
      <c r="PZK79" s="52"/>
      <c r="PZL79" s="52"/>
      <c r="PZM79" s="52"/>
      <c r="PZN79" s="52"/>
      <c r="PZO79" s="52"/>
      <c r="PZP79" s="52"/>
      <c r="PZQ79" s="52"/>
      <c r="PZR79" s="52"/>
      <c r="PZS79" s="52"/>
      <c r="PZT79" s="52"/>
      <c r="PZU79" s="52"/>
      <c r="PZV79" s="52"/>
      <c r="PZW79" s="52"/>
      <c r="PZX79" s="52"/>
      <c r="PZY79" s="52"/>
      <c r="PZZ79" s="52"/>
      <c r="QAA79" s="52"/>
      <c r="QAB79" s="52"/>
      <c r="QAC79" s="52"/>
      <c r="QAD79" s="52"/>
      <c r="QAE79" s="52"/>
      <c r="QAF79" s="52"/>
      <c r="QAG79" s="52"/>
      <c r="QAH79" s="52"/>
      <c r="QAI79" s="52"/>
      <c r="QAJ79" s="52"/>
      <c r="QAK79" s="52"/>
      <c r="QAL79" s="52"/>
      <c r="QAM79" s="52"/>
      <c r="QAN79" s="52"/>
      <c r="QAO79" s="52"/>
      <c r="QAP79" s="52"/>
      <c r="QAQ79" s="52"/>
      <c r="QAR79" s="52"/>
      <c r="QAS79" s="52"/>
      <c r="QAT79" s="52"/>
      <c r="QAU79" s="52"/>
      <c r="QAV79" s="52"/>
      <c r="QAW79" s="52"/>
      <c r="QAX79" s="52"/>
      <c r="QAY79" s="52"/>
      <c r="QAZ79" s="52"/>
      <c r="QBA79" s="52"/>
      <c r="QBB79" s="52"/>
      <c r="QBC79" s="52"/>
      <c r="QBD79" s="52"/>
      <c r="QBE79" s="52"/>
      <c r="QBF79" s="52"/>
      <c r="QBG79" s="52"/>
      <c r="QBH79" s="52"/>
      <c r="QBI79" s="52"/>
      <c r="QBJ79" s="52"/>
      <c r="QBK79" s="52"/>
      <c r="QBL79" s="52"/>
      <c r="QBM79" s="52"/>
      <c r="QBN79" s="52"/>
      <c r="QBO79" s="52"/>
      <c r="QBP79" s="52"/>
      <c r="QBQ79" s="52"/>
      <c r="QBR79" s="52"/>
      <c r="QBS79" s="52"/>
      <c r="QBT79" s="52"/>
      <c r="QBU79" s="52"/>
      <c r="QBV79" s="52"/>
      <c r="QBW79" s="52"/>
      <c r="QBX79" s="52"/>
      <c r="QBY79" s="52"/>
      <c r="QBZ79" s="52"/>
      <c r="QCA79" s="52"/>
      <c r="QCB79" s="52"/>
      <c r="QCC79" s="52"/>
      <c r="QCD79" s="52"/>
      <c r="QCE79" s="52"/>
      <c r="QCF79" s="52"/>
      <c r="QCG79" s="52"/>
      <c r="QCH79" s="52"/>
      <c r="QCI79" s="52"/>
      <c r="QCJ79" s="52"/>
      <c r="QCK79" s="52"/>
      <c r="QCL79" s="52"/>
      <c r="QCM79" s="52"/>
      <c r="QCN79" s="52"/>
      <c r="QCO79" s="52"/>
      <c r="QCP79" s="52"/>
      <c r="QCQ79" s="52"/>
      <c r="QCR79" s="52"/>
      <c r="QCS79" s="52"/>
      <c r="QCT79" s="52"/>
      <c r="QCU79" s="52"/>
      <c r="QCV79" s="52"/>
      <c r="QCW79" s="52"/>
      <c r="QCX79" s="52"/>
      <c r="QCY79" s="52"/>
      <c r="QCZ79" s="52"/>
      <c r="QDA79" s="52"/>
      <c r="QDB79" s="52"/>
      <c r="QDC79" s="52"/>
      <c r="QDD79" s="52"/>
      <c r="QDE79" s="52"/>
      <c r="QDF79" s="52"/>
      <c r="QDG79" s="52"/>
      <c r="QDH79" s="52"/>
      <c r="QDI79" s="52"/>
      <c r="QDJ79" s="52"/>
      <c r="QDK79" s="52"/>
      <c r="QDL79" s="52"/>
      <c r="QDM79" s="52"/>
      <c r="QDN79" s="52"/>
      <c r="QDO79" s="52"/>
      <c r="QDP79" s="52"/>
      <c r="QDQ79" s="52"/>
      <c r="QDR79" s="52"/>
      <c r="QDS79" s="52"/>
      <c r="QDT79" s="52"/>
      <c r="QDU79" s="52"/>
      <c r="QDV79" s="52"/>
      <c r="QDW79" s="52"/>
      <c r="QDX79" s="52"/>
      <c r="QDY79" s="52"/>
      <c r="QDZ79" s="52"/>
      <c r="QEA79" s="52"/>
      <c r="QEB79" s="52"/>
      <c r="QEC79" s="52"/>
      <c r="QED79" s="52"/>
      <c r="QEE79" s="52"/>
      <c r="QEF79" s="52"/>
      <c r="QEG79" s="52"/>
      <c r="QEH79" s="52"/>
      <c r="QEI79" s="52"/>
      <c r="QEJ79" s="52"/>
      <c r="QEK79" s="52"/>
      <c r="QEL79" s="52"/>
      <c r="QEM79" s="52"/>
      <c r="QEN79" s="52"/>
      <c r="QEO79" s="52"/>
      <c r="QEP79" s="52"/>
      <c r="QEQ79" s="52"/>
      <c r="QER79" s="52"/>
      <c r="QES79" s="52"/>
      <c r="QET79" s="52"/>
      <c r="QEU79" s="52"/>
      <c r="QEV79" s="52"/>
      <c r="QEW79" s="52"/>
      <c r="QEX79" s="52"/>
      <c r="QEY79" s="52"/>
      <c r="QEZ79" s="52"/>
      <c r="QFA79" s="52"/>
      <c r="QFB79" s="52"/>
      <c r="QFC79" s="52"/>
      <c r="QFD79" s="52"/>
      <c r="QFE79" s="52"/>
      <c r="QFF79" s="52"/>
      <c r="QFG79" s="52"/>
      <c r="QFH79" s="52"/>
      <c r="QFI79" s="52"/>
      <c r="QFJ79" s="52"/>
      <c r="QFK79" s="52"/>
      <c r="QFL79" s="52"/>
      <c r="QFM79" s="52"/>
      <c r="QFN79" s="52"/>
      <c r="QFO79" s="52"/>
      <c r="QFP79" s="52"/>
      <c r="QFQ79" s="52"/>
      <c r="QFR79" s="52"/>
      <c r="QFS79" s="52"/>
      <c r="QFT79" s="52"/>
      <c r="QFU79" s="52"/>
      <c r="QFV79" s="52"/>
      <c r="QFW79" s="52"/>
      <c r="QFX79" s="52"/>
      <c r="QFY79" s="52"/>
      <c r="QFZ79" s="52"/>
      <c r="QGA79" s="52"/>
      <c r="QGB79" s="52"/>
      <c r="QGC79" s="52"/>
      <c r="QGD79" s="52"/>
      <c r="QGE79" s="52"/>
      <c r="QGF79" s="52"/>
      <c r="QGG79" s="52"/>
      <c r="QGH79" s="52"/>
      <c r="QGI79" s="52"/>
      <c r="QGJ79" s="52"/>
      <c r="QGK79" s="52"/>
      <c r="QGL79" s="52"/>
      <c r="QGM79" s="52"/>
      <c r="QGN79" s="52"/>
      <c r="QGO79" s="52"/>
      <c r="QGP79" s="52"/>
      <c r="QGQ79" s="52"/>
      <c r="QGR79" s="52"/>
      <c r="QGS79" s="52"/>
      <c r="QGT79" s="52"/>
      <c r="QGU79" s="52"/>
      <c r="QGV79" s="52"/>
      <c r="QGW79" s="52"/>
      <c r="QGX79" s="52"/>
      <c r="QGY79" s="52"/>
      <c r="QGZ79" s="52"/>
      <c r="QHA79" s="52"/>
      <c r="QHB79" s="52"/>
      <c r="QHC79" s="52"/>
      <c r="QHD79" s="52"/>
      <c r="QHE79" s="52"/>
      <c r="QHF79" s="52"/>
      <c r="QHG79" s="52"/>
      <c r="QHH79" s="52"/>
      <c r="QHI79" s="52"/>
      <c r="QHJ79" s="52"/>
      <c r="QHK79" s="52"/>
      <c r="QHL79" s="52"/>
      <c r="QHM79" s="52"/>
      <c r="QHN79" s="52"/>
      <c r="QHO79" s="52"/>
      <c r="QHP79" s="52"/>
      <c r="QHQ79" s="52"/>
      <c r="QHR79" s="52"/>
      <c r="QHS79" s="52"/>
      <c r="QHT79" s="52"/>
      <c r="QHU79" s="52"/>
      <c r="QHV79" s="52"/>
      <c r="QHW79" s="52"/>
      <c r="QHX79" s="52"/>
      <c r="QHY79" s="52"/>
      <c r="QHZ79" s="52"/>
      <c r="QIA79" s="52"/>
      <c r="QIB79" s="52"/>
      <c r="QIC79" s="52"/>
      <c r="QID79" s="52"/>
      <c r="QIE79" s="52"/>
      <c r="QIF79" s="52"/>
      <c r="QIG79" s="52"/>
      <c r="QIH79" s="52"/>
      <c r="QII79" s="52"/>
      <c r="QIJ79" s="52"/>
      <c r="QIK79" s="52"/>
      <c r="QIL79" s="52"/>
      <c r="QIM79" s="52"/>
      <c r="QIN79" s="52"/>
      <c r="QIO79" s="52"/>
      <c r="QIP79" s="52"/>
      <c r="QIQ79" s="52"/>
      <c r="QIR79" s="52"/>
      <c r="QIS79" s="52"/>
      <c r="QIT79" s="52"/>
      <c r="QIU79" s="52"/>
      <c r="QIV79" s="52"/>
      <c r="QIW79" s="52"/>
      <c r="QIX79" s="52"/>
      <c r="QIY79" s="52"/>
      <c r="QIZ79" s="52"/>
      <c r="QJA79" s="52"/>
      <c r="QJB79" s="52"/>
      <c r="QJC79" s="52"/>
      <c r="QJD79" s="52"/>
      <c r="QJE79" s="52"/>
      <c r="QJF79" s="52"/>
      <c r="QJG79" s="52"/>
      <c r="QJH79" s="52"/>
      <c r="QJI79" s="52"/>
      <c r="QJJ79" s="52"/>
      <c r="QJK79" s="52"/>
      <c r="QJL79" s="52"/>
      <c r="QJM79" s="52"/>
      <c r="QJN79" s="52"/>
      <c r="QJO79" s="52"/>
      <c r="QJP79" s="52"/>
      <c r="QJQ79" s="52"/>
      <c r="QJR79" s="52"/>
      <c r="QJS79" s="52"/>
      <c r="QJT79" s="52"/>
      <c r="QJU79" s="52"/>
      <c r="QJV79" s="52"/>
      <c r="QJW79" s="52"/>
      <c r="QJX79" s="52"/>
      <c r="QJY79" s="52"/>
      <c r="QJZ79" s="52"/>
      <c r="QKA79" s="52"/>
      <c r="QKB79" s="52"/>
      <c r="QKC79" s="52"/>
      <c r="QKD79" s="52"/>
      <c r="QKE79" s="52"/>
      <c r="QKF79" s="52"/>
      <c r="QKG79" s="52"/>
      <c r="QKH79" s="52"/>
      <c r="QKI79" s="52"/>
      <c r="QKJ79" s="52"/>
      <c r="QKK79" s="52"/>
      <c r="QKL79" s="52"/>
      <c r="QKM79" s="52"/>
      <c r="QKN79" s="52"/>
      <c r="QKO79" s="52"/>
      <c r="QKP79" s="52"/>
      <c r="QKQ79" s="52"/>
      <c r="QKR79" s="52"/>
      <c r="QKS79" s="52"/>
      <c r="QKT79" s="52"/>
      <c r="QKU79" s="52"/>
      <c r="QKV79" s="52"/>
      <c r="QKW79" s="52"/>
      <c r="QKX79" s="52"/>
      <c r="QKY79" s="52"/>
      <c r="QKZ79" s="52"/>
      <c r="QLA79" s="52"/>
      <c r="QLB79" s="52"/>
      <c r="QLC79" s="52"/>
      <c r="QLD79" s="52"/>
      <c r="QLE79" s="52"/>
      <c r="QLF79" s="52"/>
      <c r="QLG79" s="52"/>
      <c r="QLH79" s="52"/>
      <c r="QLI79" s="52"/>
      <c r="QLJ79" s="52"/>
      <c r="QLK79" s="52"/>
      <c r="QLL79" s="52"/>
      <c r="QLM79" s="52"/>
      <c r="QLN79" s="52"/>
      <c r="QLO79" s="52"/>
      <c r="QLP79" s="52"/>
      <c r="QLQ79" s="52"/>
      <c r="QLR79" s="52"/>
      <c r="QLS79" s="52"/>
      <c r="QLT79" s="52"/>
      <c r="QLU79" s="52"/>
      <c r="QLV79" s="52"/>
      <c r="QLW79" s="52"/>
      <c r="QLX79" s="52"/>
      <c r="QLY79" s="52"/>
      <c r="QLZ79" s="52"/>
      <c r="QMA79" s="52"/>
      <c r="QMB79" s="52"/>
      <c r="QMC79" s="52"/>
      <c r="QMD79" s="52"/>
      <c r="QME79" s="52"/>
      <c r="QMF79" s="52"/>
      <c r="QMG79" s="52"/>
      <c r="QMH79" s="52"/>
      <c r="QMI79" s="52"/>
      <c r="QMJ79" s="52"/>
      <c r="QMK79" s="52"/>
      <c r="QML79" s="52"/>
      <c r="QMM79" s="52"/>
      <c r="QMN79" s="52"/>
      <c r="QMO79" s="52"/>
      <c r="QMP79" s="52"/>
      <c r="QMQ79" s="52"/>
      <c r="QMR79" s="52"/>
      <c r="QMS79" s="52"/>
      <c r="QMT79" s="52"/>
      <c r="QMU79" s="52"/>
      <c r="QMV79" s="52"/>
      <c r="QMW79" s="52"/>
      <c r="QMX79" s="52"/>
      <c r="QMY79" s="52"/>
      <c r="QMZ79" s="52"/>
      <c r="QNA79" s="52"/>
      <c r="QNB79" s="52"/>
      <c r="QNC79" s="52"/>
      <c r="QND79" s="52"/>
      <c r="QNE79" s="52"/>
      <c r="QNF79" s="52"/>
      <c r="QNG79" s="52"/>
      <c r="QNH79" s="52"/>
      <c r="QNI79" s="52"/>
      <c r="QNJ79" s="52"/>
      <c r="QNK79" s="52"/>
      <c r="QNL79" s="52"/>
      <c r="QNM79" s="52"/>
      <c r="QNN79" s="52"/>
      <c r="QNO79" s="52"/>
      <c r="QNP79" s="52"/>
      <c r="QNQ79" s="52"/>
      <c r="QNR79" s="52"/>
      <c r="QNS79" s="52"/>
      <c r="QNT79" s="52"/>
      <c r="QNU79" s="52"/>
      <c r="QNV79" s="52"/>
      <c r="QNW79" s="52"/>
      <c r="QNX79" s="52"/>
      <c r="QNY79" s="52"/>
      <c r="QNZ79" s="52"/>
      <c r="QOA79" s="52"/>
      <c r="QOB79" s="52"/>
      <c r="QOC79" s="52"/>
      <c r="QOD79" s="52"/>
      <c r="QOE79" s="52"/>
      <c r="QOF79" s="52"/>
      <c r="QOG79" s="52"/>
      <c r="QOH79" s="52"/>
      <c r="QOI79" s="52"/>
      <c r="QOJ79" s="52"/>
      <c r="QOK79" s="52"/>
      <c r="QOL79" s="52"/>
      <c r="QOM79" s="52"/>
      <c r="QON79" s="52"/>
      <c r="QOO79" s="52"/>
      <c r="QOP79" s="52"/>
      <c r="QOQ79" s="52"/>
      <c r="QOR79" s="52"/>
      <c r="QOS79" s="52"/>
      <c r="QOT79" s="52"/>
      <c r="QOU79" s="52"/>
      <c r="QOV79" s="52"/>
      <c r="QOW79" s="52"/>
      <c r="QOX79" s="52"/>
      <c r="QOY79" s="52"/>
      <c r="QOZ79" s="52"/>
      <c r="QPA79" s="52"/>
      <c r="QPB79" s="52"/>
      <c r="QPC79" s="52"/>
      <c r="QPD79" s="52"/>
      <c r="QPE79" s="52"/>
      <c r="QPF79" s="52"/>
      <c r="QPG79" s="52"/>
      <c r="QPH79" s="52"/>
      <c r="QPI79" s="52"/>
      <c r="QPJ79" s="52"/>
      <c r="QPK79" s="52"/>
      <c r="QPL79" s="52"/>
      <c r="QPM79" s="52"/>
      <c r="QPN79" s="52"/>
      <c r="QPO79" s="52"/>
      <c r="QPP79" s="52"/>
      <c r="QPQ79" s="52"/>
      <c r="QPR79" s="52"/>
      <c r="QPS79" s="52"/>
      <c r="QPT79" s="52"/>
      <c r="QPU79" s="52"/>
      <c r="QPV79" s="52"/>
      <c r="QPW79" s="52"/>
      <c r="QPX79" s="52"/>
      <c r="QPY79" s="52"/>
      <c r="QPZ79" s="52"/>
      <c r="QQA79" s="52"/>
      <c r="QQB79" s="52"/>
      <c r="QQC79" s="52"/>
      <c r="QQD79" s="52"/>
      <c r="QQE79" s="52"/>
      <c r="QQF79" s="52"/>
      <c r="QQG79" s="52"/>
      <c r="QQH79" s="52"/>
      <c r="QQI79" s="52"/>
      <c r="QQJ79" s="52"/>
      <c r="QQK79" s="52"/>
      <c r="QQL79" s="52"/>
      <c r="QQM79" s="52"/>
      <c r="QQN79" s="52"/>
      <c r="QQO79" s="52"/>
      <c r="QQP79" s="52"/>
      <c r="QQQ79" s="52"/>
      <c r="QQR79" s="52"/>
      <c r="QQS79" s="52"/>
      <c r="QQT79" s="52"/>
      <c r="QQU79" s="52"/>
      <c r="QQV79" s="52"/>
      <c r="QQW79" s="52"/>
      <c r="QQX79" s="52"/>
      <c r="QQY79" s="52"/>
      <c r="QQZ79" s="52"/>
      <c r="QRA79" s="52"/>
      <c r="QRB79" s="52"/>
      <c r="QRC79" s="52"/>
      <c r="QRD79" s="52"/>
      <c r="QRE79" s="52"/>
      <c r="QRF79" s="52"/>
      <c r="QRG79" s="52"/>
      <c r="QRH79" s="52"/>
      <c r="QRI79" s="52"/>
      <c r="QRJ79" s="52"/>
      <c r="QRK79" s="52"/>
      <c r="QRL79" s="52"/>
      <c r="QRM79" s="52"/>
      <c r="QRN79" s="52"/>
      <c r="QRO79" s="52"/>
      <c r="QRP79" s="52"/>
      <c r="QRQ79" s="52"/>
      <c r="QRR79" s="52"/>
      <c r="QRS79" s="52"/>
      <c r="QRT79" s="52"/>
      <c r="QRU79" s="52"/>
      <c r="QRV79" s="52"/>
      <c r="QRW79" s="52"/>
      <c r="QRX79" s="52"/>
      <c r="QRY79" s="52"/>
      <c r="QRZ79" s="52"/>
      <c r="QSA79" s="52"/>
      <c r="QSB79" s="52"/>
      <c r="QSC79" s="52"/>
      <c r="QSD79" s="52"/>
      <c r="QSE79" s="52"/>
      <c r="QSF79" s="52"/>
      <c r="QSG79" s="52"/>
      <c r="QSH79" s="52"/>
      <c r="QSI79" s="52"/>
      <c r="QSJ79" s="52"/>
      <c r="QSK79" s="52"/>
      <c r="QSL79" s="52"/>
      <c r="QSM79" s="52"/>
      <c r="QSN79" s="52"/>
      <c r="QSO79" s="52"/>
      <c r="QSP79" s="52"/>
      <c r="QSQ79" s="52"/>
      <c r="QSR79" s="52"/>
      <c r="QSS79" s="52"/>
      <c r="QST79" s="52"/>
      <c r="QSU79" s="52"/>
      <c r="QSV79" s="52"/>
      <c r="QSW79" s="52"/>
      <c r="QSX79" s="52"/>
      <c r="QSY79" s="52"/>
      <c r="QSZ79" s="52"/>
      <c r="QTA79" s="52"/>
      <c r="QTB79" s="52"/>
      <c r="QTC79" s="52"/>
      <c r="QTD79" s="52"/>
      <c r="QTE79" s="52"/>
      <c r="QTF79" s="52"/>
      <c r="QTG79" s="52"/>
      <c r="QTH79" s="52"/>
      <c r="QTI79" s="52"/>
      <c r="QTJ79" s="52"/>
      <c r="QTK79" s="52"/>
      <c r="QTL79" s="52"/>
      <c r="QTM79" s="52"/>
      <c r="QTN79" s="52"/>
      <c r="QTO79" s="52"/>
      <c r="QTP79" s="52"/>
      <c r="QTQ79" s="52"/>
      <c r="QTR79" s="52"/>
      <c r="QTS79" s="52"/>
      <c r="QTT79" s="52"/>
      <c r="QTU79" s="52"/>
      <c r="QTV79" s="52"/>
      <c r="QTW79" s="52"/>
      <c r="QTX79" s="52"/>
      <c r="QTY79" s="52"/>
      <c r="QTZ79" s="52"/>
      <c r="QUA79" s="52"/>
      <c r="QUB79" s="52"/>
      <c r="QUC79" s="52"/>
      <c r="QUD79" s="52"/>
      <c r="QUE79" s="52"/>
      <c r="QUF79" s="52"/>
      <c r="QUG79" s="52"/>
      <c r="QUH79" s="52"/>
      <c r="QUI79" s="52"/>
      <c r="QUJ79" s="52"/>
      <c r="QUK79" s="52"/>
      <c r="QUL79" s="52"/>
      <c r="QUM79" s="52"/>
      <c r="QUN79" s="52"/>
      <c r="QUO79" s="52"/>
      <c r="QUP79" s="52"/>
      <c r="QUQ79" s="52"/>
      <c r="QUR79" s="52"/>
      <c r="QUS79" s="52"/>
      <c r="QUT79" s="52"/>
      <c r="QUU79" s="52"/>
      <c r="QUV79" s="52"/>
      <c r="QUW79" s="52"/>
      <c r="QUX79" s="52"/>
      <c r="QUY79" s="52"/>
      <c r="QUZ79" s="52"/>
      <c r="QVA79" s="52"/>
      <c r="QVB79" s="52"/>
      <c r="QVC79" s="52"/>
      <c r="QVD79" s="52"/>
      <c r="QVE79" s="52"/>
      <c r="QVF79" s="52"/>
      <c r="QVG79" s="52"/>
      <c r="QVH79" s="52"/>
      <c r="QVI79" s="52"/>
      <c r="QVJ79" s="52"/>
      <c r="QVK79" s="52"/>
      <c r="QVL79" s="52"/>
      <c r="QVM79" s="52"/>
      <c r="QVN79" s="52"/>
      <c r="QVO79" s="52"/>
      <c r="QVP79" s="52"/>
      <c r="QVQ79" s="52"/>
      <c r="QVR79" s="52"/>
      <c r="QVS79" s="52"/>
      <c r="QVT79" s="52"/>
      <c r="QVU79" s="52"/>
      <c r="QVV79" s="52"/>
      <c r="QVW79" s="52"/>
      <c r="QVX79" s="52"/>
      <c r="QVY79" s="52"/>
      <c r="QVZ79" s="52"/>
      <c r="QWA79" s="52"/>
      <c r="QWB79" s="52"/>
      <c r="QWC79" s="52"/>
      <c r="QWD79" s="52"/>
      <c r="QWE79" s="52"/>
      <c r="QWF79" s="52"/>
      <c r="QWG79" s="52"/>
      <c r="QWH79" s="52"/>
      <c r="QWI79" s="52"/>
      <c r="QWJ79" s="52"/>
      <c r="QWK79" s="52"/>
      <c r="QWL79" s="52"/>
      <c r="QWM79" s="52"/>
      <c r="QWN79" s="52"/>
      <c r="QWO79" s="52"/>
      <c r="QWP79" s="52"/>
      <c r="QWQ79" s="52"/>
      <c r="QWR79" s="52"/>
      <c r="QWS79" s="52"/>
      <c r="QWT79" s="52"/>
      <c r="QWU79" s="52"/>
      <c r="QWV79" s="52"/>
      <c r="QWW79" s="52"/>
      <c r="QWX79" s="52"/>
      <c r="QWY79" s="52"/>
      <c r="QWZ79" s="52"/>
      <c r="QXA79" s="52"/>
      <c r="QXB79" s="52"/>
      <c r="QXC79" s="52"/>
      <c r="QXD79" s="52"/>
      <c r="QXE79" s="52"/>
      <c r="QXF79" s="52"/>
      <c r="QXG79" s="52"/>
      <c r="QXH79" s="52"/>
      <c r="QXI79" s="52"/>
      <c r="QXJ79" s="52"/>
      <c r="QXK79" s="52"/>
      <c r="QXL79" s="52"/>
      <c r="QXM79" s="52"/>
      <c r="QXN79" s="52"/>
      <c r="QXO79" s="52"/>
      <c r="QXP79" s="52"/>
      <c r="QXQ79" s="52"/>
      <c r="QXR79" s="52"/>
      <c r="QXS79" s="52"/>
      <c r="QXT79" s="52"/>
      <c r="QXU79" s="52"/>
      <c r="QXV79" s="52"/>
      <c r="QXW79" s="52"/>
      <c r="QXX79" s="52"/>
      <c r="QXY79" s="52"/>
      <c r="QXZ79" s="52"/>
      <c r="QYA79" s="52"/>
      <c r="QYB79" s="52"/>
      <c r="QYC79" s="52"/>
      <c r="QYD79" s="52"/>
      <c r="QYE79" s="52"/>
      <c r="QYF79" s="52"/>
      <c r="QYG79" s="52"/>
      <c r="QYH79" s="52"/>
      <c r="QYI79" s="52"/>
      <c r="QYJ79" s="52"/>
      <c r="QYK79" s="52"/>
      <c r="QYL79" s="52"/>
      <c r="QYM79" s="52"/>
      <c r="QYN79" s="52"/>
      <c r="QYO79" s="52"/>
      <c r="QYP79" s="52"/>
      <c r="QYQ79" s="52"/>
      <c r="QYR79" s="52"/>
      <c r="QYS79" s="52"/>
      <c r="QYT79" s="52"/>
      <c r="QYU79" s="52"/>
      <c r="QYV79" s="52"/>
      <c r="QYW79" s="52"/>
      <c r="QYX79" s="52"/>
      <c r="QYY79" s="52"/>
      <c r="QYZ79" s="52"/>
      <c r="QZA79" s="52"/>
      <c r="QZB79" s="52"/>
      <c r="QZC79" s="52"/>
      <c r="QZD79" s="52"/>
      <c r="QZE79" s="52"/>
      <c r="QZF79" s="52"/>
      <c r="QZG79" s="52"/>
      <c r="QZH79" s="52"/>
      <c r="QZI79" s="52"/>
      <c r="QZJ79" s="52"/>
      <c r="QZK79" s="52"/>
      <c r="QZL79" s="52"/>
      <c r="QZM79" s="52"/>
      <c r="QZN79" s="52"/>
      <c r="QZO79" s="52"/>
      <c r="QZP79" s="52"/>
      <c r="QZQ79" s="52"/>
      <c r="QZR79" s="52"/>
      <c r="QZS79" s="52"/>
      <c r="QZT79" s="52"/>
      <c r="QZU79" s="52"/>
      <c r="QZV79" s="52"/>
      <c r="QZW79" s="52"/>
      <c r="QZX79" s="52"/>
      <c r="QZY79" s="52"/>
      <c r="QZZ79" s="52"/>
      <c r="RAA79" s="52"/>
      <c r="RAB79" s="52"/>
      <c r="RAC79" s="52"/>
      <c r="RAD79" s="52"/>
      <c r="RAE79" s="52"/>
      <c r="RAF79" s="52"/>
      <c r="RAG79" s="52"/>
      <c r="RAH79" s="52"/>
      <c r="RAI79" s="52"/>
      <c r="RAJ79" s="52"/>
      <c r="RAK79" s="52"/>
      <c r="RAL79" s="52"/>
      <c r="RAM79" s="52"/>
      <c r="RAN79" s="52"/>
      <c r="RAO79" s="52"/>
      <c r="RAP79" s="52"/>
      <c r="RAQ79" s="52"/>
      <c r="RAR79" s="52"/>
      <c r="RAS79" s="52"/>
      <c r="RAT79" s="52"/>
      <c r="RAU79" s="52"/>
      <c r="RAV79" s="52"/>
      <c r="RAW79" s="52"/>
      <c r="RAX79" s="52"/>
      <c r="RAY79" s="52"/>
      <c r="RAZ79" s="52"/>
      <c r="RBA79" s="52"/>
      <c r="RBB79" s="52"/>
      <c r="RBC79" s="52"/>
      <c r="RBD79" s="52"/>
      <c r="RBE79" s="52"/>
      <c r="RBF79" s="52"/>
      <c r="RBG79" s="52"/>
      <c r="RBH79" s="52"/>
      <c r="RBI79" s="52"/>
      <c r="RBJ79" s="52"/>
      <c r="RBK79" s="52"/>
      <c r="RBL79" s="52"/>
      <c r="RBM79" s="52"/>
      <c r="RBN79" s="52"/>
      <c r="RBO79" s="52"/>
      <c r="RBP79" s="52"/>
      <c r="RBQ79" s="52"/>
      <c r="RBR79" s="52"/>
      <c r="RBS79" s="52"/>
      <c r="RBT79" s="52"/>
      <c r="RBU79" s="52"/>
      <c r="RBV79" s="52"/>
      <c r="RBW79" s="52"/>
      <c r="RBX79" s="52"/>
      <c r="RBY79" s="52"/>
      <c r="RBZ79" s="52"/>
      <c r="RCA79" s="52"/>
      <c r="RCB79" s="52"/>
      <c r="RCC79" s="52"/>
      <c r="RCD79" s="52"/>
      <c r="RCE79" s="52"/>
      <c r="RCF79" s="52"/>
      <c r="RCG79" s="52"/>
      <c r="RCH79" s="52"/>
      <c r="RCI79" s="52"/>
      <c r="RCJ79" s="52"/>
      <c r="RCK79" s="52"/>
      <c r="RCL79" s="52"/>
      <c r="RCM79" s="52"/>
      <c r="RCN79" s="52"/>
      <c r="RCO79" s="52"/>
      <c r="RCP79" s="52"/>
      <c r="RCQ79" s="52"/>
      <c r="RCR79" s="52"/>
      <c r="RCS79" s="52"/>
      <c r="RCT79" s="52"/>
      <c r="RCU79" s="52"/>
      <c r="RCV79" s="52"/>
      <c r="RCW79" s="52"/>
      <c r="RCX79" s="52"/>
      <c r="RCY79" s="52"/>
      <c r="RCZ79" s="52"/>
      <c r="RDA79" s="52"/>
      <c r="RDB79" s="52"/>
      <c r="RDC79" s="52"/>
      <c r="RDD79" s="52"/>
      <c r="RDE79" s="52"/>
      <c r="RDF79" s="52"/>
      <c r="RDG79" s="52"/>
      <c r="RDH79" s="52"/>
      <c r="RDI79" s="52"/>
      <c r="RDJ79" s="52"/>
      <c r="RDK79" s="52"/>
      <c r="RDL79" s="52"/>
      <c r="RDM79" s="52"/>
      <c r="RDN79" s="52"/>
      <c r="RDO79" s="52"/>
      <c r="RDP79" s="52"/>
      <c r="RDQ79" s="52"/>
      <c r="RDR79" s="52"/>
      <c r="RDS79" s="52"/>
      <c r="RDT79" s="52"/>
      <c r="RDU79" s="52"/>
      <c r="RDV79" s="52"/>
      <c r="RDW79" s="52"/>
      <c r="RDX79" s="52"/>
      <c r="RDY79" s="52"/>
      <c r="RDZ79" s="52"/>
      <c r="REA79" s="52"/>
      <c r="REB79" s="52"/>
      <c r="REC79" s="52"/>
      <c r="RED79" s="52"/>
      <c r="REE79" s="52"/>
      <c r="REF79" s="52"/>
      <c r="REG79" s="52"/>
      <c r="REH79" s="52"/>
      <c r="REI79" s="52"/>
      <c r="REJ79" s="52"/>
      <c r="REK79" s="52"/>
      <c r="REL79" s="52"/>
      <c r="REM79" s="52"/>
      <c r="REN79" s="52"/>
      <c r="REO79" s="52"/>
      <c r="REP79" s="52"/>
      <c r="REQ79" s="52"/>
      <c r="RER79" s="52"/>
      <c r="RES79" s="52"/>
      <c r="RET79" s="52"/>
      <c r="REU79" s="52"/>
      <c r="REV79" s="52"/>
      <c r="REW79" s="52"/>
      <c r="REX79" s="52"/>
      <c r="REY79" s="52"/>
      <c r="REZ79" s="52"/>
      <c r="RFA79" s="52"/>
      <c r="RFB79" s="52"/>
      <c r="RFC79" s="52"/>
      <c r="RFD79" s="52"/>
      <c r="RFE79" s="52"/>
      <c r="RFF79" s="52"/>
      <c r="RFG79" s="52"/>
      <c r="RFH79" s="52"/>
      <c r="RFI79" s="52"/>
      <c r="RFJ79" s="52"/>
      <c r="RFK79" s="52"/>
      <c r="RFL79" s="52"/>
      <c r="RFM79" s="52"/>
      <c r="RFN79" s="52"/>
      <c r="RFO79" s="52"/>
      <c r="RFP79" s="52"/>
      <c r="RFQ79" s="52"/>
      <c r="RFR79" s="52"/>
      <c r="RFS79" s="52"/>
      <c r="RFT79" s="52"/>
      <c r="RFU79" s="52"/>
      <c r="RFV79" s="52"/>
      <c r="RFW79" s="52"/>
      <c r="RFX79" s="52"/>
      <c r="RFY79" s="52"/>
      <c r="RFZ79" s="52"/>
      <c r="RGA79" s="52"/>
      <c r="RGB79" s="52"/>
      <c r="RGC79" s="52"/>
      <c r="RGD79" s="52"/>
      <c r="RGE79" s="52"/>
      <c r="RGF79" s="52"/>
      <c r="RGG79" s="52"/>
      <c r="RGH79" s="52"/>
      <c r="RGI79" s="52"/>
      <c r="RGJ79" s="52"/>
      <c r="RGK79" s="52"/>
      <c r="RGL79" s="52"/>
      <c r="RGM79" s="52"/>
      <c r="RGN79" s="52"/>
      <c r="RGO79" s="52"/>
      <c r="RGP79" s="52"/>
      <c r="RGQ79" s="52"/>
      <c r="RGR79" s="52"/>
      <c r="RGS79" s="52"/>
      <c r="RGT79" s="52"/>
      <c r="RGU79" s="52"/>
      <c r="RGV79" s="52"/>
      <c r="RGW79" s="52"/>
      <c r="RGX79" s="52"/>
      <c r="RGY79" s="52"/>
      <c r="RGZ79" s="52"/>
      <c r="RHA79" s="52"/>
      <c r="RHB79" s="52"/>
      <c r="RHC79" s="52"/>
      <c r="RHD79" s="52"/>
      <c r="RHE79" s="52"/>
      <c r="RHF79" s="52"/>
      <c r="RHG79" s="52"/>
      <c r="RHH79" s="52"/>
      <c r="RHI79" s="52"/>
      <c r="RHJ79" s="52"/>
      <c r="RHK79" s="52"/>
      <c r="RHL79" s="52"/>
      <c r="RHM79" s="52"/>
      <c r="RHN79" s="52"/>
      <c r="RHO79" s="52"/>
      <c r="RHP79" s="52"/>
      <c r="RHQ79" s="52"/>
      <c r="RHR79" s="52"/>
      <c r="RHS79" s="52"/>
      <c r="RHT79" s="52"/>
      <c r="RHU79" s="52"/>
      <c r="RHV79" s="52"/>
      <c r="RHW79" s="52"/>
      <c r="RHX79" s="52"/>
      <c r="RHY79" s="52"/>
      <c r="RHZ79" s="52"/>
      <c r="RIA79" s="52"/>
      <c r="RIB79" s="52"/>
      <c r="RIC79" s="52"/>
      <c r="RID79" s="52"/>
      <c r="RIE79" s="52"/>
      <c r="RIF79" s="52"/>
      <c r="RIG79" s="52"/>
      <c r="RIH79" s="52"/>
      <c r="RII79" s="52"/>
      <c r="RIJ79" s="52"/>
      <c r="RIK79" s="52"/>
      <c r="RIL79" s="52"/>
      <c r="RIM79" s="52"/>
      <c r="RIN79" s="52"/>
      <c r="RIO79" s="52"/>
      <c r="RIP79" s="52"/>
      <c r="RIQ79" s="52"/>
      <c r="RIR79" s="52"/>
      <c r="RIS79" s="52"/>
      <c r="RIT79" s="52"/>
      <c r="RIU79" s="52"/>
      <c r="RIV79" s="52"/>
      <c r="RIW79" s="52"/>
      <c r="RIX79" s="52"/>
      <c r="RIY79" s="52"/>
      <c r="RIZ79" s="52"/>
      <c r="RJA79" s="52"/>
      <c r="RJB79" s="52"/>
      <c r="RJC79" s="52"/>
      <c r="RJD79" s="52"/>
      <c r="RJE79" s="52"/>
      <c r="RJF79" s="52"/>
      <c r="RJG79" s="52"/>
      <c r="RJH79" s="52"/>
      <c r="RJI79" s="52"/>
      <c r="RJJ79" s="52"/>
      <c r="RJK79" s="52"/>
      <c r="RJL79" s="52"/>
      <c r="RJM79" s="52"/>
      <c r="RJN79" s="52"/>
      <c r="RJO79" s="52"/>
      <c r="RJP79" s="52"/>
      <c r="RJQ79" s="52"/>
      <c r="RJR79" s="52"/>
      <c r="RJS79" s="52"/>
      <c r="RJT79" s="52"/>
      <c r="RJU79" s="52"/>
      <c r="RJV79" s="52"/>
      <c r="RJW79" s="52"/>
      <c r="RJX79" s="52"/>
      <c r="RJY79" s="52"/>
      <c r="RJZ79" s="52"/>
      <c r="RKA79" s="52"/>
      <c r="RKB79" s="52"/>
      <c r="RKC79" s="52"/>
      <c r="RKD79" s="52"/>
      <c r="RKE79" s="52"/>
      <c r="RKF79" s="52"/>
      <c r="RKG79" s="52"/>
      <c r="RKH79" s="52"/>
      <c r="RKI79" s="52"/>
      <c r="RKJ79" s="52"/>
      <c r="RKK79" s="52"/>
      <c r="RKL79" s="52"/>
      <c r="RKM79" s="52"/>
      <c r="RKN79" s="52"/>
      <c r="RKO79" s="52"/>
      <c r="RKP79" s="52"/>
      <c r="RKQ79" s="52"/>
      <c r="RKR79" s="52"/>
      <c r="RKS79" s="52"/>
      <c r="RKT79" s="52"/>
      <c r="RKU79" s="52"/>
      <c r="RKV79" s="52"/>
      <c r="RKW79" s="52"/>
      <c r="RKX79" s="52"/>
      <c r="RKY79" s="52"/>
      <c r="RKZ79" s="52"/>
      <c r="RLA79" s="52"/>
      <c r="RLB79" s="52"/>
      <c r="RLC79" s="52"/>
      <c r="RLD79" s="52"/>
      <c r="RLE79" s="52"/>
      <c r="RLF79" s="52"/>
      <c r="RLG79" s="52"/>
      <c r="RLH79" s="52"/>
      <c r="RLI79" s="52"/>
      <c r="RLJ79" s="52"/>
      <c r="RLK79" s="52"/>
      <c r="RLL79" s="52"/>
      <c r="RLM79" s="52"/>
      <c r="RLN79" s="52"/>
      <c r="RLO79" s="52"/>
      <c r="RLP79" s="52"/>
      <c r="RLQ79" s="52"/>
      <c r="RLR79" s="52"/>
      <c r="RLS79" s="52"/>
      <c r="RLT79" s="52"/>
      <c r="RLU79" s="52"/>
      <c r="RLV79" s="52"/>
      <c r="RLW79" s="52"/>
      <c r="RLX79" s="52"/>
      <c r="RLY79" s="52"/>
      <c r="RLZ79" s="52"/>
      <c r="RMA79" s="52"/>
      <c r="RMB79" s="52"/>
      <c r="RMC79" s="52"/>
      <c r="RMD79" s="52"/>
      <c r="RME79" s="52"/>
      <c r="RMF79" s="52"/>
      <c r="RMG79" s="52"/>
      <c r="RMH79" s="52"/>
      <c r="RMI79" s="52"/>
      <c r="RMJ79" s="52"/>
      <c r="RMK79" s="52"/>
      <c r="RML79" s="52"/>
      <c r="RMM79" s="52"/>
      <c r="RMN79" s="52"/>
      <c r="RMO79" s="52"/>
      <c r="RMP79" s="52"/>
      <c r="RMQ79" s="52"/>
      <c r="RMR79" s="52"/>
      <c r="RMS79" s="52"/>
      <c r="RMT79" s="52"/>
      <c r="RMU79" s="52"/>
      <c r="RMV79" s="52"/>
      <c r="RMW79" s="52"/>
      <c r="RMX79" s="52"/>
      <c r="RMY79" s="52"/>
      <c r="RMZ79" s="52"/>
      <c r="RNA79" s="52"/>
      <c r="RNB79" s="52"/>
      <c r="RNC79" s="52"/>
      <c r="RND79" s="52"/>
      <c r="RNE79" s="52"/>
      <c r="RNF79" s="52"/>
      <c r="RNG79" s="52"/>
      <c r="RNH79" s="52"/>
      <c r="RNI79" s="52"/>
      <c r="RNJ79" s="52"/>
      <c r="RNK79" s="52"/>
      <c r="RNL79" s="52"/>
      <c r="RNM79" s="52"/>
      <c r="RNN79" s="52"/>
      <c r="RNO79" s="52"/>
      <c r="RNP79" s="52"/>
      <c r="RNQ79" s="52"/>
      <c r="RNR79" s="52"/>
      <c r="RNS79" s="52"/>
      <c r="RNT79" s="52"/>
      <c r="RNU79" s="52"/>
      <c r="RNV79" s="52"/>
      <c r="RNW79" s="52"/>
      <c r="RNX79" s="52"/>
      <c r="RNY79" s="52"/>
      <c r="RNZ79" s="52"/>
      <c r="ROA79" s="52"/>
      <c r="ROB79" s="52"/>
      <c r="ROC79" s="52"/>
      <c r="ROD79" s="52"/>
      <c r="ROE79" s="52"/>
      <c r="ROF79" s="52"/>
      <c r="ROG79" s="52"/>
      <c r="ROH79" s="52"/>
      <c r="ROI79" s="52"/>
      <c r="ROJ79" s="52"/>
      <c r="ROK79" s="52"/>
      <c r="ROL79" s="52"/>
      <c r="ROM79" s="52"/>
      <c r="RON79" s="52"/>
      <c r="ROO79" s="52"/>
      <c r="ROP79" s="52"/>
      <c r="ROQ79" s="52"/>
      <c r="ROR79" s="52"/>
      <c r="ROS79" s="52"/>
      <c r="ROT79" s="52"/>
      <c r="ROU79" s="52"/>
      <c r="ROV79" s="52"/>
      <c r="ROW79" s="52"/>
      <c r="ROX79" s="52"/>
      <c r="ROY79" s="52"/>
      <c r="ROZ79" s="52"/>
      <c r="RPA79" s="52"/>
      <c r="RPB79" s="52"/>
      <c r="RPC79" s="52"/>
      <c r="RPD79" s="52"/>
      <c r="RPE79" s="52"/>
      <c r="RPF79" s="52"/>
      <c r="RPG79" s="52"/>
      <c r="RPH79" s="52"/>
      <c r="RPI79" s="52"/>
      <c r="RPJ79" s="52"/>
      <c r="RPK79" s="52"/>
      <c r="RPL79" s="52"/>
      <c r="RPM79" s="52"/>
      <c r="RPN79" s="52"/>
      <c r="RPO79" s="52"/>
      <c r="RPP79" s="52"/>
      <c r="RPQ79" s="52"/>
      <c r="RPR79" s="52"/>
      <c r="RPS79" s="52"/>
      <c r="RPT79" s="52"/>
      <c r="RPU79" s="52"/>
      <c r="RPV79" s="52"/>
      <c r="RPW79" s="52"/>
      <c r="RPX79" s="52"/>
      <c r="RPY79" s="52"/>
      <c r="RPZ79" s="52"/>
      <c r="RQA79" s="52"/>
      <c r="RQB79" s="52"/>
      <c r="RQC79" s="52"/>
      <c r="RQD79" s="52"/>
      <c r="RQE79" s="52"/>
      <c r="RQF79" s="52"/>
      <c r="RQG79" s="52"/>
      <c r="RQH79" s="52"/>
      <c r="RQI79" s="52"/>
      <c r="RQJ79" s="52"/>
      <c r="RQK79" s="52"/>
      <c r="RQL79" s="52"/>
      <c r="RQM79" s="52"/>
      <c r="RQN79" s="52"/>
      <c r="RQO79" s="52"/>
      <c r="RQP79" s="52"/>
      <c r="RQQ79" s="52"/>
      <c r="RQR79" s="52"/>
      <c r="RQS79" s="52"/>
      <c r="RQT79" s="52"/>
      <c r="RQU79" s="52"/>
      <c r="RQV79" s="52"/>
      <c r="RQW79" s="52"/>
      <c r="RQX79" s="52"/>
      <c r="RQY79" s="52"/>
      <c r="RQZ79" s="52"/>
      <c r="RRA79" s="52"/>
      <c r="RRB79" s="52"/>
      <c r="RRC79" s="52"/>
      <c r="RRD79" s="52"/>
      <c r="RRE79" s="52"/>
      <c r="RRF79" s="52"/>
      <c r="RRG79" s="52"/>
      <c r="RRH79" s="52"/>
      <c r="RRI79" s="52"/>
      <c r="RRJ79" s="52"/>
      <c r="RRK79" s="52"/>
      <c r="RRL79" s="52"/>
      <c r="RRM79" s="52"/>
      <c r="RRN79" s="52"/>
      <c r="RRO79" s="52"/>
      <c r="RRP79" s="52"/>
      <c r="RRQ79" s="52"/>
      <c r="RRR79" s="52"/>
      <c r="RRS79" s="52"/>
      <c r="RRT79" s="52"/>
      <c r="RRU79" s="52"/>
      <c r="RRV79" s="52"/>
      <c r="RRW79" s="52"/>
      <c r="RRX79" s="52"/>
      <c r="RRY79" s="52"/>
      <c r="RRZ79" s="52"/>
      <c r="RSA79" s="52"/>
      <c r="RSB79" s="52"/>
      <c r="RSC79" s="52"/>
      <c r="RSD79" s="52"/>
      <c r="RSE79" s="52"/>
      <c r="RSF79" s="52"/>
      <c r="RSG79" s="52"/>
      <c r="RSH79" s="52"/>
      <c r="RSI79" s="52"/>
      <c r="RSJ79" s="52"/>
      <c r="RSK79" s="52"/>
      <c r="RSL79" s="52"/>
      <c r="RSM79" s="52"/>
      <c r="RSN79" s="52"/>
      <c r="RSO79" s="52"/>
      <c r="RSP79" s="52"/>
      <c r="RSQ79" s="52"/>
      <c r="RSR79" s="52"/>
      <c r="RSS79" s="52"/>
      <c r="RST79" s="52"/>
      <c r="RSU79" s="52"/>
      <c r="RSV79" s="52"/>
      <c r="RSW79" s="52"/>
      <c r="RSX79" s="52"/>
      <c r="RSY79" s="52"/>
      <c r="RSZ79" s="52"/>
      <c r="RTA79" s="52"/>
      <c r="RTB79" s="52"/>
      <c r="RTC79" s="52"/>
      <c r="RTD79" s="52"/>
      <c r="RTE79" s="52"/>
      <c r="RTF79" s="52"/>
      <c r="RTG79" s="52"/>
      <c r="RTH79" s="52"/>
      <c r="RTI79" s="52"/>
      <c r="RTJ79" s="52"/>
      <c r="RTK79" s="52"/>
      <c r="RTL79" s="52"/>
      <c r="RTM79" s="52"/>
      <c r="RTN79" s="52"/>
      <c r="RTO79" s="52"/>
      <c r="RTP79" s="52"/>
      <c r="RTQ79" s="52"/>
      <c r="RTR79" s="52"/>
      <c r="RTS79" s="52"/>
      <c r="RTT79" s="52"/>
      <c r="RTU79" s="52"/>
      <c r="RTV79" s="52"/>
      <c r="RTW79" s="52"/>
      <c r="RTX79" s="52"/>
      <c r="RTY79" s="52"/>
      <c r="RTZ79" s="52"/>
      <c r="RUA79" s="52"/>
      <c r="RUB79" s="52"/>
      <c r="RUC79" s="52"/>
      <c r="RUD79" s="52"/>
      <c r="RUE79" s="52"/>
      <c r="RUF79" s="52"/>
      <c r="RUG79" s="52"/>
      <c r="RUH79" s="52"/>
      <c r="RUI79" s="52"/>
      <c r="RUJ79" s="52"/>
      <c r="RUK79" s="52"/>
      <c r="RUL79" s="52"/>
      <c r="RUM79" s="52"/>
      <c r="RUN79" s="52"/>
      <c r="RUO79" s="52"/>
      <c r="RUP79" s="52"/>
      <c r="RUQ79" s="52"/>
      <c r="RUR79" s="52"/>
      <c r="RUS79" s="52"/>
      <c r="RUT79" s="52"/>
      <c r="RUU79" s="52"/>
      <c r="RUV79" s="52"/>
      <c r="RUW79" s="52"/>
      <c r="RUX79" s="52"/>
      <c r="RUY79" s="52"/>
      <c r="RUZ79" s="52"/>
      <c r="RVA79" s="52"/>
      <c r="RVB79" s="52"/>
      <c r="RVC79" s="52"/>
      <c r="RVD79" s="52"/>
      <c r="RVE79" s="52"/>
      <c r="RVF79" s="52"/>
      <c r="RVG79" s="52"/>
      <c r="RVH79" s="52"/>
      <c r="RVI79" s="52"/>
      <c r="RVJ79" s="52"/>
      <c r="RVK79" s="52"/>
      <c r="RVL79" s="52"/>
      <c r="RVM79" s="52"/>
      <c r="RVN79" s="52"/>
      <c r="RVO79" s="52"/>
      <c r="RVP79" s="52"/>
      <c r="RVQ79" s="52"/>
      <c r="RVR79" s="52"/>
      <c r="RVS79" s="52"/>
      <c r="RVT79" s="52"/>
      <c r="RVU79" s="52"/>
      <c r="RVV79" s="52"/>
      <c r="RVW79" s="52"/>
      <c r="RVX79" s="52"/>
      <c r="RVY79" s="52"/>
      <c r="RVZ79" s="52"/>
      <c r="RWA79" s="52"/>
      <c r="RWB79" s="52"/>
      <c r="RWC79" s="52"/>
      <c r="RWD79" s="52"/>
      <c r="RWE79" s="52"/>
      <c r="RWF79" s="52"/>
      <c r="RWG79" s="52"/>
      <c r="RWH79" s="52"/>
      <c r="RWI79" s="52"/>
      <c r="RWJ79" s="52"/>
      <c r="RWK79" s="52"/>
      <c r="RWL79" s="52"/>
      <c r="RWM79" s="52"/>
      <c r="RWN79" s="52"/>
      <c r="RWO79" s="52"/>
      <c r="RWP79" s="52"/>
      <c r="RWQ79" s="52"/>
      <c r="RWR79" s="52"/>
      <c r="RWS79" s="52"/>
      <c r="RWT79" s="52"/>
      <c r="RWU79" s="52"/>
      <c r="RWV79" s="52"/>
      <c r="RWW79" s="52"/>
      <c r="RWX79" s="52"/>
      <c r="RWY79" s="52"/>
      <c r="RWZ79" s="52"/>
      <c r="RXA79" s="52"/>
      <c r="RXB79" s="52"/>
      <c r="RXC79" s="52"/>
      <c r="RXD79" s="52"/>
      <c r="RXE79" s="52"/>
      <c r="RXF79" s="52"/>
      <c r="RXG79" s="52"/>
      <c r="RXH79" s="52"/>
      <c r="RXI79" s="52"/>
      <c r="RXJ79" s="52"/>
      <c r="RXK79" s="52"/>
      <c r="RXL79" s="52"/>
      <c r="RXM79" s="52"/>
      <c r="RXN79" s="52"/>
      <c r="RXO79" s="52"/>
      <c r="RXP79" s="52"/>
      <c r="RXQ79" s="52"/>
      <c r="RXR79" s="52"/>
      <c r="RXS79" s="52"/>
      <c r="RXT79" s="52"/>
      <c r="RXU79" s="52"/>
      <c r="RXV79" s="52"/>
      <c r="RXW79" s="52"/>
      <c r="RXX79" s="52"/>
      <c r="RXY79" s="52"/>
      <c r="RXZ79" s="52"/>
      <c r="RYA79" s="52"/>
      <c r="RYB79" s="52"/>
      <c r="RYC79" s="52"/>
      <c r="RYD79" s="52"/>
      <c r="RYE79" s="52"/>
      <c r="RYF79" s="52"/>
      <c r="RYG79" s="52"/>
      <c r="RYH79" s="52"/>
      <c r="RYI79" s="52"/>
      <c r="RYJ79" s="52"/>
      <c r="RYK79" s="52"/>
      <c r="RYL79" s="52"/>
      <c r="RYM79" s="52"/>
      <c r="RYN79" s="52"/>
      <c r="RYO79" s="52"/>
      <c r="RYP79" s="52"/>
      <c r="RYQ79" s="52"/>
      <c r="RYR79" s="52"/>
      <c r="RYS79" s="52"/>
      <c r="RYT79" s="52"/>
      <c r="RYU79" s="52"/>
      <c r="RYV79" s="52"/>
      <c r="RYW79" s="52"/>
      <c r="RYX79" s="52"/>
      <c r="RYY79" s="52"/>
      <c r="RYZ79" s="52"/>
      <c r="RZA79" s="52"/>
      <c r="RZB79" s="52"/>
      <c r="RZC79" s="52"/>
      <c r="RZD79" s="52"/>
      <c r="RZE79" s="52"/>
      <c r="RZF79" s="52"/>
      <c r="RZG79" s="52"/>
      <c r="RZH79" s="52"/>
      <c r="RZI79" s="52"/>
      <c r="RZJ79" s="52"/>
      <c r="RZK79" s="52"/>
      <c r="RZL79" s="52"/>
      <c r="RZM79" s="52"/>
      <c r="RZN79" s="52"/>
      <c r="RZO79" s="52"/>
      <c r="RZP79" s="52"/>
      <c r="RZQ79" s="52"/>
      <c r="RZR79" s="52"/>
      <c r="RZS79" s="52"/>
      <c r="RZT79" s="52"/>
      <c r="RZU79" s="52"/>
      <c r="RZV79" s="52"/>
      <c r="RZW79" s="52"/>
      <c r="RZX79" s="52"/>
      <c r="RZY79" s="52"/>
      <c r="RZZ79" s="52"/>
      <c r="SAA79" s="52"/>
      <c r="SAB79" s="52"/>
      <c r="SAC79" s="52"/>
      <c r="SAD79" s="52"/>
      <c r="SAE79" s="52"/>
      <c r="SAF79" s="52"/>
      <c r="SAG79" s="52"/>
      <c r="SAH79" s="52"/>
      <c r="SAI79" s="52"/>
      <c r="SAJ79" s="52"/>
      <c r="SAK79" s="52"/>
      <c r="SAL79" s="52"/>
      <c r="SAM79" s="52"/>
      <c r="SAN79" s="52"/>
      <c r="SAO79" s="52"/>
      <c r="SAP79" s="52"/>
      <c r="SAQ79" s="52"/>
      <c r="SAR79" s="52"/>
      <c r="SAS79" s="52"/>
      <c r="SAT79" s="52"/>
      <c r="SAU79" s="52"/>
      <c r="SAV79" s="52"/>
      <c r="SAW79" s="52"/>
      <c r="SAX79" s="52"/>
      <c r="SAY79" s="52"/>
      <c r="SAZ79" s="52"/>
      <c r="SBA79" s="52"/>
      <c r="SBB79" s="52"/>
      <c r="SBC79" s="52"/>
      <c r="SBD79" s="52"/>
      <c r="SBE79" s="52"/>
      <c r="SBF79" s="52"/>
      <c r="SBG79" s="52"/>
      <c r="SBH79" s="52"/>
      <c r="SBI79" s="52"/>
      <c r="SBJ79" s="52"/>
      <c r="SBK79" s="52"/>
      <c r="SBL79" s="52"/>
      <c r="SBM79" s="52"/>
      <c r="SBN79" s="52"/>
      <c r="SBO79" s="52"/>
      <c r="SBP79" s="52"/>
      <c r="SBQ79" s="52"/>
      <c r="SBR79" s="52"/>
      <c r="SBS79" s="52"/>
      <c r="SBT79" s="52"/>
      <c r="SBU79" s="52"/>
      <c r="SBV79" s="52"/>
      <c r="SBW79" s="52"/>
      <c r="SBX79" s="52"/>
      <c r="SBY79" s="52"/>
      <c r="SBZ79" s="52"/>
      <c r="SCA79" s="52"/>
      <c r="SCB79" s="52"/>
      <c r="SCC79" s="52"/>
      <c r="SCD79" s="52"/>
      <c r="SCE79" s="52"/>
      <c r="SCF79" s="52"/>
      <c r="SCG79" s="52"/>
      <c r="SCH79" s="52"/>
      <c r="SCI79" s="52"/>
      <c r="SCJ79" s="52"/>
      <c r="SCK79" s="52"/>
      <c r="SCL79" s="52"/>
      <c r="SCM79" s="52"/>
      <c r="SCN79" s="52"/>
      <c r="SCO79" s="52"/>
      <c r="SCP79" s="52"/>
      <c r="SCQ79" s="52"/>
      <c r="SCR79" s="52"/>
      <c r="SCS79" s="52"/>
      <c r="SCT79" s="52"/>
      <c r="SCU79" s="52"/>
      <c r="SCV79" s="52"/>
      <c r="SCW79" s="52"/>
      <c r="SCX79" s="52"/>
      <c r="SCY79" s="52"/>
      <c r="SCZ79" s="52"/>
      <c r="SDA79" s="52"/>
      <c r="SDB79" s="52"/>
      <c r="SDC79" s="52"/>
      <c r="SDD79" s="52"/>
      <c r="SDE79" s="52"/>
      <c r="SDF79" s="52"/>
      <c r="SDG79" s="52"/>
      <c r="SDH79" s="52"/>
      <c r="SDI79" s="52"/>
      <c r="SDJ79" s="52"/>
      <c r="SDK79" s="52"/>
      <c r="SDL79" s="52"/>
      <c r="SDM79" s="52"/>
      <c r="SDN79" s="52"/>
      <c r="SDO79" s="52"/>
      <c r="SDP79" s="52"/>
      <c r="SDQ79" s="52"/>
      <c r="SDR79" s="52"/>
      <c r="SDS79" s="52"/>
      <c r="SDT79" s="52"/>
      <c r="SDU79" s="52"/>
      <c r="SDV79" s="52"/>
      <c r="SDW79" s="52"/>
      <c r="SDX79" s="52"/>
      <c r="SDY79" s="52"/>
      <c r="SDZ79" s="52"/>
      <c r="SEA79" s="52"/>
      <c r="SEB79" s="52"/>
      <c r="SEC79" s="52"/>
      <c r="SED79" s="52"/>
      <c r="SEE79" s="52"/>
      <c r="SEF79" s="52"/>
      <c r="SEG79" s="52"/>
      <c r="SEH79" s="52"/>
      <c r="SEI79" s="52"/>
      <c r="SEJ79" s="52"/>
      <c r="SEK79" s="52"/>
      <c r="SEL79" s="52"/>
      <c r="SEM79" s="52"/>
      <c r="SEN79" s="52"/>
      <c r="SEO79" s="52"/>
      <c r="SEP79" s="52"/>
      <c r="SEQ79" s="52"/>
      <c r="SER79" s="52"/>
      <c r="SES79" s="52"/>
      <c r="SET79" s="52"/>
      <c r="SEU79" s="52"/>
      <c r="SEV79" s="52"/>
      <c r="SEW79" s="52"/>
      <c r="SEX79" s="52"/>
      <c r="SEY79" s="52"/>
      <c r="SEZ79" s="52"/>
      <c r="SFA79" s="52"/>
      <c r="SFB79" s="52"/>
      <c r="SFC79" s="52"/>
      <c r="SFD79" s="52"/>
      <c r="SFE79" s="52"/>
      <c r="SFF79" s="52"/>
      <c r="SFG79" s="52"/>
      <c r="SFH79" s="52"/>
      <c r="SFI79" s="52"/>
      <c r="SFJ79" s="52"/>
      <c r="SFK79" s="52"/>
      <c r="SFL79" s="52"/>
      <c r="SFM79" s="52"/>
      <c r="SFN79" s="52"/>
      <c r="SFO79" s="52"/>
      <c r="SFP79" s="52"/>
      <c r="SFQ79" s="52"/>
      <c r="SFR79" s="52"/>
      <c r="SFS79" s="52"/>
      <c r="SFT79" s="52"/>
      <c r="SFU79" s="52"/>
      <c r="SFV79" s="52"/>
      <c r="SFW79" s="52"/>
      <c r="SFX79" s="52"/>
      <c r="SFY79" s="52"/>
      <c r="SFZ79" s="52"/>
      <c r="SGA79" s="52"/>
      <c r="SGB79" s="52"/>
      <c r="SGC79" s="52"/>
      <c r="SGD79" s="52"/>
      <c r="SGE79" s="52"/>
      <c r="SGF79" s="52"/>
      <c r="SGG79" s="52"/>
      <c r="SGH79" s="52"/>
      <c r="SGI79" s="52"/>
      <c r="SGJ79" s="52"/>
      <c r="SGK79" s="52"/>
      <c r="SGL79" s="52"/>
      <c r="SGM79" s="52"/>
      <c r="SGN79" s="52"/>
      <c r="SGO79" s="52"/>
      <c r="SGP79" s="52"/>
      <c r="SGQ79" s="52"/>
      <c r="SGR79" s="52"/>
      <c r="SGS79" s="52"/>
      <c r="SGT79" s="52"/>
      <c r="SGU79" s="52"/>
      <c r="SGV79" s="52"/>
      <c r="SGW79" s="52"/>
      <c r="SGX79" s="52"/>
      <c r="SGY79" s="52"/>
      <c r="SGZ79" s="52"/>
      <c r="SHA79" s="52"/>
      <c r="SHB79" s="52"/>
      <c r="SHC79" s="52"/>
      <c r="SHD79" s="52"/>
      <c r="SHE79" s="52"/>
      <c r="SHF79" s="52"/>
      <c r="SHG79" s="52"/>
      <c r="SHH79" s="52"/>
      <c r="SHI79" s="52"/>
      <c r="SHJ79" s="52"/>
      <c r="SHK79" s="52"/>
      <c r="SHL79" s="52"/>
      <c r="SHM79" s="52"/>
      <c r="SHN79" s="52"/>
      <c r="SHO79" s="52"/>
      <c r="SHP79" s="52"/>
      <c r="SHQ79" s="52"/>
      <c r="SHR79" s="52"/>
      <c r="SHS79" s="52"/>
      <c r="SHT79" s="52"/>
      <c r="SHU79" s="52"/>
      <c r="SHV79" s="52"/>
      <c r="SHW79" s="52"/>
      <c r="SHX79" s="52"/>
      <c r="SHY79" s="52"/>
      <c r="SHZ79" s="52"/>
      <c r="SIA79" s="52"/>
      <c r="SIB79" s="52"/>
      <c r="SIC79" s="52"/>
      <c r="SID79" s="52"/>
      <c r="SIE79" s="52"/>
      <c r="SIF79" s="52"/>
      <c r="SIG79" s="52"/>
      <c r="SIH79" s="52"/>
      <c r="SII79" s="52"/>
      <c r="SIJ79" s="52"/>
      <c r="SIK79" s="52"/>
      <c r="SIL79" s="52"/>
      <c r="SIM79" s="52"/>
      <c r="SIN79" s="52"/>
      <c r="SIO79" s="52"/>
      <c r="SIP79" s="52"/>
      <c r="SIQ79" s="52"/>
      <c r="SIR79" s="52"/>
      <c r="SIS79" s="52"/>
      <c r="SIT79" s="52"/>
      <c r="SIU79" s="52"/>
      <c r="SIV79" s="52"/>
      <c r="SIW79" s="52"/>
      <c r="SIX79" s="52"/>
      <c r="SIY79" s="52"/>
      <c r="SIZ79" s="52"/>
      <c r="SJA79" s="52"/>
      <c r="SJB79" s="52"/>
      <c r="SJC79" s="52"/>
      <c r="SJD79" s="52"/>
      <c r="SJE79" s="52"/>
      <c r="SJF79" s="52"/>
      <c r="SJG79" s="52"/>
      <c r="SJH79" s="52"/>
      <c r="SJI79" s="52"/>
      <c r="SJJ79" s="52"/>
      <c r="SJK79" s="52"/>
      <c r="SJL79" s="52"/>
      <c r="SJM79" s="52"/>
      <c r="SJN79" s="52"/>
      <c r="SJO79" s="52"/>
      <c r="SJP79" s="52"/>
      <c r="SJQ79" s="52"/>
      <c r="SJR79" s="52"/>
      <c r="SJS79" s="52"/>
      <c r="SJT79" s="52"/>
      <c r="SJU79" s="52"/>
      <c r="SJV79" s="52"/>
      <c r="SJW79" s="52"/>
      <c r="SJX79" s="52"/>
      <c r="SJY79" s="52"/>
      <c r="SJZ79" s="52"/>
      <c r="SKA79" s="52"/>
      <c r="SKB79" s="52"/>
      <c r="SKC79" s="52"/>
      <c r="SKD79" s="52"/>
      <c r="SKE79" s="52"/>
      <c r="SKF79" s="52"/>
      <c r="SKG79" s="52"/>
      <c r="SKH79" s="52"/>
      <c r="SKI79" s="52"/>
      <c r="SKJ79" s="52"/>
      <c r="SKK79" s="52"/>
      <c r="SKL79" s="52"/>
      <c r="SKM79" s="52"/>
      <c r="SKN79" s="52"/>
      <c r="SKO79" s="52"/>
      <c r="SKP79" s="52"/>
      <c r="SKQ79" s="52"/>
      <c r="SKR79" s="52"/>
      <c r="SKS79" s="52"/>
      <c r="SKT79" s="52"/>
      <c r="SKU79" s="52"/>
      <c r="SKV79" s="52"/>
      <c r="SKW79" s="52"/>
      <c r="SKX79" s="52"/>
      <c r="SKY79" s="52"/>
      <c r="SKZ79" s="52"/>
      <c r="SLA79" s="52"/>
      <c r="SLB79" s="52"/>
      <c r="SLC79" s="52"/>
      <c r="SLD79" s="52"/>
      <c r="SLE79" s="52"/>
      <c r="SLF79" s="52"/>
      <c r="SLG79" s="52"/>
      <c r="SLH79" s="52"/>
      <c r="SLI79" s="52"/>
      <c r="SLJ79" s="52"/>
      <c r="SLK79" s="52"/>
      <c r="SLL79" s="52"/>
      <c r="SLM79" s="52"/>
      <c r="SLN79" s="52"/>
      <c r="SLO79" s="52"/>
      <c r="SLP79" s="52"/>
      <c r="SLQ79" s="52"/>
      <c r="SLR79" s="52"/>
      <c r="SLS79" s="52"/>
      <c r="SLT79" s="52"/>
      <c r="SLU79" s="52"/>
      <c r="SLV79" s="52"/>
      <c r="SLW79" s="52"/>
      <c r="SLX79" s="52"/>
      <c r="SLY79" s="52"/>
      <c r="SLZ79" s="52"/>
      <c r="SMA79" s="52"/>
      <c r="SMB79" s="52"/>
      <c r="SMC79" s="52"/>
      <c r="SMD79" s="52"/>
      <c r="SME79" s="52"/>
      <c r="SMF79" s="52"/>
      <c r="SMG79" s="52"/>
      <c r="SMH79" s="52"/>
      <c r="SMI79" s="52"/>
      <c r="SMJ79" s="52"/>
      <c r="SMK79" s="52"/>
      <c r="SML79" s="52"/>
      <c r="SMM79" s="52"/>
      <c r="SMN79" s="52"/>
      <c r="SMO79" s="52"/>
      <c r="SMP79" s="52"/>
      <c r="SMQ79" s="52"/>
      <c r="SMR79" s="52"/>
      <c r="SMS79" s="52"/>
      <c r="SMT79" s="52"/>
      <c r="SMU79" s="52"/>
      <c r="SMV79" s="52"/>
      <c r="SMW79" s="52"/>
      <c r="SMX79" s="52"/>
      <c r="SMY79" s="52"/>
      <c r="SMZ79" s="52"/>
      <c r="SNA79" s="52"/>
      <c r="SNB79" s="52"/>
      <c r="SNC79" s="52"/>
      <c r="SND79" s="52"/>
      <c r="SNE79" s="52"/>
      <c r="SNF79" s="52"/>
      <c r="SNG79" s="52"/>
      <c r="SNH79" s="52"/>
      <c r="SNI79" s="52"/>
      <c r="SNJ79" s="52"/>
      <c r="SNK79" s="52"/>
      <c r="SNL79" s="52"/>
      <c r="SNM79" s="52"/>
      <c r="SNN79" s="52"/>
      <c r="SNO79" s="52"/>
      <c r="SNP79" s="52"/>
      <c r="SNQ79" s="52"/>
      <c r="SNR79" s="52"/>
      <c r="SNS79" s="52"/>
      <c r="SNT79" s="52"/>
      <c r="SNU79" s="52"/>
      <c r="SNV79" s="52"/>
      <c r="SNW79" s="52"/>
      <c r="SNX79" s="52"/>
      <c r="SNY79" s="52"/>
      <c r="SNZ79" s="52"/>
      <c r="SOA79" s="52"/>
      <c r="SOB79" s="52"/>
      <c r="SOC79" s="52"/>
      <c r="SOD79" s="52"/>
      <c r="SOE79" s="52"/>
      <c r="SOF79" s="52"/>
      <c r="SOG79" s="52"/>
      <c r="SOH79" s="52"/>
      <c r="SOI79" s="52"/>
      <c r="SOJ79" s="52"/>
      <c r="SOK79" s="52"/>
      <c r="SOL79" s="52"/>
      <c r="SOM79" s="52"/>
      <c r="SON79" s="52"/>
      <c r="SOO79" s="52"/>
      <c r="SOP79" s="52"/>
      <c r="SOQ79" s="52"/>
      <c r="SOR79" s="52"/>
      <c r="SOS79" s="52"/>
      <c r="SOT79" s="52"/>
      <c r="SOU79" s="52"/>
      <c r="SOV79" s="52"/>
      <c r="SOW79" s="52"/>
      <c r="SOX79" s="52"/>
      <c r="SOY79" s="52"/>
      <c r="SOZ79" s="52"/>
      <c r="SPA79" s="52"/>
      <c r="SPB79" s="52"/>
      <c r="SPC79" s="52"/>
      <c r="SPD79" s="52"/>
      <c r="SPE79" s="52"/>
      <c r="SPF79" s="52"/>
      <c r="SPG79" s="52"/>
      <c r="SPH79" s="52"/>
      <c r="SPI79" s="52"/>
      <c r="SPJ79" s="52"/>
      <c r="SPK79" s="52"/>
      <c r="SPL79" s="52"/>
      <c r="SPM79" s="52"/>
      <c r="SPN79" s="52"/>
      <c r="SPO79" s="52"/>
      <c r="SPP79" s="52"/>
      <c r="SPQ79" s="52"/>
      <c r="SPR79" s="52"/>
      <c r="SPS79" s="52"/>
      <c r="SPT79" s="52"/>
      <c r="SPU79" s="52"/>
      <c r="SPV79" s="52"/>
      <c r="SPW79" s="52"/>
      <c r="SPX79" s="52"/>
      <c r="SPY79" s="52"/>
      <c r="SPZ79" s="52"/>
      <c r="SQA79" s="52"/>
      <c r="SQB79" s="52"/>
      <c r="SQC79" s="52"/>
      <c r="SQD79" s="52"/>
      <c r="SQE79" s="52"/>
      <c r="SQF79" s="52"/>
      <c r="SQG79" s="52"/>
      <c r="SQH79" s="52"/>
      <c r="SQI79" s="52"/>
      <c r="SQJ79" s="52"/>
      <c r="SQK79" s="52"/>
      <c r="SQL79" s="52"/>
      <c r="SQM79" s="52"/>
      <c r="SQN79" s="52"/>
      <c r="SQO79" s="52"/>
      <c r="SQP79" s="52"/>
      <c r="SQQ79" s="52"/>
      <c r="SQR79" s="52"/>
      <c r="SQS79" s="52"/>
      <c r="SQT79" s="52"/>
      <c r="SQU79" s="52"/>
      <c r="SQV79" s="52"/>
      <c r="SQW79" s="52"/>
      <c r="SQX79" s="52"/>
      <c r="SQY79" s="52"/>
      <c r="SQZ79" s="52"/>
      <c r="SRA79" s="52"/>
      <c r="SRB79" s="52"/>
      <c r="SRC79" s="52"/>
      <c r="SRD79" s="52"/>
      <c r="SRE79" s="52"/>
      <c r="SRF79" s="52"/>
      <c r="SRG79" s="52"/>
      <c r="SRH79" s="52"/>
      <c r="SRI79" s="52"/>
      <c r="SRJ79" s="52"/>
      <c r="SRK79" s="52"/>
      <c r="SRL79" s="52"/>
      <c r="SRM79" s="52"/>
      <c r="SRN79" s="52"/>
      <c r="SRO79" s="52"/>
      <c r="SRP79" s="52"/>
      <c r="SRQ79" s="52"/>
      <c r="SRR79" s="52"/>
      <c r="SRS79" s="52"/>
      <c r="SRT79" s="52"/>
      <c r="SRU79" s="52"/>
      <c r="SRV79" s="52"/>
      <c r="SRW79" s="52"/>
      <c r="SRX79" s="52"/>
      <c r="SRY79" s="52"/>
      <c r="SRZ79" s="52"/>
      <c r="SSA79" s="52"/>
      <c r="SSB79" s="52"/>
      <c r="SSC79" s="52"/>
      <c r="SSD79" s="52"/>
      <c r="SSE79" s="52"/>
      <c r="SSF79" s="52"/>
      <c r="SSG79" s="52"/>
      <c r="SSH79" s="52"/>
      <c r="SSI79" s="52"/>
      <c r="SSJ79" s="52"/>
      <c r="SSK79" s="52"/>
      <c r="SSL79" s="52"/>
      <c r="SSM79" s="52"/>
      <c r="SSN79" s="52"/>
      <c r="SSO79" s="52"/>
      <c r="SSP79" s="52"/>
      <c r="SSQ79" s="52"/>
      <c r="SSR79" s="52"/>
      <c r="SSS79" s="52"/>
      <c r="SST79" s="52"/>
      <c r="SSU79" s="52"/>
      <c r="SSV79" s="52"/>
      <c r="SSW79" s="52"/>
      <c r="SSX79" s="52"/>
      <c r="SSY79" s="52"/>
      <c r="SSZ79" s="52"/>
      <c r="STA79" s="52"/>
      <c r="STB79" s="52"/>
      <c r="STC79" s="52"/>
      <c r="STD79" s="52"/>
      <c r="STE79" s="52"/>
      <c r="STF79" s="52"/>
      <c r="STG79" s="52"/>
      <c r="STH79" s="52"/>
      <c r="STI79" s="52"/>
      <c r="STJ79" s="52"/>
      <c r="STK79" s="52"/>
      <c r="STL79" s="52"/>
      <c r="STM79" s="52"/>
      <c r="STN79" s="52"/>
      <c r="STO79" s="52"/>
      <c r="STP79" s="52"/>
      <c r="STQ79" s="52"/>
      <c r="STR79" s="52"/>
      <c r="STS79" s="52"/>
      <c r="STT79" s="52"/>
      <c r="STU79" s="52"/>
      <c r="STV79" s="52"/>
      <c r="STW79" s="52"/>
      <c r="STX79" s="52"/>
      <c r="STY79" s="52"/>
      <c r="STZ79" s="52"/>
      <c r="SUA79" s="52"/>
      <c r="SUB79" s="52"/>
      <c r="SUC79" s="52"/>
      <c r="SUD79" s="52"/>
      <c r="SUE79" s="52"/>
      <c r="SUF79" s="52"/>
      <c r="SUG79" s="52"/>
      <c r="SUH79" s="52"/>
      <c r="SUI79" s="52"/>
      <c r="SUJ79" s="52"/>
      <c r="SUK79" s="52"/>
      <c r="SUL79" s="52"/>
      <c r="SUM79" s="52"/>
      <c r="SUN79" s="52"/>
      <c r="SUO79" s="52"/>
      <c r="SUP79" s="52"/>
      <c r="SUQ79" s="52"/>
      <c r="SUR79" s="52"/>
      <c r="SUS79" s="52"/>
      <c r="SUT79" s="52"/>
      <c r="SUU79" s="52"/>
      <c r="SUV79" s="52"/>
      <c r="SUW79" s="52"/>
      <c r="SUX79" s="52"/>
      <c r="SUY79" s="52"/>
      <c r="SUZ79" s="52"/>
      <c r="SVA79" s="52"/>
      <c r="SVB79" s="52"/>
      <c r="SVC79" s="52"/>
      <c r="SVD79" s="52"/>
      <c r="SVE79" s="52"/>
      <c r="SVF79" s="52"/>
      <c r="SVG79" s="52"/>
      <c r="SVH79" s="52"/>
      <c r="SVI79" s="52"/>
      <c r="SVJ79" s="52"/>
      <c r="SVK79" s="52"/>
      <c r="SVL79" s="52"/>
      <c r="SVM79" s="52"/>
      <c r="SVN79" s="52"/>
      <c r="SVO79" s="52"/>
      <c r="SVP79" s="52"/>
      <c r="SVQ79" s="52"/>
      <c r="SVR79" s="52"/>
      <c r="SVS79" s="52"/>
      <c r="SVT79" s="52"/>
      <c r="SVU79" s="52"/>
      <c r="SVV79" s="52"/>
      <c r="SVW79" s="52"/>
      <c r="SVX79" s="52"/>
      <c r="SVY79" s="52"/>
      <c r="SVZ79" s="52"/>
      <c r="SWA79" s="52"/>
      <c r="SWB79" s="52"/>
      <c r="SWC79" s="52"/>
      <c r="SWD79" s="52"/>
      <c r="SWE79" s="52"/>
      <c r="SWF79" s="52"/>
      <c r="SWG79" s="52"/>
      <c r="SWH79" s="52"/>
      <c r="SWI79" s="52"/>
      <c r="SWJ79" s="52"/>
      <c r="SWK79" s="52"/>
      <c r="SWL79" s="52"/>
      <c r="SWM79" s="52"/>
      <c r="SWN79" s="52"/>
      <c r="SWO79" s="52"/>
      <c r="SWP79" s="52"/>
      <c r="SWQ79" s="52"/>
      <c r="SWR79" s="52"/>
      <c r="SWS79" s="52"/>
      <c r="SWT79" s="52"/>
      <c r="SWU79" s="52"/>
      <c r="SWV79" s="52"/>
      <c r="SWW79" s="52"/>
      <c r="SWX79" s="52"/>
      <c r="SWY79" s="52"/>
      <c r="SWZ79" s="52"/>
      <c r="SXA79" s="52"/>
      <c r="SXB79" s="52"/>
      <c r="SXC79" s="52"/>
      <c r="SXD79" s="52"/>
      <c r="SXE79" s="52"/>
      <c r="SXF79" s="52"/>
      <c r="SXG79" s="52"/>
      <c r="SXH79" s="52"/>
      <c r="SXI79" s="52"/>
      <c r="SXJ79" s="52"/>
      <c r="SXK79" s="52"/>
      <c r="SXL79" s="52"/>
      <c r="SXM79" s="52"/>
      <c r="SXN79" s="52"/>
      <c r="SXO79" s="52"/>
      <c r="SXP79" s="52"/>
      <c r="SXQ79" s="52"/>
      <c r="SXR79" s="52"/>
      <c r="SXS79" s="52"/>
      <c r="SXT79" s="52"/>
      <c r="SXU79" s="52"/>
      <c r="SXV79" s="52"/>
      <c r="SXW79" s="52"/>
      <c r="SXX79" s="52"/>
      <c r="SXY79" s="52"/>
      <c r="SXZ79" s="52"/>
      <c r="SYA79" s="52"/>
      <c r="SYB79" s="52"/>
      <c r="SYC79" s="52"/>
      <c r="SYD79" s="52"/>
      <c r="SYE79" s="52"/>
      <c r="SYF79" s="52"/>
      <c r="SYG79" s="52"/>
      <c r="SYH79" s="52"/>
      <c r="SYI79" s="52"/>
      <c r="SYJ79" s="52"/>
      <c r="SYK79" s="52"/>
      <c r="SYL79" s="52"/>
      <c r="SYM79" s="52"/>
      <c r="SYN79" s="52"/>
      <c r="SYO79" s="52"/>
      <c r="SYP79" s="52"/>
      <c r="SYQ79" s="52"/>
      <c r="SYR79" s="52"/>
      <c r="SYS79" s="52"/>
      <c r="SYT79" s="52"/>
      <c r="SYU79" s="52"/>
      <c r="SYV79" s="52"/>
      <c r="SYW79" s="52"/>
      <c r="SYX79" s="52"/>
      <c r="SYY79" s="52"/>
      <c r="SYZ79" s="52"/>
      <c r="SZA79" s="52"/>
      <c r="SZB79" s="52"/>
      <c r="SZC79" s="52"/>
      <c r="SZD79" s="52"/>
      <c r="SZE79" s="52"/>
      <c r="SZF79" s="52"/>
      <c r="SZG79" s="52"/>
      <c r="SZH79" s="52"/>
      <c r="SZI79" s="52"/>
      <c r="SZJ79" s="52"/>
      <c r="SZK79" s="52"/>
      <c r="SZL79" s="52"/>
      <c r="SZM79" s="52"/>
      <c r="SZN79" s="52"/>
      <c r="SZO79" s="52"/>
      <c r="SZP79" s="52"/>
      <c r="SZQ79" s="52"/>
      <c r="SZR79" s="52"/>
      <c r="SZS79" s="52"/>
      <c r="SZT79" s="52"/>
      <c r="SZU79" s="52"/>
      <c r="SZV79" s="52"/>
      <c r="SZW79" s="52"/>
      <c r="SZX79" s="52"/>
      <c r="SZY79" s="52"/>
      <c r="SZZ79" s="52"/>
      <c r="TAA79" s="52"/>
      <c r="TAB79" s="52"/>
      <c r="TAC79" s="52"/>
      <c r="TAD79" s="52"/>
      <c r="TAE79" s="52"/>
      <c r="TAF79" s="52"/>
      <c r="TAG79" s="52"/>
      <c r="TAH79" s="52"/>
      <c r="TAI79" s="52"/>
      <c r="TAJ79" s="52"/>
      <c r="TAK79" s="52"/>
      <c r="TAL79" s="52"/>
      <c r="TAM79" s="52"/>
      <c r="TAN79" s="52"/>
      <c r="TAO79" s="52"/>
      <c r="TAP79" s="52"/>
      <c r="TAQ79" s="52"/>
      <c r="TAR79" s="52"/>
      <c r="TAS79" s="52"/>
      <c r="TAT79" s="52"/>
      <c r="TAU79" s="52"/>
      <c r="TAV79" s="52"/>
      <c r="TAW79" s="52"/>
      <c r="TAX79" s="52"/>
      <c r="TAY79" s="52"/>
      <c r="TAZ79" s="52"/>
      <c r="TBA79" s="52"/>
      <c r="TBB79" s="52"/>
      <c r="TBC79" s="52"/>
      <c r="TBD79" s="52"/>
      <c r="TBE79" s="52"/>
      <c r="TBF79" s="52"/>
      <c r="TBG79" s="52"/>
      <c r="TBH79" s="52"/>
      <c r="TBI79" s="52"/>
      <c r="TBJ79" s="52"/>
      <c r="TBK79" s="52"/>
      <c r="TBL79" s="52"/>
      <c r="TBM79" s="52"/>
      <c r="TBN79" s="52"/>
      <c r="TBO79" s="52"/>
      <c r="TBP79" s="52"/>
      <c r="TBQ79" s="52"/>
      <c r="TBR79" s="52"/>
      <c r="TBS79" s="52"/>
      <c r="TBT79" s="52"/>
      <c r="TBU79" s="52"/>
      <c r="TBV79" s="52"/>
      <c r="TBW79" s="52"/>
      <c r="TBX79" s="52"/>
      <c r="TBY79" s="52"/>
      <c r="TBZ79" s="52"/>
      <c r="TCA79" s="52"/>
      <c r="TCB79" s="52"/>
      <c r="TCC79" s="52"/>
      <c r="TCD79" s="52"/>
      <c r="TCE79" s="52"/>
      <c r="TCF79" s="52"/>
      <c r="TCG79" s="52"/>
      <c r="TCH79" s="52"/>
      <c r="TCI79" s="52"/>
      <c r="TCJ79" s="52"/>
      <c r="TCK79" s="52"/>
      <c r="TCL79" s="52"/>
      <c r="TCM79" s="52"/>
      <c r="TCN79" s="52"/>
      <c r="TCO79" s="52"/>
      <c r="TCP79" s="52"/>
      <c r="TCQ79" s="52"/>
      <c r="TCR79" s="52"/>
      <c r="TCS79" s="52"/>
      <c r="TCT79" s="52"/>
      <c r="TCU79" s="52"/>
      <c r="TCV79" s="52"/>
      <c r="TCW79" s="52"/>
      <c r="TCX79" s="52"/>
      <c r="TCY79" s="52"/>
      <c r="TCZ79" s="52"/>
      <c r="TDA79" s="52"/>
      <c r="TDB79" s="52"/>
      <c r="TDC79" s="52"/>
      <c r="TDD79" s="52"/>
      <c r="TDE79" s="52"/>
      <c r="TDF79" s="52"/>
      <c r="TDG79" s="52"/>
      <c r="TDH79" s="52"/>
      <c r="TDI79" s="52"/>
      <c r="TDJ79" s="52"/>
      <c r="TDK79" s="52"/>
      <c r="TDL79" s="52"/>
      <c r="TDM79" s="52"/>
      <c r="TDN79" s="52"/>
      <c r="TDO79" s="52"/>
      <c r="TDP79" s="52"/>
      <c r="TDQ79" s="52"/>
      <c r="TDR79" s="52"/>
      <c r="TDS79" s="52"/>
      <c r="TDT79" s="52"/>
      <c r="TDU79" s="52"/>
      <c r="TDV79" s="52"/>
      <c r="TDW79" s="52"/>
      <c r="TDX79" s="52"/>
      <c r="TDY79" s="52"/>
      <c r="TDZ79" s="52"/>
      <c r="TEA79" s="52"/>
      <c r="TEB79" s="52"/>
      <c r="TEC79" s="52"/>
      <c r="TED79" s="52"/>
      <c r="TEE79" s="52"/>
      <c r="TEF79" s="52"/>
      <c r="TEG79" s="52"/>
      <c r="TEH79" s="52"/>
      <c r="TEI79" s="52"/>
      <c r="TEJ79" s="52"/>
      <c r="TEK79" s="52"/>
      <c r="TEL79" s="52"/>
      <c r="TEM79" s="52"/>
      <c r="TEN79" s="52"/>
      <c r="TEO79" s="52"/>
      <c r="TEP79" s="52"/>
      <c r="TEQ79" s="52"/>
      <c r="TER79" s="52"/>
      <c r="TES79" s="52"/>
      <c r="TET79" s="52"/>
      <c r="TEU79" s="52"/>
      <c r="TEV79" s="52"/>
      <c r="TEW79" s="52"/>
      <c r="TEX79" s="52"/>
      <c r="TEY79" s="52"/>
      <c r="TEZ79" s="52"/>
      <c r="TFA79" s="52"/>
      <c r="TFB79" s="52"/>
      <c r="TFC79" s="52"/>
      <c r="TFD79" s="52"/>
      <c r="TFE79" s="52"/>
      <c r="TFF79" s="52"/>
      <c r="TFG79" s="52"/>
      <c r="TFH79" s="52"/>
      <c r="TFI79" s="52"/>
      <c r="TFJ79" s="52"/>
      <c r="TFK79" s="52"/>
      <c r="TFL79" s="52"/>
      <c r="TFM79" s="52"/>
      <c r="TFN79" s="52"/>
      <c r="TFO79" s="52"/>
      <c r="TFP79" s="52"/>
      <c r="TFQ79" s="52"/>
      <c r="TFR79" s="52"/>
      <c r="TFS79" s="52"/>
      <c r="TFT79" s="52"/>
      <c r="TFU79" s="52"/>
      <c r="TFV79" s="52"/>
      <c r="TFW79" s="52"/>
      <c r="TFX79" s="52"/>
      <c r="TFY79" s="52"/>
      <c r="TFZ79" s="52"/>
      <c r="TGA79" s="52"/>
      <c r="TGB79" s="52"/>
      <c r="TGC79" s="52"/>
      <c r="TGD79" s="52"/>
      <c r="TGE79" s="52"/>
      <c r="TGF79" s="52"/>
      <c r="TGG79" s="52"/>
      <c r="TGH79" s="52"/>
      <c r="TGI79" s="52"/>
      <c r="TGJ79" s="52"/>
      <c r="TGK79" s="52"/>
      <c r="TGL79" s="52"/>
      <c r="TGM79" s="52"/>
      <c r="TGN79" s="52"/>
      <c r="TGO79" s="52"/>
      <c r="TGP79" s="52"/>
      <c r="TGQ79" s="52"/>
      <c r="TGR79" s="52"/>
      <c r="TGS79" s="52"/>
      <c r="TGT79" s="52"/>
      <c r="TGU79" s="52"/>
      <c r="TGV79" s="52"/>
      <c r="TGW79" s="52"/>
      <c r="TGX79" s="52"/>
      <c r="TGY79" s="52"/>
      <c r="TGZ79" s="52"/>
      <c r="THA79" s="52"/>
      <c r="THB79" s="52"/>
      <c r="THC79" s="52"/>
      <c r="THD79" s="52"/>
      <c r="THE79" s="52"/>
      <c r="THF79" s="52"/>
      <c r="THG79" s="52"/>
      <c r="THH79" s="52"/>
      <c r="THI79" s="52"/>
      <c r="THJ79" s="52"/>
      <c r="THK79" s="52"/>
      <c r="THL79" s="52"/>
      <c r="THM79" s="52"/>
      <c r="THN79" s="52"/>
      <c r="THO79" s="52"/>
      <c r="THP79" s="52"/>
      <c r="THQ79" s="52"/>
      <c r="THR79" s="52"/>
      <c r="THS79" s="52"/>
      <c r="THT79" s="52"/>
      <c r="THU79" s="52"/>
      <c r="THV79" s="52"/>
      <c r="THW79" s="52"/>
      <c r="THX79" s="52"/>
      <c r="THY79" s="52"/>
      <c r="THZ79" s="52"/>
      <c r="TIA79" s="52"/>
      <c r="TIB79" s="52"/>
      <c r="TIC79" s="52"/>
      <c r="TID79" s="52"/>
      <c r="TIE79" s="52"/>
      <c r="TIF79" s="52"/>
      <c r="TIG79" s="52"/>
      <c r="TIH79" s="52"/>
      <c r="TII79" s="52"/>
      <c r="TIJ79" s="52"/>
      <c r="TIK79" s="52"/>
      <c r="TIL79" s="52"/>
      <c r="TIM79" s="52"/>
      <c r="TIN79" s="52"/>
      <c r="TIO79" s="52"/>
      <c r="TIP79" s="52"/>
      <c r="TIQ79" s="52"/>
      <c r="TIR79" s="52"/>
      <c r="TIS79" s="52"/>
      <c r="TIT79" s="52"/>
      <c r="TIU79" s="52"/>
      <c r="TIV79" s="52"/>
      <c r="TIW79" s="52"/>
      <c r="TIX79" s="52"/>
      <c r="TIY79" s="52"/>
      <c r="TIZ79" s="52"/>
      <c r="TJA79" s="52"/>
      <c r="TJB79" s="52"/>
      <c r="TJC79" s="52"/>
      <c r="TJD79" s="52"/>
      <c r="TJE79" s="52"/>
      <c r="TJF79" s="52"/>
      <c r="TJG79" s="52"/>
      <c r="TJH79" s="52"/>
      <c r="TJI79" s="52"/>
      <c r="TJJ79" s="52"/>
      <c r="TJK79" s="52"/>
      <c r="TJL79" s="52"/>
      <c r="TJM79" s="52"/>
      <c r="TJN79" s="52"/>
      <c r="TJO79" s="52"/>
      <c r="TJP79" s="52"/>
      <c r="TJQ79" s="52"/>
      <c r="TJR79" s="52"/>
      <c r="TJS79" s="52"/>
      <c r="TJT79" s="52"/>
      <c r="TJU79" s="52"/>
      <c r="TJV79" s="52"/>
      <c r="TJW79" s="52"/>
      <c r="TJX79" s="52"/>
      <c r="TJY79" s="52"/>
      <c r="TJZ79" s="52"/>
      <c r="TKA79" s="52"/>
      <c r="TKB79" s="52"/>
      <c r="TKC79" s="52"/>
      <c r="TKD79" s="52"/>
      <c r="TKE79" s="52"/>
      <c r="TKF79" s="52"/>
      <c r="TKG79" s="52"/>
      <c r="TKH79" s="52"/>
      <c r="TKI79" s="52"/>
      <c r="TKJ79" s="52"/>
      <c r="TKK79" s="52"/>
      <c r="TKL79" s="52"/>
      <c r="TKM79" s="52"/>
      <c r="TKN79" s="52"/>
      <c r="TKO79" s="52"/>
      <c r="TKP79" s="52"/>
      <c r="TKQ79" s="52"/>
      <c r="TKR79" s="52"/>
      <c r="TKS79" s="52"/>
      <c r="TKT79" s="52"/>
      <c r="TKU79" s="52"/>
      <c r="TKV79" s="52"/>
      <c r="TKW79" s="52"/>
      <c r="TKX79" s="52"/>
      <c r="TKY79" s="52"/>
      <c r="TKZ79" s="52"/>
      <c r="TLA79" s="52"/>
      <c r="TLB79" s="52"/>
      <c r="TLC79" s="52"/>
      <c r="TLD79" s="52"/>
      <c r="TLE79" s="52"/>
      <c r="TLF79" s="52"/>
      <c r="TLG79" s="52"/>
      <c r="TLH79" s="52"/>
      <c r="TLI79" s="52"/>
      <c r="TLJ79" s="52"/>
      <c r="TLK79" s="52"/>
      <c r="TLL79" s="52"/>
      <c r="TLM79" s="52"/>
      <c r="TLN79" s="52"/>
      <c r="TLO79" s="52"/>
      <c r="TLP79" s="52"/>
      <c r="TLQ79" s="52"/>
      <c r="TLR79" s="52"/>
      <c r="TLS79" s="52"/>
      <c r="TLT79" s="52"/>
      <c r="TLU79" s="52"/>
      <c r="TLV79" s="52"/>
      <c r="TLW79" s="52"/>
      <c r="TLX79" s="52"/>
      <c r="TLY79" s="52"/>
      <c r="TLZ79" s="52"/>
      <c r="TMA79" s="52"/>
      <c r="TMB79" s="52"/>
      <c r="TMC79" s="52"/>
      <c r="TMD79" s="52"/>
      <c r="TME79" s="52"/>
      <c r="TMF79" s="52"/>
      <c r="TMG79" s="52"/>
      <c r="TMH79" s="52"/>
      <c r="TMI79" s="52"/>
      <c r="TMJ79" s="52"/>
      <c r="TMK79" s="52"/>
      <c r="TML79" s="52"/>
      <c r="TMM79" s="52"/>
      <c r="TMN79" s="52"/>
      <c r="TMO79" s="52"/>
      <c r="TMP79" s="52"/>
      <c r="TMQ79" s="52"/>
      <c r="TMR79" s="52"/>
      <c r="TMS79" s="52"/>
      <c r="TMT79" s="52"/>
      <c r="TMU79" s="52"/>
      <c r="TMV79" s="52"/>
      <c r="TMW79" s="52"/>
      <c r="TMX79" s="52"/>
      <c r="TMY79" s="52"/>
      <c r="TMZ79" s="52"/>
      <c r="TNA79" s="52"/>
      <c r="TNB79" s="52"/>
      <c r="TNC79" s="52"/>
      <c r="TND79" s="52"/>
      <c r="TNE79" s="52"/>
      <c r="TNF79" s="52"/>
      <c r="TNG79" s="52"/>
      <c r="TNH79" s="52"/>
      <c r="TNI79" s="52"/>
      <c r="TNJ79" s="52"/>
      <c r="TNK79" s="52"/>
      <c r="TNL79" s="52"/>
      <c r="TNM79" s="52"/>
      <c r="TNN79" s="52"/>
      <c r="TNO79" s="52"/>
      <c r="TNP79" s="52"/>
      <c r="TNQ79" s="52"/>
      <c r="TNR79" s="52"/>
      <c r="TNS79" s="52"/>
      <c r="TNT79" s="52"/>
      <c r="TNU79" s="52"/>
      <c r="TNV79" s="52"/>
      <c r="TNW79" s="52"/>
      <c r="TNX79" s="52"/>
      <c r="TNY79" s="52"/>
      <c r="TNZ79" s="52"/>
      <c r="TOA79" s="52"/>
      <c r="TOB79" s="52"/>
      <c r="TOC79" s="52"/>
      <c r="TOD79" s="52"/>
      <c r="TOE79" s="52"/>
      <c r="TOF79" s="52"/>
      <c r="TOG79" s="52"/>
      <c r="TOH79" s="52"/>
      <c r="TOI79" s="52"/>
      <c r="TOJ79" s="52"/>
      <c r="TOK79" s="52"/>
      <c r="TOL79" s="52"/>
      <c r="TOM79" s="52"/>
      <c r="TON79" s="52"/>
      <c r="TOO79" s="52"/>
      <c r="TOP79" s="52"/>
      <c r="TOQ79" s="52"/>
      <c r="TOR79" s="52"/>
      <c r="TOS79" s="52"/>
      <c r="TOT79" s="52"/>
      <c r="TOU79" s="52"/>
      <c r="TOV79" s="52"/>
      <c r="TOW79" s="52"/>
      <c r="TOX79" s="52"/>
      <c r="TOY79" s="52"/>
      <c r="TOZ79" s="52"/>
      <c r="TPA79" s="52"/>
      <c r="TPB79" s="52"/>
      <c r="TPC79" s="52"/>
      <c r="TPD79" s="52"/>
      <c r="TPE79" s="52"/>
      <c r="TPF79" s="52"/>
      <c r="TPG79" s="52"/>
      <c r="TPH79" s="52"/>
      <c r="TPI79" s="52"/>
      <c r="TPJ79" s="52"/>
      <c r="TPK79" s="52"/>
      <c r="TPL79" s="52"/>
      <c r="TPM79" s="52"/>
      <c r="TPN79" s="52"/>
      <c r="TPO79" s="52"/>
      <c r="TPP79" s="52"/>
      <c r="TPQ79" s="52"/>
      <c r="TPR79" s="52"/>
      <c r="TPS79" s="52"/>
      <c r="TPT79" s="52"/>
      <c r="TPU79" s="52"/>
      <c r="TPV79" s="52"/>
      <c r="TPW79" s="52"/>
      <c r="TPX79" s="52"/>
      <c r="TPY79" s="52"/>
      <c r="TPZ79" s="52"/>
      <c r="TQA79" s="52"/>
      <c r="TQB79" s="52"/>
      <c r="TQC79" s="52"/>
      <c r="TQD79" s="52"/>
      <c r="TQE79" s="52"/>
      <c r="TQF79" s="52"/>
      <c r="TQG79" s="52"/>
      <c r="TQH79" s="52"/>
      <c r="TQI79" s="52"/>
      <c r="TQJ79" s="52"/>
      <c r="TQK79" s="52"/>
      <c r="TQL79" s="52"/>
      <c r="TQM79" s="52"/>
      <c r="TQN79" s="52"/>
      <c r="TQO79" s="52"/>
      <c r="TQP79" s="52"/>
      <c r="TQQ79" s="52"/>
      <c r="TQR79" s="52"/>
      <c r="TQS79" s="52"/>
      <c r="TQT79" s="52"/>
      <c r="TQU79" s="52"/>
      <c r="TQV79" s="52"/>
      <c r="TQW79" s="52"/>
      <c r="TQX79" s="52"/>
      <c r="TQY79" s="52"/>
      <c r="TQZ79" s="52"/>
      <c r="TRA79" s="52"/>
      <c r="TRB79" s="52"/>
      <c r="TRC79" s="52"/>
      <c r="TRD79" s="52"/>
      <c r="TRE79" s="52"/>
      <c r="TRF79" s="52"/>
      <c r="TRG79" s="52"/>
      <c r="TRH79" s="52"/>
      <c r="TRI79" s="52"/>
      <c r="TRJ79" s="52"/>
      <c r="TRK79" s="52"/>
      <c r="TRL79" s="52"/>
      <c r="TRM79" s="52"/>
      <c r="TRN79" s="52"/>
      <c r="TRO79" s="52"/>
      <c r="TRP79" s="52"/>
      <c r="TRQ79" s="52"/>
      <c r="TRR79" s="52"/>
      <c r="TRS79" s="52"/>
      <c r="TRT79" s="52"/>
      <c r="TRU79" s="52"/>
      <c r="TRV79" s="52"/>
      <c r="TRW79" s="52"/>
      <c r="TRX79" s="52"/>
      <c r="TRY79" s="52"/>
      <c r="TRZ79" s="52"/>
      <c r="TSA79" s="52"/>
      <c r="TSB79" s="52"/>
      <c r="TSC79" s="52"/>
      <c r="TSD79" s="52"/>
      <c r="TSE79" s="52"/>
      <c r="TSF79" s="52"/>
      <c r="TSG79" s="52"/>
      <c r="TSH79" s="52"/>
      <c r="TSI79" s="52"/>
      <c r="TSJ79" s="52"/>
      <c r="TSK79" s="52"/>
      <c r="TSL79" s="52"/>
      <c r="TSM79" s="52"/>
      <c r="TSN79" s="52"/>
      <c r="TSO79" s="52"/>
      <c r="TSP79" s="52"/>
      <c r="TSQ79" s="52"/>
      <c r="TSR79" s="52"/>
      <c r="TSS79" s="52"/>
      <c r="TST79" s="52"/>
      <c r="TSU79" s="52"/>
      <c r="TSV79" s="52"/>
      <c r="TSW79" s="52"/>
      <c r="TSX79" s="52"/>
      <c r="TSY79" s="52"/>
      <c r="TSZ79" s="52"/>
      <c r="TTA79" s="52"/>
      <c r="TTB79" s="52"/>
      <c r="TTC79" s="52"/>
      <c r="TTD79" s="52"/>
      <c r="TTE79" s="52"/>
      <c r="TTF79" s="52"/>
      <c r="TTG79" s="52"/>
      <c r="TTH79" s="52"/>
      <c r="TTI79" s="52"/>
      <c r="TTJ79" s="52"/>
      <c r="TTK79" s="52"/>
      <c r="TTL79" s="52"/>
      <c r="TTM79" s="52"/>
      <c r="TTN79" s="52"/>
      <c r="TTO79" s="52"/>
      <c r="TTP79" s="52"/>
      <c r="TTQ79" s="52"/>
      <c r="TTR79" s="52"/>
      <c r="TTS79" s="52"/>
      <c r="TTT79" s="52"/>
      <c r="TTU79" s="52"/>
      <c r="TTV79" s="52"/>
      <c r="TTW79" s="52"/>
      <c r="TTX79" s="52"/>
      <c r="TTY79" s="52"/>
      <c r="TTZ79" s="52"/>
      <c r="TUA79" s="52"/>
      <c r="TUB79" s="52"/>
      <c r="TUC79" s="52"/>
      <c r="TUD79" s="52"/>
      <c r="TUE79" s="52"/>
      <c r="TUF79" s="52"/>
      <c r="TUG79" s="52"/>
      <c r="TUH79" s="52"/>
      <c r="TUI79" s="52"/>
      <c r="TUJ79" s="52"/>
      <c r="TUK79" s="52"/>
      <c r="TUL79" s="52"/>
      <c r="TUM79" s="52"/>
      <c r="TUN79" s="52"/>
      <c r="TUO79" s="52"/>
      <c r="TUP79" s="52"/>
      <c r="TUQ79" s="52"/>
      <c r="TUR79" s="52"/>
      <c r="TUS79" s="52"/>
      <c r="TUT79" s="52"/>
      <c r="TUU79" s="52"/>
      <c r="TUV79" s="52"/>
      <c r="TUW79" s="52"/>
      <c r="TUX79" s="52"/>
      <c r="TUY79" s="52"/>
      <c r="TUZ79" s="52"/>
      <c r="TVA79" s="52"/>
      <c r="TVB79" s="52"/>
      <c r="TVC79" s="52"/>
      <c r="TVD79" s="52"/>
      <c r="TVE79" s="52"/>
      <c r="TVF79" s="52"/>
      <c r="TVG79" s="52"/>
      <c r="TVH79" s="52"/>
      <c r="TVI79" s="52"/>
      <c r="TVJ79" s="52"/>
      <c r="TVK79" s="52"/>
      <c r="TVL79" s="52"/>
      <c r="TVM79" s="52"/>
      <c r="TVN79" s="52"/>
      <c r="TVO79" s="52"/>
      <c r="TVP79" s="52"/>
      <c r="TVQ79" s="52"/>
      <c r="TVR79" s="52"/>
      <c r="TVS79" s="52"/>
      <c r="TVT79" s="52"/>
      <c r="TVU79" s="52"/>
      <c r="TVV79" s="52"/>
      <c r="TVW79" s="52"/>
      <c r="TVX79" s="52"/>
      <c r="TVY79" s="52"/>
      <c r="TVZ79" s="52"/>
      <c r="TWA79" s="52"/>
      <c r="TWB79" s="52"/>
      <c r="TWC79" s="52"/>
      <c r="TWD79" s="52"/>
      <c r="TWE79" s="52"/>
      <c r="TWF79" s="52"/>
      <c r="TWG79" s="52"/>
      <c r="TWH79" s="52"/>
      <c r="TWI79" s="52"/>
      <c r="TWJ79" s="52"/>
      <c r="TWK79" s="52"/>
      <c r="TWL79" s="52"/>
      <c r="TWM79" s="52"/>
      <c r="TWN79" s="52"/>
      <c r="TWO79" s="52"/>
      <c r="TWP79" s="52"/>
      <c r="TWQ79" s="52"/>
      <c r="TWR79" s="52"/>
      <c r="TWS79" s="52"/>
      <c r="TWT79" s="52"/>
      <c r="TWU79" s="52"/>
      <c r="TWV79" s="52"/>
      <c r="TWW79" s="52"/>
      <c r="TWX79" s="52"/>
      <c r="TWY79" s="52"/>
      <c r="TWZ79" s="52"/>
      <c r="TXA79" s="52"/>
      <c r="TXB79" s="52"/>
      <c r="TXC79" s="52"/>
      <c r="TXD79" s="52"/>
      <c r="TXE79" s="52"/>
      <c r="TXF79" s="52"/>
      <c r="TXG79" s="52"/>
      <c r="TXH79" s="52"/>
      <c r="TXI79" s="52"/>
      <c r="TXJ79" s="52"/>
      <c r="TXK79" s="52"/>
      <c r="TXL79" s="52"/>
      <c r="TXM79" s="52"/>
      <c r="TXN79" s="52"/>
      <c r="TXO79" s="52"/>
      <c r="TXP79" s="52"/>
      <c r="TXQ79" s="52"/>
      <c r="TXR79" s="52"/>
      <c r="TXS79" s="52"/>
      <c r="TXT79" s="52"/>
      <c r="TXU79" s="52"/>
      <c r="TXV79" s="52"/>
      <c r="TXW79" s="52"/>
      <c r="TXX79" s="52"/>
      <c r="TXY79" s="52"/>
      <c r="TXZ79" s="52"/>
      <c r="TYA79" s="52"/>
      <c r="TYB79" s="52"/>
      <c r="TYC79" s="52"/>
      <c r="TYD79" s="52"/>
      <c r="TYE79" s="52"/>
      <c r="TYF79" s="52"/>
      <c r="TYG79" s="52"/>
      <c r="TYH79" s="52"/>
      <c r="TYI79" s="52"/>
      <c r="TYJ79" s="52"/>
      <c r="TYK79" s="52"/>
      <c r="TYL79" s="52"/>
      <c r="TYM79" s="52"/>
      <c r="TYN79" s="52"/>
      <c r="TYO79" s="52"/>
      <c r="TYP79" s="52"/>
      <c r="TYQ79" s="52"/>
      <c r="TYR79" s="52"/>
      <c r="TYS79" s="52"/>
      <c r="TYT79" s="52"/>
      <c r="TYU79" s="52"/>
      <c r="TYV79" s="52"/>
      <c r="TYW79" s="52"/>
      <c r="TYX79" s="52"/>
      <c r="TYY79" s="52"/>
      <c r="TYZ79" s="52"/>
      <c r="TZA79" s="52"/>
      <c r="TZB79" s="52"/>
      <c r="TZC79" s="52"/>
      <c r="TZD79" s="52"/>
      <c r="TZE79" s="52"/>
      <c r="TZF79" s="52"/>
      <c r="TZG79" s="52"/>
      <c r="TZH79" s="52"/>
      <c r="TZI79" s="52"/>
      <c r="TZJ79" s="52"/>
      <c r="TZK79" s="52"/>
      <c r="TZL79" s="52"/>
      <c r="TZM79" s="52"/>
      <c r="TZN79" s="52"/>
      <c r="TZO79" s="52"/>
      <c r="TZP79" s="52"/>
      <c r="TZQ79" s="52"/>
      <c r="TZR79" s="52"/>
      <c r="TZS79" s="52"/>
      <c r="TZT79" s="52"/>
      <c r="TZU79" s="52"/>
      <c r="TZV79" s="52"/>
      <c r="TZW79" s="52"/>
      <c r="TZX79" s="52"/>
      <c r="TZY79" s="52"/>
      <c r="TZZ79" s="52"/>
      <c r="UAA79" s="52"/>
      <c r="UAB79" s="52"/>
      <c r="UAC79" s="52"/>
      <c r="UAD79" s="52"/>
      <c r="UAE79" s="52"/>
      <c r="UAF79" s="52"/>
      <c r="UAG79" s="52"/>
      <c r="UAH79" s="52"/>
      <c r="UAI79" s="52"/>
      <c r="UAJ79" s="52"/>
      <c r="UAK79" s="52"/>
      <c r="UAL79" s="52"/>
      <c r="UAM79" s="52"/>
      <c r="UAN79" s="52"/>
      <c r="UAO79" s="52"/>
      <c r="UAP79" s="52"/>
      <c r="UAQ79" s="52"/>
      <c r="UAR79" s="52"/>
      <c r="UAS79" s="52"/>
      <c r="UAT79" s="52"/>
      <c r="UAU79" s="52"/>
      <c r="UAV79" s="52"/>
      <c r="UAW79" s="52"/>
      <c r="UAX79" s="52"/>
      <c r="UAY79" s="52"/>
      <c r="UAZ79" s="52"/>
      <c r="UBA79" s="52"/>
      <c r="UBB79" s="52"/>
      <c r="UBC79" s="52"/>
      <c r="UBD79" s="52"/>
      <c r="UBE79" s="52"/>
      <c r="UBF79" s="52"/>
      <c r="UBG79" s="52"/>
      <c r="UBH79" s="52"/>
      <c r="UBI79" s="52"/>
      <c r="UBJ79" s="52"/>
      <c r="UBK79" s="52"/>
      <c r="UBL79" s="52"/>
      <c r="UBM79" s="52"/>
      <c r="UBN79" s="52"/>
      <c r="UBO79" s="52"/>
      <c r="UBP79" s="52"/>
      <c r="UBQ79" s="52"/>
      <c r="UBR79" s="52"/>
      <c r="UBS79" s="52"/>
      <c r="UBT79" s="52"/>
      <c r="UBU79" s="52"/>
      <c r="UBV79" s="52"/>
      <c r="UBW79" s="52"/>
      <c r="UBX79" s="52"/>
      <c r="UBY79" s="52"/>
      <c r="UBZ79" s="52"/>
      <c r="UCA79" s="52"/>
      <c r="UCB79" s="52"/>
      <c r="UCC79" s="52"/>
      <c r="UCD79" s="52"/>
      <c r="UCE79" s="52"/>
      <c r="UCF79" s="52"/>
      <c r="UCG79" s="52"/>
      <c r="UCH79" s="52"/>
      <c r="UCI79" s="52"/>
      <c r="UCJ79" s="52"/>
      <c r="UCK79" s="52"/>
      <c r="UCL79" s="52"/>
      <c r="UCM79" s="52"/>
      <c r="UCN79" s="52"/>
      <c r="UCO79" s="52"/>
      <c r="UCP79" s="52"/>
      <c r="UCQ79" s="52"/>
      <c r="UCR79" s="52"/>
      <c r="UCS79" s="52"/>
      <c r="UCT79" s="52"/>
      <c r="UCU79" s="52"/>
      <c r="UCV79" s="52"/>
      <c r="UCW79" s="52"/>
      <c r="UCX79" s="52"/>
      <c r="UCY79" s="52"/>
      <c r="UCZ79" s="52"/>
      <c r="UDA79" s="52"/>
      <c r="UDB79" s="52"/>
      <c r="UDC79" s="52"/>
      <c r="UDD79" s="52"/>
      <c r="UDE79" s="52"/>
      <c r="UDF79" s="52"/>
      <c r="UDG79" s="52"/>
      <c r="UDH79" s="52"/>
      <c r="UDI79" s="52"/>
      <c r="UDJ79" s="52"/>
      <c r="UDK79" s="52"/>
      <c r="UDL79" s="52"/>
      <c r="UDM79" s="52"/>
      <c r="UDN79" s="52"/>
      <c r="UDO79" s="52"/>
      <c r="UDP79" s="52"/>
      <c r="UDQ79" s="52"/>
      <c r="UDR79" s="52"/>
      <c r="UDS79" s="52"/>
      <c r="UDT79" s="52"/>
      <c r="UDU79" s="52"/>
      <c r="UDV79" s="52"/>
      <c r="UDW79" s="52"/>
      <c r="UDX79" s="52"/>
      <c r="UDY79" s="52"/>
      <c r="UDZ79" s="52"/>
      <c r="UEA79" s="52"/>
      <c r="UEB79" s="52"/>
      <c r="UEC79" s="52"/>
      <c r="UED79" s="52"/>
      <c r="UEE79" s="52"/>
      <c r="UEF79" s="52"/>
      <c r="UEG79" s="52"/>
      <c r="UEH79" s="52"/>
      <c r="UEI79" s="52"/>
      <c r="UEJ79" s="52"/>
      <c r="UEK79" s="52"/>
      <c r="UEL79" s="52"/>
      <c r="UEM79" s="52"/>
      <c r="UEN79" s="52"/>
      <c r="UEO79" s="52"/>
      <c r="UEP79" s="52"/>
      <c r="UEQ79" s="52"/>
      <c r="UER79" s="52"/>
      <c r="UES79" s="52"/>
      <c r="UET79" s="52"/>
      <c r="UEU79" s="52"/>
      <c r="UEV79" s="52"/>
      <c r="UEW79" s="52"/>
      <c r="UEX79" s="52"/>
      <c r="UEY79" s="52"/>
      <c r="UEZ79" s="52"/>
      <c r="UFA79" s="52"/>
      <c r="UFB79" s="52"/>
      <c r="UFC79" s="52"/>
      <c r="UFD79" s="52"/>
      <c r="UFE79" s="52"/>
      <c r="UFF79" s="52"/>
      <c r="UFG79" s="52"/>
      <c r="UFH79" s="52"/>
      <c r="UFI79" s="52"/>
      <c r="UFJ79" s="52"/>
      <c r="UFK79" s="52"/>
      <c r="UFL79" s="52"/>
      <c r="UFM79" s="52"/>
      <c r="UFN79" s="52"/>
      <c r="UFO79" s="52"/>
      <c r="UFP79" s="52"/>
      <c r="UFQ79" s="52"/>
      <c r="UFR79" s="52"/>
      <c r="UFS79" s="52"/>
      <c r="UFT79" s="52"/>
      <c r="UFU79" s="52"/>
      <c r="UFV79" s="52"/>
      <c r="UFW79" s="52"/>
      <c r="UFX79" s="52"/>
      <c r="UFY79" s="52"/>
      <c r="UFZ79" s="52"/>
      <c r="UGA79" s="52"/>
      <c r="UGB79" s="52"/>
      <c r="UGC79" s="52"/>
      <c r="UGD79" s="52"/>
      <c r="UGE79" s="52"/>
      <c r="UGF79" s="52"/>
      <c r="UGG79" s="52"/>
      <c r="UGH79" s="52"/>
      <c r="UGI79" s="52"/>
      <c r="UGJ79" s="52"/>
      <c r="UGK79" s="52"/>
      <c r="UGL79" s="52"/>
      <c r="UGM79" s="52"/>
      <c r="UGN79" s="52"/>
      <c r="UGO79" s="52"/>
      <c r="UGP79" s="52"/>
      <c r="UGQ79" s="52"/>
      <c r="UGR79" s="52"/>
      <c r="UGS79" s="52"/>
      <c r="UGT79" s="52"/>
      <c r="UGU79" s="52"/>
      <c r="UGV79" s="52"/>
      <c r="UGW79" s="52"/>
      <c r="UGX79" s="52"/>
      <c r="UGY79" s="52"/>
      <c r="UGZ79" s="52"/>
      <c r="UHA79" s="52"/>
      <c r="UHB79" s="52"/>
      <c r="UHC79" s="52"/>
      <c r="UHD79" s="52"/>
      <c r="UHE79" s="52"/>
      <c r="UHF79" s="52"/>
      <c r="UHG79" s="52"/>
      <c r="UHH79" s="52"/>
      <c r="UHI79" s="52"/>
      <c r="UHJ79" s="52"/>
      <c r="UHK79" s="52"/>
      <c r="UHL79" s="52"/>
      <c r="UHM79" s="52"/>
      <c r="UHN79" s="52"/>
      <c r="UHO79" s="52"/>
      <c r="UHP79" s="52"/>
      <c r="UHQ79" s="52"/>
      <c r="UHR79" s="52"/>
      <c r="UHS79" s="52"/>
      <c r="UHT79" s="52"/>
      <c r="UHU79" s="52"/>
      <c r="UHV79" s="52"/>
      <c r="UHW79" s="52"/>
      <c r="UHX79" s="52"/>
      <c r="UHY79" s="52"/>
      <c r="UHZ79" s="52"/>
      <c r="UIA79" s="52"/>
      <c r="UIB79" s="52"/>
      <c r="UIC79" s="52"/>
      <c r="UID79" s="52"/>
      <c r="UIE79" s="52"/>
      <c r="UIF79" s="52"/>
      <c r="UIG79" s="52"/>
      <c r="UIH79" s="52"/>
      <c r="UII79" s="52"/>
      <c r="UIJ79" s="52"/>
      <c r="UIK79" s="52"/>
      <c r="UIL79" s="52"/>
      <c r="UIM79" s="52"/>
      <c r="UIN79" s="52"/>
      <c r="UIO79" s="52"/>
      <c r="UIP79" s="52"/>
      <c r="UIQ79" s="52"/>
      <c r="UIR79" s="52"/>
      <c r="UIS79" s="52"/>
      <c r="UIT79" s="52"/>
      <c r="UIU79" s="52"/>
      <c r="UIV79" s="52"/>
      <c r="UIW79" s="52"/>
      <c r="UIX79" s="52"/>
      <c r="UIY79" s="52"/>
      <c r="UIZ79" s="52"/>
      <c r="UJA79" s="52"/>
      <c r="UJB79" s="52"/>
      <c r="UJC79" s="52"/>
      <c r="UJD79" s="52"/>
      <c r="UJE79" s="52"/>
      <c r="UJF79" s="52"/>
      <c r="UJG79" s="52"/>
      <c r="UJH79" s="52"/>
      <c r="UJI79" s="52"/>
      <c r="UJJ79" s="52"/>
      <c r="UJK79" s="52"/>
      <c r="UJL79" s="52"/>
      <c r="UJM79" s="52"/>
      <c r="UJN79" s="52"/>
      <c r="UJO79" s="52"/>
      <c r="UJP79" s="52"/>
      <c r="UJQ79" s="52"/>
      <c r="UJR79" s="52"/>
      <c r="UJS79" s="52"/>
      <c r="UJT79" s="52"/>
      <c r="UJU79" s="52"/>
      <c r="UJV79" s="52"/>
      <c r="UJW79" s="52"/>
      <c r="UJX79" s="52"/>
      <c r="UJY79" s="52"/>
      <c r="UJZ79" s="52"/>
      <c r="UKA79" s="52"/>
      <c r="UKB79" s="52"/>
      <c r="UKC79" s="52"/>
      <c r="UKD79" s="52"/>
      <c r="UKE79" s="52"/>
      <c r="UKF79" s="52"/>
      <c r="UKG79" s="52"/>
      <c r="UKH79" s="52"/>
      <c r="UKI79" s="52"/>
      <c r="UKJ79" s="52"/>
      <c r="UKK79" s="52"/>
      <c r="UKL79" s="52"/>
      <c r="UKM79" s="52"/>
      <c r="UKN79" s="52"/>
      <c r="UKO79" s="52"/>
      <c r="UKP79" s="52"/>
      <c r="UKQ79" s="52"/>
      <c r="UKR79" s="52"/>
      <c r="UKS79" s="52"/>
      <c r="UKT79" s="52"/>
      <c r="UKU79" s="52"/>
      <c r="UKV79" s="52"/>
      <c r="UKW79" s="52"/>
      <c r="UKX79" s="52"/>
      <c r="UKY79" s="52"/>
      <c r="UKZ79" s="52"/>
      <c r="ULA79" s="52"/>
      <c r="ULB79" s="52"/>
      <c r="ULC79" s="52"/>
      <c r="ULD79" s="52"/>
      <c r="ULE79" s="52"/>
      <c r="ULF79" s="52"/>
      <c r="ULG79" s="52"/>
      <c r="ULH79" s="52"/>
      <c r="ULI79" s="52"/>
      <c r="ULJ79" s="52"/>
      <c r="ULK79" s="52"/>
      <c r="ULL79" s="52"/>
      <c r="ULM79" s="52"/>
      <c r="ULN79" s="52"/>
      <c r="ULO79" s="52"/>
      <c r="ULP79" s="52"/>
      <c r="ULQ79" s="52"/>
      <c r="ULR79" s="52"/>
      <c r="ULS79" s="52"/>
      <c r="ULT79" s="52"/>
      <c r="ULU79" s="52"/>
      <c r="ULV79" s="52"/>
      <c r="ULW79" s="52"/>
      <c r="ULX79" s="52"/>
      <c r="ULY79" s="52"/>
      <c r="ULZ79" s="52"/>
      <c r="UMA79" s="52"/>
      <c r="UMB79" s="52"/>
      <c r="UMC79" s="52"/>
      <c r="UMD79" s="52"/>
      <c r="UME79" s="52"/>
      <c r="UMF79" s="52"/>
      <c r="UMG79" s="52"/>
      <c r="UMH79" s="52"/>
      <c r="UMI79" s="52"/>
      <c r="UMJ79" s="52"/>
      <c r="UMK79" s="52"/>
      <c r="UML79" s="52"/>
      <c r="UMM79" s="52"/>
      <c r="UMN79" s="52"/>
      <c r="UMO79" s="52"/>
      <c r="UMP79" s="52"/>
      <c r="UMQ79" s="52"/>
      <c r="UMR79" s="52"/>
      <c r="UMS79" s="52"/>
      <c r="UMT79" s="52"/>
      <c r="UMU79" s="52"/>
      <c r="UMV79" s="52"/>
      <c r="UMW79" s="52"/>
      <c r="UMX79" s="52"/>
      <c r="UMY79" s="52"/>
      <c r="UMZ79" s="52"/>
      <c r="UNA79" s="52"/>
      <c r="UNB79" s="52"/>
      <c r="UNC79" s="52"/>
      <c r="UND79" s="52"/>
      <c r="UNE79" s="52"/>
      <c r="UNF79" s="52"/>
      <c r="UNG79" s="52"/>
      <c r="UNH79" s="52"/>
      <c r="UNI79" s="52"/>
      <c r="UNJ79" s="52"/>
      <c r="UNK79" s="52"/>
      <c r="UNL79" s="52"/>
      <c r="UNM79" s="52"/>
      <c r="UNN79" s="52"/>
      <c r="UNO79" s="52"/>
      <c r="UNP79" s="52"/>
      <c r="UNQ79" s="52"/>
      <c r="UNR79" s="52"/>
      <c r="UNS79" s="52"/>
      <c r="UNT79" s="52"/>
      <c r="UNU79" s="52"/>
      <c r="UNV79" s="52"/>
      <c r="UNW79" s="52"/>
      <c r="UNX79" s="52"/>
      <c r="UNY79" s="52"/>
      <c r="UNZ79" s="52"/>
      <c r="UOA79" s="52"/>
      <c r="UOB79" s="52"/>
      <c r="UOC79" s="52"/>
      <c r="UOD79" s="52"/>
      <c r="UOE79" s="52"/>
      <c r="UOF79" s="52"/>
      <c r="UOG79" s="52"/>
      <c r="UOH79" s="52"/>
      <c r="UOI79" s="52"/>
      <c r="UOJ79" s="52"/>
      <c r="UOK79" s="52"/>
      <c r="UOL79" s="52"/>
      <c r="UOM79" s="52"/>
      <c r="UON79" s="52"/>
      <c r="UOO79" s="52"/>
      <c r="UOP79" s="52"/>
      <c r="UOQ79" s="52"/>
      <c r="UOR79" s="52"/>
      <c r="UOS79" s="52"/>
      <c r="UOT79" s="52"/>
      <c r="UOU79" s="52"/>
      <c r="UOV79" s="52"/>
      <c r="UOW79" s="52"/>
      <c r="UOX79" s="52"/>
      <c r="UOY79" s="52"/>
      <c r="UOZ79" s="52"/>
      <c r="UPA79" s="52"/>
      <c r="UPB79" s="52"/>
      <c r="UPC79" s="52"/>
      <c r="UPD79" s="52"/>
      <c r="UPE79" s="52"/>
      <c r="UPF79" s="52"/>
      <c r="UPG79" s="52"/>
      <c r="UPH79" s="52"/>
      <c r="UPI79" s="52"/>
      <c r="UPJ79" s="52"/>
      <c r="UPK79" s="52"/>
      <c r="UPL79" s="52"/>
      <c r="UPM79" s="52"/>
      <c r="UPN79" s="52"/>
      <c r="UPO79" s="52"/>
      <c r="UPP79" s="52"/>
      <c r="UPQ79" s="52"/>
      <c r="UPR79" s="52"/>
      <c r="UPS79" s="52"/>
      <c r="UPT79" s="52"/>
      <c r="UPU79" s="52"/>
      <c r="UPV79" s="52"/>
      <c r="UPW79" s="52"/>
      <c r="UPX79" s="52"/>
      <c r="UPY79" s="52"/>
      <c r="UPZ79" s="52"/>
      <c r="UQA79" s="52"/>
      <c r="UQB79" s="52"/>
      <c r="UQC79" s="52"/>
      <c r="UQD79" s="52"/>
      <c r="UQE79" s="52"/>
      <c r="UQF79" s="52"/>
      <c r="UQG79" s="52"/>
      <c r="UQH79" s="52"/>
      <c r="UQI79" s="52"/>
      <c r="UQJ79" s="52"/>
      <c r="UQK79" s="52"/>
      <c r="UQL79" s="52"/>
      <c r="UQM79" s="52"/>
      <c r="UQN79" s="52"/>
      <c r="UQO79" s="52"/>
      <c r="UQP79" s="52"/>
      <c r="UQQ79" s="52"/>
      <c r="UQR79" s="52"/>
      <c r="UQS79" s="52"/>
      <c r="UQT79" s="52"/>
      <c r="UQU79" s="52"/>
      <c r="UQV79" s="52"/>
      <c r="UQW79" s="52"/>
      <c r="UQX79" s="52"/>
      <c r="UQY79" s="52"/>
      <c r="UQZ79" s="52"/>
      <c r="URA79" s="52"/>
      <c r="URB79" s="52"/>
      <c r="URC79" s="52"/>
      <c r="URD79" s="52"/>
      <c r="URE79" s="52"/>
      <c r="URF79" s="52"/>
      <c r="URG79" s="52"/>
      <c r="URH79" s="52"/>
      <c r="URI79" s="52"/>
      <c r="URJ79" s="52"/>
      <c r="URK79" s="52"/>
      <c r="URL79" s="52"/>
      <c r="URM79" s="52"/>
      <c r="URN79" s="52"/>
      <c r="URO79" s="52"/>
      <c r="URP79" s="52"/>
      <c r="URQ79" s="52"/>
      <c r="URR79" s="52"/>
      <c r="URS79" s="52"/>
      <c r="URT79" s="52"/>
      <c r="URU79" s="52"/>
      <c r="URV79" s="52"/>
      <c r="URW79" s="52"/>
      <c r="URX79" s="52"/>
      <c r="URY79" s="52"/>
      <c r="URZ79" s="52"/>
      <c r="USA79" s="52"/>
      <c r="USB79" s="52"/>
      <c r="USC79" s="52"/>
      <c r="USD79" s="52"/>
      <c r="USE79" s="52"/>
      <c r="USF79" s="52"/>
      <c r="USG79" s="52"/>
      <c r="USH79" s="52"/>
      <c r="USI79" s="52"/>
      <c r="USJ79" s="52"/>
      <c r="USK79" s="52"/>
      <c r="USL79" s="52"/>
      <c r="USM79" s="52"/>
      <c r="USN79" s="52"/>
      <c r="USO79" s="52"/>
      <c r="USP79" s="52"/>
      <c r="USQ79" s="52"/>
      <c r="USR79" s="52"/>
      <c r="USS79" s="52"/>
      <c r="UST79" s="52"/>
      <c r="USU79" s="52"/>
      <c r="USV79" s="52"/>
      <c r="USW79" s="52"/>
      <c r="USX79" s="52"/>
      <c r="USY79" s="52"/>
      <c r="USZ79" s="52"/>
      <c r="UTA79" s="52"/>
      <c r="UTB79" s="52"/>
      <c r="UTC79" s="52"/>
      <c r="UTD79" s="52"/>
      <c r="UTE79" s="52"/>
      <c r="UTF79" s="52"/>
      <c r="UTG79" s="52"/>
      <c r="UTH79" s="52"/>
      <c r="UTI79" s="52"/>
      <c r="UTJ79" s="52"/>
      <c r="UTK79" s="52"/>
      <c r="UTL79" s="52"/>
      <c r="UTM79" s="52"/>
      <c r="UTN79" s="52"/>
      <c r="UTO79" s="52"/>
      <c r="UTP79" s="52"/>
      <c r="UTQ79" s="52"/>
      <c r="UTR79" s="52"/>
      <c r="UTS79" s="52"/>
      <c r="UTT79" s="52"/>
      <c r="UTU79" s="52"/>
      <c r="UTV79" s="52"/>
      <c r="UTW79" s="52"/>
      <c r="UTX79" s="52"/>
      <c r="UTY79" s="52"/>
      <c r="UTZ79" s="52"/>
      <c r="UUA79" s="52"/>
      <c r="UUB79" s="52"/>
      <c r="UUC79" s="52"/>
      <c r="UUD79" s="52"/>
      <c r="UUE79" s="52"/>
      <c r="UUF79" s="52"/>
      <c r="UUG79" s="52"/>
      <c r="UUH79" s="52"/>
      <c r="UUI79" s="52"/>
      <c r="UUJ79" s="52"/>
      <c r="UUK79" s="52"/>
      <c r="UUL79" s="52"/>
      <c r="UUM79" s="52"/>
      <c r="UUN79" s="52"/>
      <c r="UUO79" s="52"/>
      <c r="UUP79" s="52"/>
      <c r="UUQ79" s="52"/>
      <c r="UUR79" s="52"/>
      <c r="UUS79" s="52"/>
      <c r="UUT79" s="52"/>
      <c r="UUU79" s="52"/>
      <c r="UUV79" s="52"/>
      <c r="UUW79" s="52"/>
      <c r="UUX79" s="52"/>
      <c r="UUY79" s="52"/>
      <c r="UUZ79" s="52"/>
      <c r="UVA79" s="52"/>
      <c r="UVB79" s="52"/>
      <c r="UVC79" s="52"/>
      <c r="UVD79" s="52"/>
      <c r="UVE79" s="52"/>
      <c r="UVF79" s="52"/>
      <c r="UVG79" s="52"/>
      <c r="UVH79" s="52"/>
      <c r="UVI79" s="52"/>
      <c r="UVJ79" s="52"/>
      <c r="UVK79" s="52"/>
      <c r="UVL79" s="52"/>
      <c r="UVM79" s="52"/>
      <c r="UVN79" s="52"/>
      <c r="UVO79" s="52"/>
      <c r="UVP79" s="52"/>
      <c r="UVQ79" s="52"/>
      <c r="UVR79" s="52"/>
      <c r="UVS79" s="52"/>
      <c r="UVT79" s="52"/>
      <c r="UVU79" s="52"/>
      <c r="UVV79" s="52"/>
      <c r="UVW79" s="52"/>
      <c r="UVX79" s="52"/>
      <c r="UVY79" s="52"/>
      <c r="UVZ79" s="52"/>
      <c r="UWA79" s="52"/>
      <c r="UWB79" s="52"/>
      <c r="UWC79" s="52"/>
      <c r="UWD79" s="52"/>
      <c r="UWE79" s="52"/>
      <c r="UWF79" s="52"/>
      <c r="UWG79" s="52"/>
      <c r="UWH79" s="52"/>
      <c r="UWI79" s="52"/>
      <c r="UWJ79" s="52"/>
      <c r="UWK79" s="52"/>
      <c r="UWL79" s="52"/>
      <c r="UWM79" s="52"/>
      <c r="UWN79" s="52"/>
      <c r="UWO79" s="52"/>
      <c r="UWP79" s="52"/>
      <c r="UWQ79" s="52"/>
      <c r="UWR79" s="52"/>
      <c r="UWS79" s="52"/>
      <c r="UWT79" s="52"/>
      <c r="UWU79" s="52"/>
      <c r="UWV79" s="52"/>
      <c r="UWW79" s="52"/>
      <c r="UWX79" s="52"/>
      <c r="UWY79" s="52"/>
      <c r="UWZ79" s="52"/>
      <c r="UXA79" s="52"/>
      <c r="UXB79" s="52"/>
      <c r="UXC79" s="52"/>
      <c r="UXD79" s="52"/>
      <c r="UXE79" s="52"/>
      <c r="UXF79" s="52"/>
      <c r="UXG79" s="52"/>
      <c r="UXH79" s="52"/>
      <c r="UXI79" s="52"/>
      <c r="UXJ79" s="52"/>
      <c r="UXK79" s="52"/>
      <c r="UXL79" s="52"/>
      <c r="UXM79" s="52"/>
      <c r="UXN79" s="52"/>
      <c r="UXO79" s="52"/>
      <c r="UXP79" s="52"/>
      <c r="UXQ79" s="52"/>
      <c r="UXR79" s="52"/>
      <c r="UXS79" s="52"/>
      <c r="UXT79" s="52"/>
      <c r="UXU79" s="52"/>
      <c r="UXV79" s="52"/>
      <c r="UXW79" s="52"/>
      <c r="UXX79" s="52"/>
      <c r="UXY79" s="52"/>
      <c r="UXZ79" s="52"/>
      <c r="UYA79" s="52"/>
      <c r="UYB79" s="52"/>
      <c r="UYC79" s="52"/>
      <c r="UYD79" s="52"/>
      <c r="UYE79" s="52"/>
      <c r="UYF79" s="52"/>
      <c r="UYG79" s="52"/>
      <c r="UYH79" s="52"/>
      <c r="UYI79" s="52"/>
      <c r="UYJ79" s="52"/>
      <c r="UYK79" s="52"/>
      <c r="UYL79" s="52"/>
      <c r="UYM79" s="52"/>
      <c r="UYN79" s="52"/>
      <c r="UYO79" s="52"/>
      <c r="UYP79" s="52"/>
      <c r="UYQ79" s="52"/>
      <c r="UYR79" s="52"/>
      <c r="UYS79" s="52"/>
      <c r="UYT79" s="52"/>
      <c r="UYU79" s="52"/>
      <c r="UYV79" s="52"/>
      <c r="UYW79" s="52"/>
      <c r="UYX79" s="52"/>
      <c r="UYY79" s="52"/>
      <c r="UYZ79" s="52"/>
      <c r="UZA79" s="52"/>
      <c r="UZB79" s="52"/>
      <c r="UZC79" s="52"/>
      <c r="UZD79" s="52"/>
      <c r="UZE79" s="52"/>
      <c r="UZF79" s="52"/>
      <c r="UZG79" s="52"/>
      <c r="UZH79" s="52"/>
      <c r="UZI79" s="52"/>
      <c r="UZJ79" s="52"/>
      <c r="UZK79" s="52"/>
      <c r="UZL79" s="52"/>
      <c r="UZM79" s="52"/>
      <c r="UZN79" s="52"/>
      <c r="UZO79" s="52"/>
      <c r="UZP79" s="52"/>
      <c r="UZQ79" s="52"/>
      <c r="UZR79" s="52"/>
      <c r="UZS79" s="52"/>
      <c r="UZT79" s="52"/>
      <c r="UZU79" s="52"/>
      <c r="UZV79" s="52"/>
      <c r="UZW79" s="52"/>
      <c r="UZX79" s="52"/>
      <c r="UZY79" s="52"/>
      <c r="UZZ79" s="52"/>
      <c r="VAA79" s="52"/>
      <c r="VAB79" s="52"/>
      <c r="VAC79" s="52"/>
      <c r="VAD79" s="52"/>
      <c r="VAE79" s="52"/>
      <c r="VAF79" s="52"/>
      <c r="VAG79" s="52"/>
      <c r="VAH79" s="52"/>
      <c r="VAI79" s="52"/>
      <c r="VAJ79" s="52"/>
      <c r="VAK79" s="52"/>
      <c r="VAL79" s="52"/>
      <c r="VAM79" s="52"/>
      <c r="VAN79" s="52"/>
      <c r="VAO79" s="52"/>
      <c r="VAP79" s="52"/>
      <c r="VAQ79" s="52"/>
      <c r="VAR79" s="52"/>
      <c r="VAS79" s="52"/>
      <c r="VAT79" s="52"/>
      <c r="VAU79" s="52"/>
      <c r="VAV79" s="52"/>
      <c r="VAW79" s="52"/>
      <c r="VAX79" s="52"/>
      <c r="VAY79" s="52"/>
      <c r="VAZ79" s="52"/>
      <c r="VBA79" s="52"/>
      <c r="VBB79" s="52"/>
      <c r="VBC79" s="52"/>
      <c r="VBD79" s="52"/>
      <c r="VBE79" s="52"/>
      <c r="VBF79" s="52"/>
      <c r="VBG79" s="52"/>
      <c r="VBH79" s="52"/>
      <c r="VBI79" s="52"/>
      <c r="VBJ79" s="52"/>
      <c r="VBK79" s="52"/>
      <c r="VBL79" s="52"/>
      <c r="VBM79" s="52"/>
      <c r="VBN79" s="52"/>
      <c r="VBO79" s="52"/>
      <c r="VBP79" s="52"/>
      <c r="VBQ79" s="52"/>
      <c r="VBR79" s="52"/>
      <c r="VBS79" s="52"/>
      <c r="VBT79" s="52"/>
      <c r="VBU79" s="52"/>
      <c r="VBV79" s="52"/>
      <c r="VBW79" s="52"/>
      <c r="VBX79" s="52"/>
      <c r="VBY79" s="52"/>
      <c r="VBZ79" s="52"/>
      <c r="VCA79" s="52"/>
      <c r="VCB79" s="52"/>
      <c r="VCC79" s="52"/>
      <c r="VCD79" s="52"/>
      <c r="VCE79" s="52"/>
      <c r="VCF79" s="52"/>
      <c r="VCG79" s="52"/>
      <c r="VCH79" s="52"/>
      <c r="VCI79" s="52"/>
      <c r="VCJ79" s="52"/>
      <c r="VCK79" s="52"/>
      <c r="VCL79" s="52"/>
      <c r="VCM79" s="52"/>
      <c r="VCN79" s="52"/>
      <c r="VCO79" s="52"/>
      <c r="VCP79" s="52"/>
      <c r="VCQ79" s="52"/>
      <c r="VCR79" s="52"/>
      <c r="VCS79" s="52"/>
      <c r="VCT79" s="52"/>
      <c r="VCU79" s="52"/>
      <c r="VCV79" s="52"/>
      <c r="VCW79" s="52"/>
      <c r="VCX79" s="52"/>
      <c r="VCY79" s="52"/>
      <c r="VCZ79" s="52"/>
      <c r="VDA79" s="52"/>
      <c r="VDB79" s="52"/>
      <c r="VDC79" s="52"/>
      <c r="VDD79" s="52"/>
      <c r="VDE79" s="52"/>
      <c r="VDF79" s="52"/>
      <c r="VDG79" s="52"/>
      <c r="VDH79" s="52"/>
      <c r="VDI79" s="52"/>
      <c r="VDJ79" s="52"/>
      <c r="VDK79" s="52"/>
      <c r="VDL79" s="52"/>
      <c r="VDM79" s="52"/>
      <c r="VDN79" s="52"/>
      <c r="VDO79" s="52"/>
      <c r="VDP79" s="52"/>
      <c r="VDQ79" s="52"/>
      <c r="VDR79" s="52"/>
      <c r="VDS79" s="52"/>
      <c r="VDT79" s="52"/>
      <c r="VDU79" s="52"/>
      <c r="VDV79" s="52"/>
      <c r="VDW79" s="52"/>
      <c r="VDX79" s="52"/>
      <c r="VDY79" s="52"/>
      <c r="VDZ79" s="52"/>
      <c r="VEA79" s="52"/>
      <c r="VEB79" s="52"/>
      <c r="VEC79" s="52"/>
      <c r="VED79" s="52"/>
      <c r="VEE79" s="52"/>
      <c r="VEF79" s="52"/>
      <c r="VEG79" s="52"/>
      <c r="VEH79" s="52"/>
      <c r="VEI79" s="52"/>
      <c r="VEJ79" s="52"/>
      <c r="VEK79" s="52"/>
      <c r="VEL79" s="52"/>
      <c r="VEM79" s="52"/>
      <c r="VEN79" s="52"/>
      <c r="VEO79" s="52"/>
      <c r="VEP79" s="52"/>
      <c r="VEQ79" s="52"/>
      <c r="VER79" s="52"/>
      <c r="VES79" s="52"/>
      <c r="VET79" s="52"/>
      <c r="VEU79" s="52"/>
      <c r="VEV79" s="52"/>
      <c r="VEW79" s="52"/>
      <c r="VEX79" s="52"/>
      <c r="VEY79" s="52"/>
      <c r="VEZ79" s="52"/>
      <c r="VFA79" s="52"/>
      <c r="VFB79" s="52"/>
      <c r="VFC79" s="52"/>
      <c r="VFD79" s="52"/>
      <c r="VFE79" s="52"/>
      <c r="VFF79" s="52"/>
      <c r="VFG79" s="52"/>
      <c r="VFH79" s="52"/>
      <c r="VFI79" s="52"/>
      <c r="VFJ79" s="52"/>
      <c r="VFK79" s="52"/>
      <c r="VFL79" s="52"/>
      <c r="VFM79" s="52"/>
      <c r="VFN79" s="52"/>
      <c r="VFO79" s="52"/>
      <c r="VFP79" s="52"/>
      <c r="VFQ79" s="52"/>
      <c r="VFR79" s="52"/>
      <c r="VFS79" s="52"/>
      <c r="VFT79" s="52"/>
      <c r="VFU79" s="52"/>
      <c r="VFV79" s="52"/>
      <c r="VFW79" s="52"/>
      <c r="VFX79" s="52"/>
      <c r="VFY79" s="52"/>
      <c r="VFZ79" s="52"/>
      <c r="VGA79" s="52"/>
      <c r="VGB79" s="52"/>
      <c r="VGC79" s="52"/>
      <c r="VGD79" s="52"/>
      <c r="VGE79" s="52"/>
      <c r="VGF79" s="52"/>
      <c r="VGG79" s="52"/>
      <c r="VGH79" s="52"/>
      <c r="VGI79" s="52"/>
      <c r="VGJ79" s="52"/>
      <c r="VGK79" s="52"/>
      <c r="VGL79" s="52"/>
      <c r="VGM79" s="52"/>
      <c r="VGN79" s="52"/>
      <c r="VGO79" s="52"/>
      <c r="VGP79" s="52"/>
      <c r="VGQ79" s="52"/>
      <c r="VGR79" s="52"/>
      <c r="VGS79" s="52"/>
      <c r="VGT79" s="52"/>
      <c r="VGU79" s="52"/>
      <c r="VGV79" s="52"/>
      <c r="VGW79" s="52"/>
      <c r="VGX79" s="52"/>
      <c r="VGY79" s="52"/>
      <c r="VGZ79" s="52"/>
      <c r="VHA79" s="52"/>
      <c r="VHB79" s="52"/>
      <c r="VHC79" s="52"/>
      <c r="VHD79" s="52"/>
      <c r="VHE79" s="52"/>
      <c r="VHF79" s="52"/>
      <c r="VHG79" s="52"/>
      <c r="VHH79" s="52"/>
      <c r="VHI79" s="52"/>
      <c r="VHJ79" s="52"/>
      <c r="VHK79" s="52"/>
      <c r="VHL79" s="52"/>
      <c r="VHM79" s="52"/>
      <c r="VHN79" s="52"/>
      <c r="VHO79" s="52"/>
      <c r="VHP79" s="52"/>
      <c r="VHQ79" s="52"/>
      <c r="VHR79" s="52"/>
      <c r="VHS79" s="52"/>
      <c r="VHT79" s="52"/>
      <c r="VHU79" s="52"/>
      <c r="VHV79" s="52"/>
      <c r="VHW79" s="52"/>
      <c r="VHX79" s="52"/>
      <c r="VHY79" s="52"/>
      <c r="VHZ79" s="52"/>
      <c r="VIA79" s="52"/>
      <c r="VIB79" s="52"/>
      <c r="VIC79" s="52"/>
      <c r="VID79" s="52"/>
      <c r="VIE79" s="52"/>
      <c r="VIF79" s="52"/>
      <c r="VIG79" s="52"/>
      <c r="VIH79" s="52"/>
      <c r="VII79" s="52"/>
      <c r="VIJ79" s="52"/>
      <c r="VIK79" s="52"/>
      <c r="VIL79" s="52"/>
      <c r="VIM79" s="52"/>
      <c r="VIN79" s="52"/>
      <c r="VIO79" s="52"/>
      <c r="VIP79" s="52"/>
      <c r="VIQ79" s="52"/>
      <c r="VIR79" s="52"/>
      <c r="VIS79" s="52"/>
      <c r="VIT79" s="52"/>
      <c r="VIU79" s="52"/>
      <c r="VIV79" s="52"/>
      <c r="VIW79" s="52"/>
      <c r="VIX79" s="52"/>
      <c r="VIY79" s="52"/>
      <c r="VIZ79" s="52"/>
      <c r="VJA79" s="52"/>
      <c r="VJB79" s="52"/>
      <c r="VJC79" s="52"/>
      <c r="VJD79" s="52"/>
      <c r="VJE79" s="52"/>
      <c r="VJF79" s="52"/>
      <c r="VJG79" s="52"/>
      <c r="VJH79" s="52"/>
      <c r="VJI79" s="52"/>
      <c r="VJJ79" s="52"/>
      <c r="VJK79" s="52"/>
      <c r="VJL79" s="52"/>
      <c r="VJM79" s="52"/>
      <c r="VJN79" s="52"/>
      <c r="VJO79" s="52"/>
      <c r="VJP79" s="52"/>
      <c r="VJQ79" s="52"/>
      <c r="VJR79" s="52"/>
      <c r="VJS79" s="52"/>
      <c r="VJT79" s="52"/>
      <c r="VJU79" s="52"/>
      <c r="VJV79" s="52"/>
      <c r="VJW79" s="52"/>
      <c r="VJX79" s="52"/>
      <c r="VJY79" s="52"/>
      <c r="VJZ79" s="52"/>
      <c r="VKA79" s="52"/>
      <c r="VKB79" s="52"/>
      <c r="VKC79" s="52"/>
      <c r="VKD79" s="52"/>
      <c r="VKE79" s="52"/>
      <c r="VKF79" s="52"/>
      <c r="VKG79" s="52"/>
      <c r="VKH79" s="52"/>
      <c r="VKI79" s="52"/>
      <c r="VKJ79" s="52"/>
      <c r="VKK79" s="52"/>
      <c r="VKL79" s="52"/>
      <c r="VKM79" s="52"/>
      <c r="VKN79" s="52"/>
      <c r="VKO79" s="52"/>
      <c r="VKP79" s="52"/>
      <c r="VKQ79" s="52"/>
      <c r="VKR79" s="52"/>
      <c r="VKS79" s="52"/>
      <c r="VKT79" s="52"/>
      <c r="VKU79" s="52"/>
      <c r="VKV79" s="52"/>
      <c r="VKW79" s="52"/>
      <c r="VKX79" s="52"/>
      <c r="VKY79" s="52"/>
      <c r="VKZ79" s="52"/>
      <c r="VLA79" s="52"/>
      <c r="VLB79" s="52"/>
      <c r="VLC79" s="52"/>
      <c r="VLD79" s="52"/>
      <c r="VLE79" s="52"/>
      <c r="VLF79" s="52"/>
      <c r="VLG79" s="52"/>
      <c r="VLH79" s="52"/>
      <c r="VLI79" s="52"/>
      <c r="VLJ79" s="52"/>
      <c r="VLK79" s="52"/>
      <c r="VLL79" s="52"/>
      <c r="VLM79" s="52"/>
      <c r="VLN79" s="52"/>
      <c r="VLO79" s="52"/>
      <c r="VLP79" s="52"/>
      <c r="VLQ79" s="52"/>
      <c r="VLR79" s="52"/>
      <c r="VLS79" s="52"/>
      <c r="VLT79" s="52"/>
      <c r="VLU79" s="52"/>
      <c r="VLV79" s="52"/>
      <c r="VLW79" s="52"/>
      <c r="VLX79" s="52"/>
      <c r="VLY79" s="52"/>
      <c r="VLZ79" s="52"/>
      <c r="VMA79" s="52"/>
      <c r="VMB79" s="52"/>
      <c r="VMC79" s="52"/>
      <c r="VMD79" s="52"/>
      <c r="VME79" s="52"/>
      <c r="VMF79" s="52"/>
      <c r="VMG79" s="52"/>
      <c r="VMH79" s="52"/>
      <c r="VMI79" s="52"/>
      <c r="VMJ79" s="52"/>
      <c r="VMK79" s="52"/>
      <c r="VML79" s="52"/>
      <c r="VMM79" s="52"/>
      <c r="VMN79" s="52"/>
      <c r="VMO79" s="52"/>
      <c r="VMP79" s="52"/>
      <c r="VMQ79" s="52"/>
      <c r="VMR79" s="52"/>
      <c r="VMS79" s="52"/>
      <c r="VMT79" s="52"/>
      <c r="VMU79" s="52"/>
      <c r="VMV79" s="52"/>
      <c r="VMW79" s="52"/>
      <c r="VMX79" s="52"/>
      <c r="VMY79" s="52"/>
      <c r="VMZ79" s="52"/>
      <c r="VNA79" s="52"/>
      <c r="VNB79" s="52"/>
      <c r="VNC79" s="52"/>
      <c r="VND79" s="52"/>
      <c r="VNE79" s="52"/>
      <c r="VNF79" s="52"/>
      <c r="VNG79" s="52"/>
      <c r="VNH79" s="52"/>
      <c r="VNI79" s="52"/>
      <c r="VNJ79" s="52"/>
      <c r="VNK79" s="52"/>
      <c r="VNL79" s="52"/>
      <c r="VNM79" s="52"/>
      <c r="VNN79" s="52"/>
      <c r="VNO79" s="52"/>
      <c r="VNP79" s="52"/>
      <c r="VNQ79" s="52"/>
      <c r="VNR79" s="52"/>
      <c r="VNS79" s="52"/>
      <c r="VNT79" s="52"/>
      <c r="VNU79" s="52"/>
      <c r="VNV79" s="52"/>
      <c r="VNW79" s="52"/>
      <c r="VNX79" s="52"/>
      <c r="VNY79" s="52"/>
      <c r="VNZ79" s="52"/>
      <c r="VOA79" s="52"/>
      <c r="VOB79" s="52"/>
      <c r="VOC79" s="52"/>
      <c r="VOD79" s="52"/>
      <c r="VOE79" s="52"/>
      <c r="VOF79" s="52"/>
      <c r="VOG79" s="52"/>
      <c r="VOH79" s="52"/>
      <c r="VOI79" s="52"/>
      <c r="VOJ79" s="52"/>
      <c r="VOK79" s="52"/>
      <c r="VOL79" s="52"/>
      <c r="VOM79" s="52"/>
      <c r="VON79" s="52"/>
      <c r="VOO79" s="52"/>
      <c r="VOP79" s="52"/>
      <c r="VOQ79" s="52"/>
      <c r="VOR79" s="52"/>
      <c r="VOS79" s="52"/>
      <c r="VOT79" s="52"/>
      <c r="VOU79" s="52"/>
      <c r="VOV79" s="52"/>
      <c r="VOW79" s="52"/>
      <c r="VOX79" s="52"/>
      <c r="VOY79" s="52"/>
      <c r="VOZ79" s="52"/>
      <c r="VPA79" s="52"/>
      <c r="VPB79" s="52"/>
      <c r="VPC79" s="52"/>
      <c r="VPD79" s="52"/>
      <c r="VPE79" s="52"/>
      <c r="VPF79" s="52"/>
      <c r="VPG79" s="52"/>
      <c r="VPH79" s="52"/>
      <c r="VPI79" s="52"/>
      <c r="VPJ79" s="52"/>
      <c r="VPK79" s="52"/>
      <c r="VPL79" s="52"/>
      <c r="VPM79" s="52"/>
      <c r="VPN79" s="52"/>
      <c r="VPO79" s="52"/>
      <c r="VPP79" s="52"/>
      <c r="VPQ79" s="52"/>
      <c r="VPR79" s="52"/>
      <c r="VPS79" s="52"/>
      <c r="VPT79" s="52"/>
      <c r="VPU79" s="52"/>
      <c r="VPV79" s="52"/>
      <c r="VPW79" s="52"/>
      <c r="VPX79" s="52"/>
      <c r="VPY79" s="52"/>
      <c r="VPZ79" s="52"/>
      <c r="VQA79" s="52"/>
      <c r="VQB79" s="52"/>
      <c r="VQC79" s="52"/>
      <c r="VQD79" s="52"/>
      <c r="VQE79" s="52"/>
      <c r="VQF79" s="52"/>
      <c r="VQG79" s="52"/>
      <c r="VQH79" s="52"/>
      <c r="VQI79" s="52"/>
      <c r="VQJ79" s="52"/>
      <c r="VQK79" s="52"/>
      <c r="VQL79" s="52"/>
      <c r="VQM79" s="52"/>
      <c r="VQN79" s="52"/>
      <c r="VQO79" s="52"/>
      <c r="VQP79" s="52"/>
      <c r="VQQ79" s="52"/>
      <c r="VQR79" s="52"/>
      <c r="VQS79" s="52"/>
      <c r="VQT79" s="52"/>
      <c r="VQU79" s="52"/>
      <c r="VQV79" s="52"/>
      <c r="VQW79" s="52"/>
      <c r="VQX79" s="52"/>
      <c r="VQY79" s="52"/>
      <c r="VQZ79" s="52"/>
      <c r="VRA79" s="52"/>
      <c r="VRB79" s="52"/>
      <c r="VRC79" s="52"/>
      <c r="VRD79" s="52"/>
      <c r="VRE79" s="52"/>
      <c r="VRF79" s="52"/>
      <c r="VRG79" s="52"/>
      <c r="VRH79" s="52"/>
      <c r="VRI79" s="52"/>
      <c r="VRJ79" s="52"/>
      <c r="VRK79" s="52"/>
      <c r="VRL79" s="52"/>
      <c r="VRM79" s="52"/>
      <c r="VRN79" s="52"/>
      <c r="VRO79" s="52"/>
      <c r="VRP79" s="52"/>
      <c r="VRQ79" s="52"/>
      <c r="VRR79" s="52"/>
      <c r="VRS79" s="52"/>
      <c r="VRT79" s="52"/>
      <c r="VRU79" s="52"/>
      <c r="VRV79" s="52"/>
      <c r="VRW79" s="52"/>
      <c r="VRX79" s="52"/>
      <c r="VRY79" s="52"/>
      <c r="VRZ79" s="52"/>
      <c r="VSA79" s="52"/>
      <c r="VSB79" s="52"/>
      <c r="VSC79" s="52"/>
      <c r="VSD79" s="52"/>
      <c r="VSE79" s="52"/>
      <c r="VSF79" s="52"/>
      <c r="VSG79" s="52"/>
      <c r="VSH79" s="52"/>
      <c r="VSI79" s="52"/>
      <c r="VSJ79" s="52"/>
      <c r="VSK79" s="52"/>
      <c r="VSL79" s="52"/>
      <c r="VSM79" s="52"/>
      <c r="VSN79" s="52"/>
      <c r="VSO79" s="52"/>
      <c r="VSP79" s="52"/>
      <c r="VSQ79" s="52"/>
      <c r="VSR79" s="52"/>
      <c r="VSS79" s="52"/>
      <c r="VST79" s="52"/>
      <c r="VSU79" s="52"/>
      <c r="VSV79" s="52"/>
      <c r="VSW79" s="52"/>
      <c r="VSX79" s="52"/>
      <c r="VSY79" s="52"/>
      <c r="VSZ79" s="52"/>
      <c r="VTA79" s="52"/>
      <c r="VTB79" s="52"/>
      <c r="VTC79" s="52"/>
      <c r="VTD79" s="52"/>
      <c r="VTE79" s="52"/>
      <c r="VTF79" s="52"/>
      <c r="VTG79" s="52"/>
      <c r="VTH79" s="52"/>
      <c r="VTI79" s="52"/>
      <c r="VTJ79" s="52"/>
      <c r="VTK79" s="52"/>
      <c r="VTL79" s="52"/>
      <c r="VTM79" s="52"/>
      <c r="VTN79" s="52"/>
      <c r="VTO79" s="52"/>
      <c r="VTP79" s="52"/>
      <c r="VTQ79" s="52"/>
      <c r="VTR79" s="52"/>
      <c r="VTS79" s="52"/>
      <c r="VTT79" s="52"/>
      <c r="VTU79" s="52"/>
      <c r="VTV79" s="52"/>
      <c r="VTW79" s="52"/>
      <c r="VTX79" s="52"/>
      <c r="VTY79" s="52"/>
      <c r="VTZ79" s="52"/>
      <c r="VUA79" s="52"/>
      <c r="VUB79" s="52"/>
      <c r="VUC79" s="52"/>
      <c r="VUD79" s="52"/>
      <c r="VUE79" s="52"/>
      <c r="VUF79" s="52"/>
      <c r="VUG79" s="52"/>
      <c r="VUH79" s="52"/>
      <c r="VUI79" s="52"/>
      <c r="VUJ79" s="52"/>
      <c r="VUK79" s="52"/>
      <c r="VUL79" s="52"/>
      <c r="VUM79" s="52"/>
      <c r="VUN79" s="52"/>
      <c r="VUO79" s="52"/>
      <c r="VUP79" s="52"/>
      <c r="VUQ79" s="52"/>
      <c r="VUR79" s="52"/>
      <c r="VUS79" s="52"/>
      <c r="VUT79" s="52"/>
      <c r="VUU79" s="52"/>
      <c r="VUV79" s="52"/>
      <c r="VUW79" s="52"/>
      <c r="VUX79" s="52"/>
      <c r="VUY79" s="52"/>
      <c r="VUZ79" s="52"/>
      <c r="VVA79" s="52"/>
      <c r="VVB79" s="52"/>
      <c r="VVC79" s="52"/>
      <c r="VVD79" s="52"/>
      <c r="VVE79" s="52"/>
      <c r="VVF79" s="52"/>
      <c r="VVG79" s="52"/>
      <c r="VVH79" s="52"/>
      <c r="VVI79" s="52"/>
      <c r="VVJ79" s="52"/>
      <c r="VVK79" s="52"/>
      <c r="VVL79" s="52"/>
      <c r="VVM79" s="52"/>
      <c r="VVN79" s="52"/>
      <c r="VVO79" s="52"/>
      <c r="VVP79" s="52"/>
      <c r="VVQ79" s="52"/>
      <c r="VVR79" s="52"/>
      <c r="VVS79" s="52"/>
      <c r="VVT79" s="52"/>
      <c r="VVU79" s="52"/>
      <c r="VVV79" s="52"/>
      <c r="VVW79" s="52"/>
      <c r="VVX79" s="52"/>
      <c r="VVY79" s="52"/>
      <c r="VVZ79" s="52"/>
      <c r="VWA79" s="52"/>
      <c r="VWB79" s="52"/>
      <c r="VWC79" s="52"/>
      <c r="VWD79" s="52"/>
      <c r="VWE79" s="52"/>
      <c r="VWF79" s="52"/>
      <c r="VWG79" s="52"/>
      <c r="VWH79" s="52"/>
      <c r="VWI79" s="52"/>
      <c r="VWJ79" s="52"/>
      <c r="VWK79" s="52"/>
      <c r="VWL79" s="52"/>
      <c r="VWM79" s="52"/>
      <c r="VWN79" s="52"/>
      <c r="VWO79" s="52"/>
      <c r="VWP79" s="52"/>
      <c r="VWQ79" s="52"/>
      <c r="VWR79" s="52"/>
      <c r="VWS79" s="52"/>
      <c r="VWT79" s="52"/>
      <c r="VWU79" s="52"/>
      <c r="VWV79" s="52"/>
      <c r="VWW79" s="52"/>
      <c r="VWX79" s="52"/>
      <c r="VWY79" s="52"/>
      <c r="VWZ79" s="52"/>
      <c r="VXA79" s="52"/>
      <c r="VXB79" s="52"/>
      <c r="VXC79" s="52"/>
      <c r="VXD79" s="52"/>
      <c r="VXE79" s="52"/>
      <c r="VXF79" s="52"/>
      <c r="VXG79" s="52"/>
      <c r="VXH79" s="52"/>
      <c r="VXI79" s="52"/>
      <c r="VXJ79" s="52"/>
      <c r="VXK79" s="52"/>
      <c r="VXL79" s="52"/>
      <c r="VXM79" s="52"/>
      <c r="VXN79" s="52"/>
      <c r="VXO79" s="52"/>
      <c r="VXP79" s="52"/>
      <c r="VXQ79" s="52"/>
      <c r="VXR79" s="52"/>
      <c r="VXS79" s="52"/>
      <c r="VXT79" s="52"/>
      <c r="VXU79" s="52"/>
      <c r="VXV79" s="52"/>
      <c r="VXW79" s="52"/>
      <c r="VXX79" s="52"/>
      <c r="VXY79" s="52"/>
      <c r="VXZ79" s="52"/>
      <c r="VYA79" s="52"/>
      <c r="VYB79" s="52"/>
      <c r="VYC79" s="52"/>
      <c r="VYD79" s="52"/>
      <c r="VYE79" s="52"/>
      <c r="VYF79" s="52"/>
      <c r="VYG79" s="52"/>
      <c r="VYH79" s="52"/>
      <c r="VYI79" s="52"/>
      <c r="VYJ79" s="52"/>
      <c r="VYK79" s="52"/>
      <c r="VYL79" s="52"/>
      <c r="VYM79" s="52"/>
      <c r="VYN79" s="52"/>
      <c r="VYO79" s="52"/>
      <c r="VYP79" s="52"/>
      <c r="VYQ79" s="52"/>
      <c r="VYR79" s="52"/>
      <c r="VYS79" s="52"/>
      <c r="VYT79" s="52"/>
      <c r="VYU79" s="52"/>
      <c r="VYV79" s="52"/>
      <c r="VYW79" s="52"/>
      <c r="VYX79" s="52"/>
      <c r="VYY79" s="52"/>
      <c r="VYZ79" s="52"/>
      <c r="VZA79" s="52"/>
      <c r="VZB79" s="52"/>
      <c r="VZC79" s="52"/>
      <c r="VZD79" s="52"/>
      <c r="VZE79" s="52"/>
      <c r="VZF79" s="52"/>
      <c r="VZG79" s="52"/>
      <c r="VZH79" s="52"/>
      <c r="VZI79" s="52"/>
      <c r="VZJ79" s="52"/>
      <c r="VZK79" s="52"/>
      <c r="VZL79" s="52"/>
      <c r="VZM79" s="52"/>
      <c r="VZN79" s="52"/>
      <c r="VZO79" s="52"/>
      <c r="VZP79" s="52"/>
      <c r="VZQ79" s="52"/>
      <c r="VZR79" s="52"/>
      <c r="VZS79" s="52"/>
      <c r="VZT79" s="52"/>
      <c r="VZU79" s="52"/>
      <c r="VZV79" s="52"/>
      <c r="VZW79" s="52"/>
      <c r="VZX79" s="52"/>
      <c r="VZY79" s="52"/>
      <c r="VZZ79" s="52"/>
      <c r="WAA79" s="52"/>
      <c r="WAB79" s="52"/>
      <c r="WAC79" s="52"/>
      <c r="WAD79" s="52"/>
      <c r="WAE79" s="52"/>
      <c r="WAF79" s="52"/>
      <c r="WAG79" s="52"/>
      <c r="WAH79" s="52"/>
      <c r="WAI79" s="52"/>
      <c r="WAJ79" s="52"/>
      <c r="WAK79" s="52"/>
      <c r="WAL79" s="52"/>
      <c r="WAM79" s="52"/>
      <c r="WAN79" s="52"/>
      <c r="WAO79" s="52"/>
      <c r="WAP79" s="52"/>
      <c r="WAQ79" s="52"/>
      <c r="WAR79" s="52"/>
      <c r="WAS79" s="52"/>
      <c r="WAT79" s="52"/>
      <c r="WAU79" s="52"/>
      <c r="WAV79" s="52"/>
      <c r="WAW79" s="52"/>
      <c r="WAX79" s="52"/>
      <c r="WAY79" s="52"/>
      <c r="WAZ79" s="52"/>
      <c r="WBA79" s="52"/>
      <c r="WBB79" s="52"/>
      <c r="WBC79" s="52"/>
      <c r="WBD79" s="52"/>
      <c r="WBE79" s="52"/>
      <c r="WBF79" s="52"/>
      <c r="WBG79" s="52"/>
      <c r="WBH79" s="52"/>
      <c r="WBI79" s="52"/>
      <c r="WBJ79" s="52"/>
      <c r="WBK79" s="52"/>
      <c r="WBL79" s="52"/>
      <c r="WBM79" s="52"/>
      <c r="WBN79" s="52"/>
      <c r="WBO79" s="52"/>
      <c r="WBP79" s="52"/>
      <c r="WBQ79" s="52"/>
      <c r="WBR79" s="52"/>
      <c r="WBS79" s="52"/>
      <c r="WBT79" s="52"/>
      <c r="WBU79" s="52"/>
      <c r="WBV79" s="52"/>
      <c r="WBW79" s="52"/>
      <c r="WBX79" s="52"/>
      <c r="WBY79" s="52"/>
      <c r="WBZ79" s="52"/>
      <c r="WCA79" s="52"/>
      <c r="WCB79" s="52"/>
      <c r="WCC79" s="52"/>
      <c r="WCD79" s="52"/>
      <c r="WCE79" s="52"/>
      <c r="WCF79" s="52"/>
      <c r="WCG79" s="52"/>
      <c r="WCH79" s="52"/>
      <c r="WCI79" s="52"/>
      <c r="WCJ79" s="52"/>
      <c r="WCK79" s="52"/>
      <c r="WCL79" s="52"/>
      <c r="WCM79" s="52"/>
      <c r="WCN79" s="52"/>
      <c r="WCO79" s="52"/>
      <c r="WCP79" s="52"/>
      <c r="WCQ79" s="52"/>
      <c r="WCR79" s="52"/>
      <c r="WCS79" s="52"/>
      <c r="WCT79" s="52"/>
      <c r="WCU79" s="52"/>
      <c r="WCV79" s="52"/>
      <c r="WCW79" s="52"/>
      <c r="WCX79" s="52"/>
      <c r="WCY79" s="52"/>
      <c r="WCZ79" s="52"/>
      <c r="WDA79" s="52"/>
      <c r="WDB79" s="52"/>
      <c r="WDC79" s="52"/>
      <c r="WDD79" s="52"/>
      <c r="WDE79" s="52"/>
      <c r="WDF79" s="52"/>
      <c r="WDG79" s="52"/>
      <c r="WDH79" s="52"/>
      <c r="WDI79" s="52"/>
      <c r="WDJ79" s="52"/>
      <c r="WDK79" s="52"/>
      <c r="WDL79" s="52"/>
      <c r="WDM79" s="52"/>
      <c r="WDN79" s="52"/>
      <c r="WDO79" s="52"/>
      <c r="WDP79" s="52"/>
      <c r="WDQ79" s="52"/>
      <c r="WDR79" s="52"/>
      <c r="WDS79" s="52"/>
      <c r="WDT79" s="52"/>
      <c r="WDU79" s="52"/>
      <c r="WDV79" s="52"/>
      <c r="WDW79" s="52"/>
      <c r="WDX79" s="52"/>
      <c r="WDY79" s="52"/>
      <c r="WDZ79" s="52"/>
      <c r="WEA79" s="52"/>
      <c r="WEB79" s="52"/>
      <c r="WEC79" s="52"/>
      <c r="WED79" s="52"/>
      <c r="WEE79" s="52"/>
      <c r="WEF79" s="52"/>
      <c r="WEG79" s="52"/>
      <c r="WEH79" s="52"/>
      <c r="WEI79" s="52"/>
      <c r="WEJ79" s="52"/>
      <c r="WEK79" s="52"/>
      <c r="WEL79" s="52"/>
      <c r="WEM79" s="52"/>
      <c r="WEN79" s="52"/>
      <c r="WEO79" s="52"/>
      <c r="WEP79" s="52"/>
      <c r="WEQ79" s="52"/>
      <c r="WER79" s="52"/>
      <c r="WES79" s="52"/>
      <c r="WET79" s="52"/>
      <c r="WEU79" s="52"/>
      <c r="WEV79" s="52"/>
      <c r="WEW79" s="52"/>
      <c r="WEX79" s="52"/>
      <c r="WEY79" s="52"/>
      <c r="WEZ79" s="52"/>
      <c r="WFA79" s="52"/>
      <c r="WFB79" s="52"/>
      <c r="WFC79" s="52"/>
      <c r="WFD79" s="52"/>
      <c r="WFE79" s="52"/>
      <c r="WFF79" s="52"/>
      <c r="WFG79" s="52"/>
      <c r="WFH79" s="52"/>
      <c r="WFI79" s="52"/>
      <c r="WFJ79" s="52"/>
      <c r="WFK79" s="52"/>
      <c r="WFL79" s="52"/>
      <c r="WFM79" s="52"/>
      <c r="WFN79" s="52"/>
      <c r="WFO79" s="52"/>
      <c r="WFP79" s="52"/>
      <c r="WFQ79" s="52"/>
      <c r="WFR79" s="52"/>
      <c r="WFS79" s="52"/>
      <c r="WFT79" s="52"/>
      <c r="WFU79" s="52"/>
      <c r="WFV79" s="52"/>
      <c r="WFW79" s="52"/>
      <c r="WFX79" s="52"/>
      <c r="WFY79" s="52"/>
      <c r="WFZ79" s="52"/>
      <c r="WGA79" s="52"/>
      <c r="WGB79" s="52"/>
      <c r="WGC79" s="52"/>
      <c r="WGD79" s="52"/>
      <c r="WGE79" s="52"/>
      <c r="WGF79" s="52"/>
      <c r="WGG79" s="52"/>
      <c r="WGH79" s="52"/>
      <c r="WGI79" s="52"/>
      <c r="WGJ79" s="52"/>
      <c r="WGK79" s="52"/>
      <c r="WGL79" s="52"/>
      <c r="WGM79" s="52"/>
      <c r="WGN79" s="52"/>
      <c r="WGO79" s="52"/>
      <c r="WGP79" s="52"/>
      <c r="WGQ79" s="52"/>
      <c r="WGR79" s="52"/>
      <c r="WGS79" s="52"/>
      <c r="WGT79" s="52"/>
      <c r="WGU79" s="52"/>
      <c r="WGV79" s="52"/>
      <c r="WGW79" s="52"/>
      <c r="WGX79" s="52"/>
      <c r="WGY79" s="52"/>
      <c r="WGZ79" s="52"/>
      <c r="WHA79" s="52"/>
      <c r="WHB79" s="52"/>
      <c r="WHC79" s="52"/>
      <c r="WHD79" s="52"/>
      <c r="WHE79" s="52"/>
      <c r="WHF79" s="52"/>
      <c r="WHG79" s="52"/>
      <c r="WHH79" s="52"/>
      <c r="WHI79" s="52"/>
      <c r="WHJ79" s="52"/>
      <c r="WHK79" s="52"/>
      <c r="WHL79" s="52"/>
      <c r="WHM79" s="52"/>
      <c r="WHN79" s="52"/>
      <c r="WHO79" s="52"/>
      <c r="WHP79" s="52"/>
      <c r="WHQ79" s="52"/>
      <c r="WHR79" s="52"/>
      <c r="WHS79" s="52"/>
      <c r="WHT79" s="52"/>
      <c r="WHU79" s="52"/>
      <c r="WHV79" s="52"/>
      <c r="WHW79" s="52"/>
      <c r="WHX79" s="52"/>
      <c r="WHY79" s="52"/>
      <c r="WHZ79" s="52"/>
      <c r="WIA79" s="52"/>
      <c r="WIB79" s="52"/>
      <c r="WIC79" s="52"/>
      <c r="WID79" s="52"/>
      <c r="WIE79" s="52"/>
      <c r="WIF79" s="52"/>
      <c r="WIG79" s="52"/>
      <c r="WIH79" s="52"/>
      <c r="WII79" s="52"/>
      <c r="WIJ79" s="52"/>
      <c r="WIK79" s="52"/>
      <c r="WIL79" s="52"/>
      <c r="WIM79" s="52"/>
      <c r="WIN79" s="52"/>
      <c r="WIO79" s="52"/>
      <c r="WIP79" s="52"/>
      <c r="WIQ79" s="52"/>
      <c r="WIR79" s="52"/>
      <c r="WIS79" s="52"/>
      <c r="WIT79" s="52"/>
      <c r="WIU79" s="52"/>
      <c r="WIV79" s="52"/>
      <c r="WIW79" s="52"/>
      <c r="WIX79" s="52"/>
      <c r="WIY79" s="52"/>
      <c r="WIZ79" s="52"/>
      <c r="WJA79" s="52"/>
      <c r="WJB79" s="52"/>
      <c r="WJC79" s="52"/>
      <c r="WJD79" s="52"/>
      <c r="WJE79" s="52"/>
      <c r="WJF79" s="52"/>
      <c r="WJG79" s="52"/>
      <c r="WJH79" s="52"/>
      <c r="WJI79" s="52"/>
      <c r="WJJ79" s="52"/>
      <c r="WJK79" s="52"/>
      <c r="WJL79" s="52"/>
      <c r="WJM79" s="52"/>
      <c r="WJN79" s="52"/>
      <c r="WJO79" s="52"/>
      <c r="WJP79" s="52"/>
      <c r="WJQ79" s="52"/>
      <c r="WJR79" s="52"/>
      <c r="WJS79" s="52"/>
      <c r="WJT79" s="52"/>
      <c r="WJU79" s="52"/>
      <c r="WJV79" s="52"/>
      <c r="WJW79" s="52"/>
      <c r="WJX79" s="52"/>
      <c r="WJY79" s="52"/>
      <c r="WJZ79" s="52"/>
      <c r="WKA79" s="52"/>
      <c r="WKB79" s="52"/>
      <c r="WKC79" s="52"/>
      <c r="WKD79" s="52"/>
      <c r="WKE79" s="52"/>
      <c r="WKF79" s="52"/>
      <c r="WKG79" s="52"/>
      <c r="WKH79" s="52"/>
      <c r="WKI79" s="52"/>
      <c r="WKJ79" s="52"/>
      <c r="WKK79" s="52"/>
      <c r="WKL79" s="52"/>
      <c r="WKM79" s="52"/>
      <c r="WKN79" s="52"/>
      <c r="WKO79" s="52"/>
      <c r="WKP79" s="52"/>
      <c r="WKQ79" s="52"/>
      <c r="WKR79" s="52"/>
      <c r="WKS79" s="52"/>
      <c r="WKT79" s="52"/>
      <c r="WKU79" s="52"/>
      <c r="WKV79" s="52"/>
      <c r="WKW79" s="52"/>
      <c r="WKX79" s="52"/>
      <c r="WKY79" s="52"/>
      <c r="WKZ79" s="52"/>
      <c r="WLA79" s="52"/>
      <c r="WLB79" s="52"/>
      <c r="WLC79" s="52"/>
      <c r="WLD79" s="52"/>
      <c r="WLE79" s="52"/>
      <c r="WLF79" s="52"/>
      <c r="WLG79" s="52"/>
      <c r="WLH79" s="52"/>
      <c r="WLI79" s="52"/>
      <c r="WLJ79" s="52"/>
      <c r="WLK79" s="52"/>
      <c r="WLL79" s="52"/>
      <c r="WLM79" s="52"/>
      <c r="WLN79" s="52"/>
      <c r="WLO79" s="52"/>
      <c r="WLP79" s="52"/>
      <c r="WLQ79" s="52"/>
      <c r="WLR79" s="52"/>
      <c r="WLS79" s="52"/>
      <c r="WLT79" s="52"/>
      <c r="WLU79" s="52"/>
      <c r="WLV79" s="52"/>
      <c r="WLW79" s="52"/>
      <c r="WLX79" s="52"/>
      <c r="WLY79" s="52"/>
      <c r="WLZ79" s="52"/>
      <c r="WMA79" s="52"/>
      <c r="WMB79" s="52"/>
      <c r="WMC79" s="52"/>
      <c r="WMD79" s="52"/>
      <c r="WME79" s="52"/>
      <c r="WMF79" s="52"/>
      <c r="WMG79" s="52"/>
      <c r="WMH79" s="52"/>
      <c r="WMI79" s="52"/>
      <c r="WMJ79" s="52"/>
      <c r="WMK79" s="52"/>
      <c r="WML79" s="52"/>
      <c r="WMM79" s="52"/>
      <c r="WMN79" s="52"/>
      <c r="WMO79" s="52"/>
      <c r="WMP79" s="52"/>
      <c r="WMQ79" s="52"/>
      <c r="WMR79" s="52"/>
      <c r="WMS79" s="52"/>
      <c r="WMT79" s="52"/>
      <c r="WMU79" s="52"/>
      <c r="WMV79" s="52"/>
      <c r="WMW79" s="52"/>
      <c r="WMX79" s="52"/>
      <c r="WMY79" s="52"/>
      <c r="WMZ79" s="52"/>
      <c r="WNA79" s="52"/>
      <c r="WNB79" s="52"/>
      <c r="WNC79" s="52"/>
      <c r="WND79" s="52"/>
      <c r="WNE79" s="52"/>
      <c r="WNF79" s="52"/>
      <c r="WNG79" s="52"/>
      <c r="WNH79" s="52"/>
      <c r="WNI79" s="52"/>
      <c r="WNJ79" s="52"/>
      <c r="WNK79" s="52"/>
      <c r="WNL79" s="52"/>
      <c r="WNM79" s="52"/>
      <c r="WNN79" s="52"/>
      <c r="WNO79" s="52"/>
      <c r="WNP79" s="52"/>
      <c r="WNQ79" s="52"/>
      <c r="WNR79" s="52"/>
      <c r="WNS79" s="52"/>
      <c r="WNT79" s="52"/>
      <c r="WNU79" s="52"/>
      <c r="WNV79" s="52"/>
      <c r="WNW79" s="52"/>
      <c r="WNX79" s="52"/>
      <c r="WNY79" s="52"/>
      <c r="WNZ79" s="52"/>
      <c r="WOA79" s="52"/>
      <c r="WOB79" s="52"/>
      <c r="WOC79" s="52"/>
      <c r="WOD79" s="52"/>
      <c r="WOE79" s="52"/>
      <c r="WOF79" s="52"/>
      <c r="WOG79" s="52"/>
      <c r="WOH79" s="52"/>
      <c r="WOI79" s="52"/>
      <c r="WOJ79" s="52"/>
      <c r="WOK79" s="52"/>
      <c r="WOL79" s="52"/>
      <c r="WOM79" s="52"/>
      <c r="WON79" s="52"/>
      <c r="WOO79" s="52"/>
      <c r="WOP79" s="52"/>
      <c r="WOQ79" s="52"/>
      <c r="WOR79" s="52"/>
      <c r="WOS79" s="52"/>
      <c r="WOT79" s="52"/>
      <c r="WOU79" s="52"/>
      <c r="WOV79" s="52"/>
      <c r="WOW79" s="52"/>
      <c r="WOX79" s="52"/>
      <c r="WOY79" s="52"/>
      <c r="WOZ79" s="52"/>
      <c r="WPA79" s="52"/>
      <c r="WPB79" s="52"/>
      <c r="WPC79" s="52"/>
      <c r="WPD79" s="52"/>
      <c r="WPE79" s="52"/>
      <c r="WPF79" s="52"/>
      <c r="WPG79" s="52"/>
      <c r="WPH79" s="52"/>
      <c r="WPI79" s="52"/>
      <c r="WPJ79" s="52"/>
      <c r="WPK79" s="52"/>
      <c r="WPL79" s="52"/>
      <c r="WPM79" s="52"/>
      <c r="WPN79" s="52"/>
      <c r="WPO79" s="52"/>
      <c r="WPP79" s="52"/>
      <c r="WPQ79" s="52"/>
      <c r="WPR79" s="52"/>
      <c r="WPS79" s="52"/>
      <c r="WPT79" s="52"/>
      <c r="WPU79" s="52"/>
      <c r="WPV79" s="52"/>
      <c r="WPW79" s="52"/>
      <c r="WPX79" s="52"/>
      <c r="WPY79" s="52"/>
      <c r="WPZ79" s="52"/>
      <c r="WQA79" s="52"/>
      <c r="WQB79" s="52"/>
      <c r="WQC79" s="52"/>
      <c r="WQD79" s="52"/>
      <c r="WQE79" s="52"/>
      <c r="WQF79" s="52"/>
      <c r="WQG79" s="52"/>
      <c r="WQH79" s="52"/>
      <c r="WQI79" s="52"/>
      <c r="WQJ79" s="52"/>
      <c r="WQK79" s="52"/>
      <c r="WQL79" s="52"/>
      <c r="WQM79" s="52"/>
      <c r="WQN79" s="52"/>
      <c r="WQO79" s="52"/>
      <c r="WQP79" s="52"/>
      <c r="WQQ79" s="52"/>
      <c r="WQR79" s="52"/>
      <c r="WQS79" s="52"/>
      <c r="WQT79" s="52"/>
      <c r="WQU79" s="52"/>
      <c r="WQV79" s="52"/>
      <c r="WQW79" s="52"/>
      <c r="WQX79" s="52"/>
      <c r="WQY79" s="52"/>
      <c r="WQZ79" s="52"/>
      <c r="WRA79" s="52"/>
      <c r="WRB79" s="52"/>
      <c r="WRC79" s="52"/>
      <c r="WRD79" s="52"/>
      <c r="WRE79" s="52"/>
      <c r="WRF79" s="52"/>
      <c r="WRG79" s="52"/>
      <c r="WRH79" s="52"/>
      <c r="WRI79" s="52"/>
      <c r="WRJ79" s="52"/>
      <c r="WRK79" s="52"/>
      <c r="WRL79" s="52"/>
      <c r="WRM79" s="52"/>
      <c r="WRN79" s="52"/>
      <c r="WRO79" s="52"/>
      <c r="WRP79" s="52"/>
      <c r="WRQ79" s="52"/>
      <c r="WRR79" s="52"/>
      <c r="WRS79" s="52"/>
      <c r="WRT79" s="52"/>
      <c r="WRU79" s="52"/>
      <c r="WRV79" s="52"/>
      <c r="WRW79" s="52"/>
      <c r="WRX79" s="52"/>
      <c r="WRY79" s="52"/>
      <c r="WRZ79" s="52"/>
      <c r="WSA79" s="52"/>
      <c r="WSB79" s="52"/>
      <c r="WSC79" s="52"/>
      <c r="WSD79" s="52"/>
      <c r="WSE79" s="52"/>
      <c r="WSF79" s="52"/>
      <c r="WSG79" s="52"/>
      <c r="WSH79" s="52"/>
      <c r="WSI79" s="52"/>
      <c r="WSJ79" s="52"/>
      <c r="WSK79" s="52"/>
      <c r="WSL79" s="52"/>
      <c r="WSM79" s="52"/>
      <c r="WSN79" s="52"/>
      <c r="WSO79" s="52"/>
      <c r="WSP79" s="52"/>
      <c r="WSQ79" s="52"/>
      <c r="WSR79" s="52"/>
      <c r="WSS79" s="52"/>
      <c r="WST79" s="52"/>
      <c r="WSU79" s="52"/>
      <c r="WSV79" s="52"/>
      <c r="WSW79" s="52"/>
      <c r="WSX79" s="52"/>
      <c r="WSY79" s="52"/>
      <c r="WSZ79" s="52"/>
      <c r="WTA79" s="52"/>
      <c r="WTB79" s="52"/>
      <c r="WTC79" s="52"/>
      <c r="WTD79" s="52"/>
      <c r="WTE79" s="52"/>
      <c r="WTF79" s="52"/>
      <c r="WTG79" s="52"/>
      <c r="WTH79" s="52"/>
      <c r="WTI79" s="52"/>
      <c r="WTJ79" s="52"/>
      <c r="WTK79" s="52"/>
      <c r="WTL79" s="52"/>
      <c r="WTM79" s="52"/>
      <c r="WTN79" s="52"/>
      <c r="WTO79" s="52"/>
      <c r="WTP79" s="52"/>
      <c r="WTQ79" s="52"/>
      <c r="WTR79" s="52"/>
      <c r="WTS79" s="52"/>
      <c r="WTT79" s="52"/>
      <c r="WTU79" s="52"/>
      <c r="WTV79" s="52"/>
      <c r="WTW79" s="52"/>
      <c r="WTX79" s="52"/>
      <c r="WTY79" s="52"/>
      <c r="WTZ79" s="52"/>
      <c r="WUA79" s="52"/>
      <c r="WUB79" s="52"/>
      <c r="WUC79" s="52"/>
      <c r="WUD79" s="52"/>
      <c r="WUE79" s="52"/>
      <c r="WUF79" s="52"/>
      <c r="WUG79" s="52"/>
      <c r="WUH79" s="52"/>
      <c r="WUI79" s="52"/>
      <c r="WUJ79" s="52"/>
      <c r="WUK79" s="52"/>
      <c r="WUL79" s="52"/>
      <c r="WUM79" s="52"/>
      <c r="WUN79" s="52"/>
      <c r="WUO79" s="52"/>
      <c r="WUP79" s="52"/>
      <c r="WUQ79" s="52"/>
      <c r="WUR79" s="52"/>
      <c r="WUS79" s="52"/>
      <c r="WUT79" s="52"/>
      <c r="WUU79" s="52"/>
      <c r="WUV79" s="52"/>
      <c r="WUW79" s="52"/>
      <c r="WUX79" s="52"/>
      <c r="WUY79" s="52"/>
      <c r="WUZ79" s="52"/>
      <c r="WVA79" s="52"/>
      <c r="WVB79" s="52"/>
      <c r="WVC79" s="52"/>
      <c r="WVD79" s="52"/>
      <c r="WVE79" s="52"/>
      <c r="WVF79" s="52"/>
      <c r="WVG79" s="52"/>
      <c r="WVH79" s="52"/>
      <c r="WVI79" s="52"/>
      <c r="WVJ79" s="52"/>
      <c r="WVK79" s="52"/>
      <c r="WVL79" s="52"/>
      <c r="WVM79" s="52"/>
      <c r="WVN79" s="52"/>
      <c r="WVO79" s="52"/>
      <c r="WVP79" s="52"/>
      <c r="WVQ79" s="52"/>
      <c r="WVR79" s="52"/>
      <c r="WVS79" s="52"/>
      <c r="WVT79" s="52"/>
      <c r="WVU79" s="52"/>
      <c r="WVV79" s="52"/>
      <c r="WVW79" s="52"/>
      <c r="WVX79" s="52"/>
      <c r="WVY79" s="52"/>
      <c r="WVZ79" s="52"/>
      <c r="WWA79" s="52"/>
      <c r="WWB79" s="52"/>
      <c r="WWC79" s="52"/>
      <c r="WWD79" s="52"/>
      <c r="WWE79" s="52"/>
      <c r="WWF79" s="52"/>
      <c r="WWG79" s="52"/>
      <c r="WWH79" s="52"/>
      <c r="WWI79" s="52"/>
      <c r="WWJ79" s="52"/>
      <c r="WWK79" s="52"/>
      <c r="WWL79" s="52"/>
      <c r="WWM79" s="52"/>
      <c r="WWN79" s="52"/>
      <c r="WWO79" s="52"/>
      <c r="WWP79" s="52"/>
      <c r="WWQ79" s="52"/>
      <c r="WWR79" s="52"/>
      <c r="WWS79" s="52"/>
      <c r="WWT79" s="52"/>
      <c r="WWU79" s="52"/>
      <c r="WWV79" s="52"/>
      <c r="WWW79" s="52"/>
      <c r="WWX79" s="52"/>
      <c r="WWY79" s="52"/>
      <c r="WWZ79" s="52"/>
      <c r="WXA79" s="52"/>
      <c r="WXB79" s="52"/>
      <c r="WXC79" s="52"/>
      <c r="WXD79" s="52"/>
      <c r="WXE79" s="52"/>
      <c r="WXF79" s="52"/>
      <c r="WXG79" s="52"/>
      <c r="WXH79" s="52"/>
      <c r="WXI79" s="52"/>
      <c r="WXJ79" s="52"/>
      <c r="WXK79" s="52"/>
      <c r="WXL79" s="52"/>
      <c r="WXM79" s="52"/>
      <c r="WXN79" s="52"/>
      <c r="WXO79" s="52"/>
      <c r="WXP79" s="52"/>
      <c r="WXQ79" s="52"/>
      <c r="WXR79" s="52"/>
      <c r="WXS79" s="52"/>
      <c r="WXT79" s="52"/>
      <c r="WXU79" s="52"/>
      <c r="WXV79" s="52"/>
      <c r="WXW79" s="52"/>
      <c r="WXX79" s="52"/>
      <c r="WXY79" s="52"/>
      <c r="WXZ79" s="52"/>
      <c r="WYA79" s="52"/>
      <c r="WYB79" s="52"/>
      <c r="WYC79" s="52"/>
      <c r="WYD79" s="52"/>
      <c r="WYE79" s="52"/>
      <c r="WYF79" s="52"/>
      <c r="WYG79" s="52"/>
      <c r="WYH79" s="52"/>
      <c r="WYI79" s="52"/>
      <c r="WYJ79" s="52"/>
      <c r="WYK79" s="52"/>
      <c r="WYL79" s="52"/>
      <c r="WYM79" s="52"/>
      <c r="WYN79" s="52"/>
      <c r="WYO79" s="52"/>
      <c r="WYP79" s="52"/>
      <c r="WYQ79" s="52"/>
      <c r="WYR79" s="52"/>
      <c r="WYS79" s="52"/>
      <c r="WYT79" s="52"/>
      <c r="WYU79" s="52"/>
      <c r="WYV79" s="52"/>
      <c r="WYW79" s="52"/>
      <c r="WYX79" s="52"/>
      <c r="WYY79" s="52"/>
      <c r="WYZ79" s="52"/>
      <c r="WZA79" s="52"/>
      <c r="WZB79" s="52"/>
      <c r="WZC79" s="52"/>
      <c r="WZD79" s="52"/>
      <c r="WZE79" s="52"/>
      <c r="WZF79" s="52"/>
      <c r="WZG79" s="52"/>
      <c r="WZH79" s="52"/>
      <c r="WZI79" s="52"/>
      <c r="WZJ79" s="52"/>
      <c r="WZK79" s="52"/>
      <c r="WZL79" s="52"/>
      <c r="WZM79" s="52"/>
      <c r="WZN79" s="52"/>
      <c r="WZO79" s="52"/>
      <c r="WZP79" s="52"/>
      <c r="WZQ79" s="52"/>
      <c r="WZR79" s="52"/>
      <c r="WZS79" s="52"/>
      <c r="WZT79" s="52"/>
      <c r="WZU79" s="52"/>
      <c r="WZV79" s="52"/>
      <c r="WZW79" s="52"/>
      <c r="WZX79" s="52"/>
      <c r="WZY79" s="52"/>
      <c r="WZZ79" s="52"/>
      <c r="XAA79" s="52"/>
      <c r="XAB79" s="52"/>
      <c r="XAC79" s="52"/>
      <c r="XAD79" s="52"/>
      <c r="XAE79" s="52"/>
      <c r="XAF79" s="52"/>
      <c r="XAG79" s="52"/>
      <c r="XAH79" s="52"/>
      <c r="XAI79" s="52"/>
      <c r="XAJ79" s="52"/>
      <c r="XAK79" s="52"/>
      <c r="XAL79" s="52"/>
      <c r="XAM79" s="52"/>
      <c r="XAN79" s="52"/>
      <c r="XAO79" s="52"/>
      <c r="XAP79" s="52"/>
      <c r="XAQ79" s="52"/>
      <c r="XAR79" s="52"/>
      <c r="XAS79" s="52"/>
      <c r="XAT79" s="52"/>
      <c r="XAU79" s="52"/>
      <c r="XAV79" s="52"/>
      <c r="XAW79" s="52"/>
      <c r="XAX79" s="52"/>
      <c r="XAY79" s="52"/>
      <c r="XAZ79" s="52"/>
      <c r="XBA79" s="52"/>
      <c r="XBB79" s="52"/>
      <c r="XBC79" s="52"/>
      <c r="XBD79" s="52"/>
      <c r="XBE79" s="52"/>
      <c r="XBF79" s="52"/>
      <c r="XBG79" s="52"/>
      <c r="XBH79" s="52"/>
      <c r="XBI79" s="52"/>
      <c r="XBJ79" s="52"/>
      <c r="XBK79" s="52"/>
      <c r="XBL79" s="52"/>
      <c r="XBM79" s="52"/>
      <c r="XBN79" s="52"/>
      <c r="XBO79" s="52"/>
      <c r="XBP79" s="52"/>
      <c r="XBQ79" s="52"/>
      <c r="XBR79" s="52"/>
      <c r="XBS79" s="52"/>
      <c r="XBT79" s="52"/>
      <c r="XBU79" s="52"/>
      <c r="XBV79" s="52"/>
      <c r="XBW79" s="52"/>
      <c r="XBX79" s="52"/>
      <c r="XBY79" s="52"/>
      <c r="XBZ79" s="52"/>
      <c r="XCA79" s="52"/>
      <c r="XCB79" s="52"/>
      <c r="XCC79" s="52"/>
      <c r="XCD79" s="52"/>
      <c r="XCE79" s="52"/>
      <c r="XCF79" s="52"/>
      <c r="XCG79" s="52"/>
      <c r="XCH79" s="52"/>
      <c r="XCI79" s="52"/>
      <c r="XCJ79" s="52"/>
      <c r="XCK79" s="52"/>
      <c r="XCL79" s="52"/>
      <c r="XCM79" s="52"/>
      <c r="XCN79" s="52"/>
      <c r="XCO79" s="52"/>
      <c r="XCP79" s="52"/>
      <c r="XCQ79" s="52"/>
      <c r="XCR79" s="52"/>
      <c r="XCS79" s="52"/>
      <c r="XCT79" s="52"/>
      <c r="XCU79" s="52"/>
      <c r="XCV79" s="52"/>
      <c r="XCW79" s="52"/>
      <c r="XCX79" s="52"/>
      <c r="XCY79" s="52"/>
      <c r="XCZ79" s="52"/>
      <c r="XDA79" s="52"/>
      <c r="XDB79" s="52"/>
      <c r="XDC79" s="52"/>
      <c r="XDD79" s="52"/>
      <c r="XDE79" s="52"/>
      <c r="XDF79" s="52"/>
      <c r="XDG79" s="52"/>
      <c r="XDH79" s="52"/>
      <c r="XDI79" s="52"/>
      <c r="XDJ79" s="52"/>
      <c r="XDK79" s="52"/>
      <c r="XDL79" s="52"/>
      <c r="XDM79" s="52"/>
      <c r="XDN79" s="52"/>
      <c r="XDO79" s="52"/>
      <c r="XDP79" s="52"/>
      <c r="XDQ79" s="52"/>
      <c r="XDR79" s="52"/>
      <c r="XDS79" s="52"/>
      <c r="XDT79" s="52"/>
      <c r="XDU79" s="52"/>
      <c r="XDV79" s="52"/>
      <c r="XDW79" s="52"/>
      <c r="XDX79" s="52"/>
      <c r="XDY79" s="52"/>
      <c r="XDZ79" s="52"/>
      <c r="XEA79" s="52"/>
      <c r="XEB79" s="52"/>
      <c r="XEC79" s="52"/>
      <c r="XED79" s="52"/>
      <c r="XEE79" s="52"/>
      <c r="XEF79" s="52"/>
      <c r="XEG79" s="52"/>
      <c r="XEH79" s="52"/>
      <c r="XEI79" s="52"/>
      <c r="XEJ79" s="52"/>
      <c r="XEK79" s="52"/>
      <c r="XEL79" s="52"/>
      <c r="XEM79" s="52"/>
      <c r="XEN79" s="52"/>
      <c r="XEO79" s="52"/>
      <c r="XEP79" s="52"/>
      <c r="XEQ79" s="52"/>
      <c r="XER79" s="52"/>
      <c r="XES79" s="52"/>
      <c r="XET79" s="52"/>
      <c r="XEU79" s="52"/>
      <c r="XEV79" s="52"/>
      <c r="XEW79" s="52"/>
      <c r="XEX79" s="52"/>
    </row>
    <row r="80" spans="1:16378">
      <c r="A80" s="147"/>
      <c r="B80" s="147"/>
      <c r="C80" s="147"/>
      <c r="D80" s="244"/>
      <c r="E80" s="245"/>
      <c r="F80" s="240"/>
      <c r="G80" s="240"/>
      <c r="H80" s="244"/>
      <c r="I80" s="246"/>
      <c r="J80" s="240"/>
      <c r="K80" s="254"/>
      <c r="L80" s="341"/>
      <c r="M80" s="246"/>
      <c r="N80" s="240"/>
      <c r="O80" s="254"/>
      <c r="P80" s="243"/>
      <c r="Q80" s="246"/>
      <c r="R80" s="240"/>
      <c r="S80" s="254"/>
    </row>
    <row r="81" spans="1:19" ht="13.5" thickBot="1">
      <c r="A81" s="52"/>
      <c r="B81" s="52"/>
      <c r="C81" s="52"/>
      <c r="D81" s="247">
        <f t="shared" ref="D81:S81" si="45">SUM(D3:D80)</f>
        <v>1143913</v>
      </c>
      <c r="E81" s="248">
        <f t="shared" si="45"/>
        <v>1143913</v>
      </c>
      <c r="F81" s="249">
        <f t="shared" si="45"/>
        <v>0</v>
      </c>
      <c r="G81" s="285">
        <f t="shared" si="4"/>
        <v>0</v>
      </c>
      <c r="H81" s="247">
        <f>SUM(H3:H79)</f>
        <v>24878839.920000009</v>
      </c>
      <c r="I81" s="248">
        <f>SUM(I3:I79)</f>
        <v>24796709.830000006</v>
      </c>
      <c r="J81" s="249">
        <f t="shared" si="45"/>
        <v>82130.089999999982</v>
      </c>
      <c r="K81" s="286">
        <f>ROUND(J81/H81,10)</f>
        <v>3.3012025999999998E-3</v>
      </c>
      <c r="L81" s="342">
        <f t="shared" si="45"/>
        <v>6173.3223119999993</v>
      </c>
      <c r="M81" s="248">
        <f t="shared" si="45"/>
        <v>6172.89</v>
      </c>
      <c r="N81" s="249">
        <f t="shared" si="45"/>
        <v>0.43231200000002667</v>
      </c>
      <c r="O81" s="286">
        <f>ROUND(N81/L81,10)</f>
        <v>7.0029099999999997E-5</v>
      </c>
      <c r="P81" s="247">
        <f t="shared" si="45"/>
        <v>31064794.140000008</v>
      </c>
      <c r="Q81" s="248">
        <f t="shared" si="45"/>
        <v>31065717.220000003</v>
      </c>
      <c r="R81" s="249">
        <f t="shared" si="45"/>
        <v>-923.07999999998719</v>
      </c>
      <c r="S81" s="315">
        <f t="shared" si="45"/>
        <v>-3.8176671199999998E-2</v>
      </c>
    </row>
    <row r="82" spans="1:19" ht="14.25" thickTop="1" thickBot="1">
      <c r="H82" s="250"/>
      <c r="I82" s="250"/>
    </row>
    <row r="83" spans="1:19" ht="13.5" thickBot="1">
      <c r="A83" s="149" t="s">
        <v>83</v>
      </c>
      <c r="B83" s="276"/>
      <c r="C83" s="150"/>
      <c r="D83" s="251"/>
      <c r="E83" s="251"/>
      <c r="F83" s="251"/>
      <c r="G83" s="251"/>
      <c r="H83" s="252"/>
      <c r="I83" s="253"/>
    </row>
  </sheetData>
  <sortState ref="A3:Z93">
    <sortCondition ref="A3:A93"/>
  </sortState>
  <phoneticPr fontId="0" type="noConversion"/>
  <printOptions horizontalCentered="1"/>
  <pageMargins left="0.28999999999999998" right="0.28000000000000003" top="1" bottom="1" header="0.5" footer="0.5"/>
  <pageSetup scale="37" fitToHeight="600" orientation="landscape" r:id="rId1"/>
  <headerFooter alignWithMargins="0">
    <oddHeader>&amp;A</oddHeader>
    <oddFoote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XFD39"/>
  <sheetViews>
    <sheetView zoomScaleNormal="100" workbookViewId="0"/>
  </sheetViews>
  <sheetFormatPr defaultColWidth="8.85546875" defaultRowHeight="12"/>
  <cols>
    <col min="1" max="1" width="14.5703125" style="59" bestFit="1" customWidth="1"/>
    <col min="2" max="2" width="50.7109375" style="59" bestFit="1" customWidth="1"/>
    <col min="3" max="4" width="18.7109375" style="59" customWidth="1"/>
    <col min="5" max="6" width="14.42578125" style="59" customWidth="1"/>
    <col min="7" max="7" width="77.7109375" style="59" customWidth="1"/>
    <col min="8" max="16384" width="8.85546875" style="59"/>
  </cols>
  <sheetData>
    <row r="1" spans="1:16384">
      <c r="A1" s="74" t="s">
        <v>115</v>
      </c>
    </row>
    <row r="2" spans="1:16384" ht="12.75" thickBot="1"/>
    <row r="3" spans="1:16384" ht="24.75" thickBot="1">
      <c r="A3" s="74" t="s">
        <v>153</v>
      </c>
      <c r="B3" s="74" t="s">
        <v>152</v>
      </c>
      <c r="C3" s="76" t="s">
        <v>10</v>
      </c>
      <c r="D3" s="75" t="s">
        <v>69</v>
      </c>
      <c r="E3" s="75" t="s">
        <v>7</v>
      </c>
      <c r="F3" s="75" t="s">
        <v>192</v>
      </c>
      <c r="G3" s="65" t="s">
        <v>125</v>
      </c>
    </row>
    <row r="4" spans="1:16384" ht="13.9" customHeight="1">
      <c r="A4" t="s">
        <v>279</v>
      </c>
      <c r="B4" t="s">
        <v>276</v>
      </c>
      <c r="C4">
        <v>203477.99</v>
      </c>
      <c r="D4">
        <v>203477.99</v>
      </c>
      <c r="E4" s="78">
        <f>C4-D4</f>
        <v>0</v>
      </c>
      <c r="F4" s="263">
        <f>ROUND(E4/C4,10)</f>
        <v>0</v>
      </c>
      <c r="G4" s="79"/>
    </row>
    <row r="5" spans="1:16384" ht="13.9" customHeight="1">
      <c r="A5" t="s">
        <v>442</v>
      </c>
      <c r="B5" t="s">
        <v>515</v>
      </c>
      <c r="C5">
        <v>12498.52</v>
      </c>
      <c r="D5">
        <v>12504.62</v>
      </c>
      <c r="E5" s="78">
        <f t="shared" ref="E5:E16" si="0">C5-D5</f>
        <v>-6.1000000000003638</v>
      </c>
      <c r="F5" s="263">
        <f t="shared" ref="F5:F18" si="1">ROUND(E5/C5,10)</f>
        <v>-4.8805780000000002E-4</v>
      </c>
      <c r="G5" s="79"/>
    </row>
    <row r="6" spans="1:16384" ht="13.9" customHeight="1">
      <c r="A6" t="s">
        <v>445</v>
      </c>
      <c r="B6" t="s">
        <v>516</v>
      </c>
      <c r="C6">
        <v>26864.69</v>
      </c>
      <c r="D6">
        <v>26860.29</v>
      </c>
      <c r="E6" s="78">
        <f t="shared" si="0"/>
        <v>4.3999999999978172</v>
      </c>
      <c r="F6" s="263">
        <f t="shared" si="1"/>
        <v>1.637838E-4</v>
      </c>
      <c r="G6" s="79"/>
    </row>
    <row r="7" spans="1:16384" ht="12.75">
      <c r="A7" t="s">
        <v>517</v>
      </c>
      <c r="B7" t="s">
        <v>518</v>
      </c>
      <c r="C7">
        <v>3611.32</v>
      </c>
      <c r="D7">
        <v>3610.82</v>
      </c>
      <c r="E7" s="78">
        <f t="shared" si="0"/>
        <v>0.5</v>
      </c>
      <c r="F7" s="263">
        <f t="shared" si="1"/>
        <v>1.3845350000000001E-4</v>
      </c>
      <c r="G7" s="74"/>
    </row>
    <row r="8" spans="1:16384" ht="12.75">
      <c r="A8" t="s">
        <v>443</v>
      </c>
      <c r="B8" t="s">
        <v>519</v>
      </c>
      <c r="C8">
        <v>12946.08</v>
      </c>
      <c r="D8">
        <v>12957.72</v>
      </c>
      <c r="E8" s="78">
        <f t="shared" si="0"/>
        <v>-11.639999999999418</v>
      </c>
      <c r="F8" s="263">
        <f t="shared" si="1"/>
        <v>-8.9911389999999998E-4</v>
      </c>
    </row>
    <row r="9" spans="1:16384" ht="12.75">
      <c r="A9" t="s">
        <v>520</v>
      </c>
      <c r="B9" t="s">
        <v>521</v>
      </c>
      <c r="C9">
        <v>36472.69</v>
      </c>
      <c r="D9">
        <v>36437.83</v>
      </c>
      <c r="E9" s="78">
        <f t="shared" si="0"/>
        <v>34.860000000000582</v>
      </c>
      <c r="F9" s="263">
        <f t="shared" si="1"/>
        <v>9.5578359999999997E-4</v>
      </c>
      <c r="G9" s="70"/>
    </row>
    <row r="10" spans="1:16384" ht="12.75">
      <c r="A10" t="s">
        <v>522</v>
      </c>
      <c r="B10" t="s">
        <v>523</v>
      </c>
      <c r="C10">
        <v>10947.71</v>
      </c>
      <c r="D10">
        <v>10975.44</v>
      </c>
      <c r="E10" s="78">
        <f t="shared" si="0"/>
        <v>-27.730000000001382</v>
      </c>
      <c r="F10" s="263">
        <f t="shared" si="1"/>
        <v>-2.5329497999999999E-3</v>
      </c>
      <c r="G10" s="70"/>
    </row>
    <row r="11" spans="1:16384" ht="12.75">
      <c r="A11" t="s">
        <v>524</v>
      </c>
      <c r="B11" t="s">
        <v>525</v>
      </c>
      <c r="C11">
        <v>22307.360000000001</v>
      </c>
      <c r="D11">
        <v>22354.7</v>
      </c>
      <c r="E11" s="78">
        <f>C11-D11</f>
        <v>-47.340000000000146</v>
      </c>
      <c r="F11" s="263">
        <f t="shared" si="1"/>
        <v>-2.1221694999999999E-3</v>
      </c>
      <c r="G11" s="70"/>
    </row>
    <row r="12" spans="1:16384" ht="12.75">
      <c r="A12" t="s">
        <v>444</v>
      </c>
      <c r="B12" t="s">
        <v>526</v>
      </c>
      <c r="C12">
        <v>7887.87</v>
      </c>
      <c r="D12">
        <v>7884.99</v>
      </c>
      <c r="E12" s="78">
        <f t="shared" si="0"/>
        <v>2.8800000000001091</v>
      </c>
      <c r="F12" s="263">
        <f t="shared" si="1"/>
        <v>3.6511760000000002E-4</v>
      </c>
      <c r="G12" s="70"/>
    </row>
    <row r="13" spans="1:16384" ht="12.75">
      <c r="A13"/>
      <c r="B13"/>
      <c r="C13"/>
      <c r="D13"/>
      <c r="E13" s="78">
        <f t="shared" si="0"/>
        <v>0</v>
      </c>
      <c r="F13" s="263" t="e">
        <f t="shared" si="1"/>
        <v>#DIV/0!</v>
      </c>
      <c r="G13"/>
      <c r="H13"/>
      <c r="I13"/>
      <c r="J13"/>
      <c r="K13"/>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c r="IP13"/>
      <c r="IQ13"/>
      <c r="IR13"/>
      <c r="IS13"/>
      <c r="IT13"/>
      <c r="IU13"/>
      <c r="IV13"/>
      <c r="IW13"/>
      <c r="IX13"/>
      <c r="IY13"/>
      <c r="IZ13"/>
      <c r="JA13"/>
      <c r="JB13"/>
      <c r="JC13"/>
      <c r="JD13"/>
      <c r="JE13"/>
      <c r="JF13"/>
      <c r="JG13"/>
      <c r="JH13"/>
      <c r="JI13"/>
      <c r="JJ13"/>
      <c r="JK13"/>
      <c r="JL13"/>
      <c r="JM13"/>
      <c r="JN13"/>
      <c r="JO13"/>
      <c r="JP13"/>
      <c r="JQ13"/>
      <c r="JR13"/>
      <c r="JS13"/>
      <c r="JT13"/>
      <c r="JU13"/>
      <c r="JV13"/>
      <c r="JW13"/>
      <c r="JX13"/>
      <c r="JY13"/>
      <c r="JZ13"/>
      <c r="KA13"/>
      <c r="KB13"/>
      <c r="KC13"/>
      <c r="KD13"/>
      <c r="KE13"/>
      <c r="KF13"/>
      <c r="KG13"/>
      <c r="KH13"/>
      <c r="KI13"/>
      <c r="KJ13"/>
      <c r="KK13"/>
      <c r="KL13"/>
      <c r="KM13"/>
      <c r="KN13"/>
      <c r="KO13"/>
      <c r="KP13"/>
      <c r="KQ13"/>
      <c r="KR13"/>
      <c r="KS13"/>
      <c r="KT13"/>
      <c r="KU13"/>
      <c r="KV13"/>
      <c r="KW13"/>
      <c r="KX13"/>
      <c r="KY13"/>
      <c r="KZ13"/>
      <c r="LA13"/>
      <c r="LB13"/>
      <c r="LC13"/>
      <c r="LD13"/>
      <c r="LE13"/>
      <c r="LF13"/>
      <c r="LG13"/>
      <c r="LH13"/>
      <c r="LI13"/>
      <c r="LJ13"/>
      <c r="LK13"/>
      <c r="LL13"/>
      <c r="LM13"/>
      <c r="LN13"/>
      <c r="LO13"/>
      <c r="LP13"/>
      <c r="LQ13"/>
      <c r="LR13"/>
      <c r="LS13"/>
      <c r="LT13"/>
      <c r="LU13"/>
      <c r="LV13"/>
      <c r="LW13"/>
      <c r="LX13"/>
      <c r="LY13"/>
      <c r="LZ13"/>
      <c r="MA13"/>
      <c r="MB13"/>
      <c r="MC13"/>
      <c r="MD13"/>
      <c r="ME13"/>
      <c r="MF13"/>
      <c r="MG13"/>
      <c r="MH13"/>
      <c r="MI13"/>
      <c r="MJ13"/>
      <c r="MK13"/>
      <c r="ML13"/>
      <c r="MM13"/>
      <c r="MN13"/>
      <c r="MO13"/>
      <c r="MP13"/>
      <c r="MQ13"/>
      <c r="MR13"/>
      <c r="MS13"/>
      <c r="MT13"/>
      <c r="MU13"/>
      <c r="MV13"/>
      <c r="MW13"/>
      <c r="MX13"/>
      <c r="MY13"/>
      <c r="MZ13"/>
      <c r="NA13"/>
      <c r="NB13"/>
      <c r="NC13"/>
      <c r="ND13"/>
      <c r="NE13"/>
      <c r="NF13"/>
      <c r="NG13"/>
      <c r="NH13"/>
      <c r="NI13"/>
      <c r="NJ13"/>
      <c r="NK13"/>
      <c r="NL13"/>
      <c r="NM13"/>
      <c r="NN13"/>
      <c r="NO13"/>
      <c r="NP13"/>
      <c r="NQ13"/>
      <c r="NR13"/>
      <c r="NS13"/>
      <c r="NT13"/>
      <c r="NU13"/>
      <c r="NV13"/>
      <c r="NW13"/>
      <c r="NX13"/>
      <c r="NY13"/>
      <c r="NZ13"/>
      <c r="OA13"/>
      <c r="OB13"/>
      <c r="OC13"/>
      <c r="OD13"/>
      <c r="OE13"/>
      <c r="OF13"/>
      <c r="OG13"/>
      <c r="OH13"/>
      <c r="OI13"/>
      <c r="OJ13"/>
      <c r="OK13"/>
      <c r="OL13"/>
      <c r="OM13"/>
      <c r="ON13"/>
      <c r="OO13"/>
      <c r="OP13"/>
      <c r="OQ13"/>
      <c r="OR13"/>
      <c r="OS13"/>
      <c r="OT13"/>
      <c r="OU13"/>
      <c r="OV13"/>
      <c r="OW13"/>
      <c r="OX13"/>
      <c r="OY13"/>
      <c r="OZ13"/>
      <c r="PA13"/>
      <c r="PB13"/>
      <c r="PC13"/>
      <c r="PD13"/>
      <c r="PE13"/>
      <c r="PF13"/>
      <c r="PG13"/>
      <c r="PH13"/>
      <c r="PI13"/>
      <c r="PJ13"/>
      <c r="PK13"/>
      <c r="PL13"/>
      <c r="PM13"/>
      <c r="PN13"/>
      <c r="PO13"/>
      <c r="PP13"/>
      <c r="PQ13"/>
      <c r="PR13"/>
      <c r="PS13"/>
      <c r="PT13"/>
      <c r="PU13"/>
      <c r="PV13"/>
      <c r="PW13"/>
      <c r="PX13"/>
      <c r="PY13"/>
      <c r="PZ13"/>
      <c r="QA13"/>
      <c r="QB13"/>
      <c r="QC13"/>
      <c r="QD13"/>
      <c r="QE13"/>
      <c r="QF13"/>
      <c r="QG13"/>
      <c r="QH13"/>
      <c r="QI13"/>
      <c r="QJ13"/>
      <c r="QK13"/>
      <c r="QL13"/>
      <c r="QM13"/>
      <c r="QN13"/>
      <c r="QO13"/>
      <c r="QP13"/>
      <c r="QQ13"/>
      <c r="QR13"/>
      <c r="QS13"/>
      <c r="QT13"/>
      <c r="QU13"/>
      <c r="QV13"/>
      <c r="QW13"/>
      <c r="QX13"/>
      <c r="QY13"/>
      <c r="QZ13"/>
      <c r="RA13"/>
      <c r="RB13"/>
      <c r="RC13"/>
      <c r="RD13"/>
      <c r="RE13"/>
      <c r="RF13"/>
      <c r="RG13"/>
      <c r="RH13"/>
      <c r="RI13"/>
      <c r="RJ13"/>
      <c r="RK13"/>
      <c r="RL13"/>
      <c r="RM13"/>
      <c r="RN13"/>
      <c r="RO13"/>
      <c r="RP13"/>
      <c r="RQ13"/>
      <c r="RR13"/>
      <c r="RS13"/>
      <c r="RT13"/>
      <c r="RU13"/>
      <c r="RV13"/>
      <c r="RW13"/>
      <c r="RX13"/>
      <c r="RY13"/>
      <c r="RZ13"/>
      <c r="SA13"/>
      <c r="SB13"/>
      <c r="SC13"/>
      <c r="SD13"/>
      <c r="SE13"/>
      <c r="SF13"/>
      <c r="SG13"/>
      <c r="SH13"/>
      <c r="SI13"/>
      <c r="SJ13"/>
      <c r="SK13"/>
      <c r="SL13"/>
      <c r="SM13"/>
      <c r="SN13"/>
      <c r="SO13"/>
      <c r="SP13"/>
      <c r="SQ13"/>
      <c r="SR13"/>
      <c r="SS13"/>
      <c r="ST13"/>
      <c r="SU13"/>
      <c r="SV13"/>
      <c r="SW13"/>
      <c r="SX13"/>
      <c r="SY13"/>
      <c r="SZ13"/>
      <c r="TA13"/>
      <c r="TB13"/>
      <c r="TC13"/>
      <c r="TD13"/>
      <c r="TE13"/>
      <c r="TF13"/>
      <c r="TG13"/>
      <c r="TH13"/>
      <c r="TI13"/>
      <c r="TJ13"/>
      <c r="TK13"/>
      <c r="TL13"/>
      <c r="TM13"/>
      <c r="TN13"/>
      <c r="TO13"/>
      <c r="TP13"/>
      <c r="TQ13"/>
      <c r="TR13"/>
      <c r="TS13"/>
      <c r="TT13"/>
      <c r="TU13"/>
      <c r="TV13"/>
      <c r="TW13"/>
      <c r="TX13"/>
      <c r="TY13"/>
      <c r="TZ13"/>
      <c r="UA13"/>
      <c r="UB13"/>
      <c r="UC13"/>
      <c r="UD13"/>
      <c r="UE13"/>
      <c r="UF13"/>
      <c r="UG13"/>
      <c r="UH13"/>
      <c r="UI13"/>
      <c r="UJ13"/>
      <c r="UK13"/>
      <c r="UL13"/>
      <c r="UM13"/>
      <c r="UN13"/>
      <c r="UO13"/>
      <c r="UP13"/>
      <c r="UQ13"/>
      <c r="UR13"/>
      <c r="US13"/>
      <c r="UT13"/>
      <c r="UU13"/>
      <c r="UV13"/>
      <c r="UW13"/>
      <c r="UX13"/>
      <c r="UY13"/>
      <c r="UZ13"/>
      <c r="VA13"/>
      <c r="VB13"/>
      <c r="VC13"/>
      <c r="VD13"/>
      <c r="VE13"/>
      <c r="VF13"/>
      <c r="VG13"/>
      <c r="VH13"/>
      <c r="VI13"/>
      <c r="VJ13"/>
      <c r="VK13"/>
      <c r="VL13"/>
      <c r="VM13"/>
      <c r="VN13"/>
      <c r="VO13"/>
      <c r="VP13"/>
      <c r="VQ13"/>
      <c r="VR13"/>
      <c r="VS13"/>
      <c r="VT13"/>
      <c r="VU13"/>
      <c r="VV13"/>
      <c r="VW13"/>
      <c r="VX13"/>
      <c r="VY13"/>
      <c r="VZ13"/>
      <c r="WA13"/>
      <c r="WB13"/>
      <c r="WC13"/>
      <c r="WD13"/>
      <c r="WE13"/>
      <c r="WF13"/>
      <c r="WG13"/>
      <c r="WH13"/>
      <c r="WI13"/>
      <c r="WJ13"/>
      <c r="WK13"/>
      <c r="WL13"/>
      <c r="WM13"/>
      <c r="WN13"/>
      <c r="WO13"/>
      <c r="WP13"/>
      <c r="WQ13"/>
      <c r="WR13"/>
      <c r="WS13"/>
      <c r="WT13"/>
      <c r="WU13"/>
      <c r="WV13"/>
      <c r="WW13"/>
      <c r="WX13"/>
      <c r="WY13"/>
      <c r="WZ13"/>
      <c r="XA13"/>
      <c r="XB13"/>
      <c r="XC13"/>
      <c r="XD13"/>
      <c r="XE13"/>
      <c r="XF13"/>
      <c r="XG13"/>
      <c r="XH13"/>
      <c r="XI13"/>
      <c r="XJ13"/>
      <c r="XK13"/>
      <c r="XL13"/>
      <c r="XM13"/>
      <c r="XN13"/>
      <c r="XO13"/>
      <c r="XP13"/>
      <c r="XQ13"/>
      <c r="XR13"/>
      <c r="XS13"/>
      <c r="XT13"/>
      <c r="XU13"/>
      <c r="XV13"/>
      <c r="XW13"/>
      <c r="XX13"/>
      <c r="XY13"/>
      <c r="XZ13"/>
      <c r="YA13"/>
      <c r="YB13"/>
      <c r="YC13"/>
      <c r="YD13"/>
      <c r="YE13"/>
      <c r="YF13"/>
      <c r="YG13"/>
      <c r="YH13"/>
      <c r="YI13"/>
      <c r="YJ13"/>
      <c r="YK13"/>
      <c r="YL13"/>
      <c r="YM13"/>
      <c r="YN13"/>
      <c r="YO13"/>
      <c r="YP13"/>
      <c r="YQ13"/>
      <c r="YR13"/>
      <c r="YS13"/>
      <c r="YT13"/>
      <c r="YU13"/>
      <c r="YV13"/>
      <c r="YW13"/>
      <c r="YX13"/>
      <c r="YY13"/>
      <c r="YZ13"/>
      <c r="ZA13"/>
      <c r="ZB13"/>
      <c r="ZC13"/>
      <c r="ZD13"/>
      <c r="ZE13"/>
      <c r="ZF13"/>
      <c r="ZG13"/>
      <c r="ZH13"/>
      <c r="ZI13"/>
      <c r="ZJ13"/>
      <c r="ZK13"/>
      <c r="ZL13"/>
      <c r="ZM13"/>
      <c r="ZN13"/>
      <c r="ZO13"/>
      <c r="ZP13"/>
      <c r="ZQ13"/>
      <c r="ZR13"/>
      <c r="ZS13"/>
      <c r="ZT13"/>
      <c r="ZU13"/>
      <c r="ZV13"/>
      <c r="ZW13"/>
      <c r="ZX13"/>
      <c r="ZY13"/>
      <c r="ZZ13"/>
      <c r="AAA13"/>
      <c r="AAB13"/>
      <c r="AAC13"/>
      <c r="AAD13"/>
      <c r="AAE13"/>
      <c r="AAF13"/>
      <c r="AAG13"/>
      <c r="AAH13"/>
      <c r="AAI13"/>
      <c r="AAJ13"/>
      <c r="AAK13"/>
      <c r="AAL13"/>
      <c r="AAM13"/>
      <c r="AAN13"/>
      <c r="AAO13"/>
      <c r="AAP13"/>
      <c r="AAQ13"/>
      <c r="AAR13"/>
      <c r="AAS13"/>
      <c r="AAT13"/>
      <c r="AAU13"/>
      <c r="AAV13"/>
      <c r="AAW13"/>
      <c r="AAX13"/>
      <c r="AAY13"/>
      <c r="AAZ13"/>
      <c r="ABA13"/>
      <c r="ABB13"/>
      <c r="ABC13"/>
      <c r="ABD13"/>
      <c r="ABE13"/>
      <c r="ABF13"/>
      <c r="ABG13"/>
      <c r="ABH13"/>
      <c r="ABI13"/>
      <c r="ABJ13"/>
      <c r="ABK13"/>
      <c r="ABL13"/>
      <c r="ABM13"/>
      <c r="ABN13"/>
      <c r="ABO13"/>
      <c r="ABP13"/>
      <c r="ABQ13"/>
      <c r="ABR13"/>
      <c r="ABS13"/>
      <c r="ABT13"/>
      <c r="ABU13"/>
      <c r="ABV13"/>
      <c r="ABW13"/>
      <c r="ABX13"/>
      <c r="ABY13"/>
      <c r="ABZ13"/>
      <c r="ACA13"/>
      <c r="ACB13"/>
      <c r="ACC13"/>
      <c r="ACD13"/>
      <c r="ACE13"/>
      <c r="ACF13"/>
      <c r="ACG13"/>
      <c r="ACH13"/>
      <c r="ACI13"/>
      <c r="ACJ13"/>
      <c r="ACK13"/>
      <c r="ACL13"/>
      <c r="ACM13"/>
      <c r="ACN13"/>
      <c r="ACO13"/>
      <c r="ACP13"/>
      <c r="ACQ13"/>
      <c r="ACR13"/>
      <c r="ACS13"/>
      <c r="ACT13"/>
      <c r="ACU13"/>
      <c r="ACV13"/>
      <c r="ACW13"/>
      <c r="ACX13"/>
      <c r="ACY13"/>
      <c r="ACZ13"/>
      <c r="ADA13"/>
      <c r="ADB13"/>
      <c r="ADC13"/>
      <c r="ADD13"/>
      <c r="ADE13"/>
      <c r="ADF13"/>
      <c r="ADG13"/>
      <c r="ADH13"/>
      <c r="ADI13"/>
      <c r="ADJ13"/>
      <c r="ADK13"/>
      <c r="ADL13"/>
      <c r="ADM13"/>
      <c r="ADN13"/>
      <c r="ADO13"/>
      <c r="ADP13"/>
      <c r="ADQ13"/>
      <c r="ADR13"/>
      <c r="ADS13"/>
      <c r="ADT13"/>
      <c r="ADU13"/>
      <c r="ADV13"/>
      <c r="ADW13"/>
      <c r="ADX13"/>
      <c r="ADY13"/>
      <c r="ADZ13"/>
      <c r="AEA13"/>
      <c r="AEB13"/>
      <c r="AEC13"/>
      <c r="AED13"/>
      <c r="AEE13"/>
      <c r="AEF13"/>
      <c r="AEG13"/>
      <c r="AEH13"/>
      <c r="AEI13"/>
      <c r="AEJ13"/>
      <c r="AEK13"/>
      <c r="AEL13"/>
      <c r="AEM13"/>
      <c r="AEN13"/>
      <c r="AEO13"/>
      <c r="AEP13"/>
      <c r="AEQ13"/>
      <c r="AER13"/>
      <c r="AES13"/>
      <c r="AET13"/>
      <c r="AEU13"/>
      <c r="AEV13"/>
      <c r="AEW13"/>
      <c r="AEX13"/>
      <c r="AEY13"/>
      <c r="AEZ13"/>
      <c r="AFA13"/>
      <c r="AFB13"/>
      <c r="AFC13"/>
      <c r="AFD13"/>
      <c r="AFE13"/>
      <c r="AFF13"/>
      <c r="AFG13"/>
      <c r="AFH13"/>
      <c r="AFI13"/>
      <c r="AFJ13"/>
      <c r="AFK13"/>
      <c r="AFL13"/>
      <c r="AFM13"/>
      <c r="AFN13"/>
      <c r="AFO13"/>
      <c r="AFP13"/>
      <c r="AFQ13"/>
      <c r="AFR13"/>
      <c r="AFS13"/>
      <c r="AFT13"/>
      <c r="AFU13"/>
      <c r="AFV13"/>
      <c r="AFW13"/>
      <c r="AFX13"/>
      <c r="AFY13"/>
      <c r="AFZ13"/>
      <c r="AGA13"/>
      <c r="AGB13"/>
      <c r="AGC13"/>
      <c r="AGD13"/>
      <c r="AGE13"/>
      <c r="AGF13"/>
      <c r="AGG13"/>
      <c r="AGH13"/>
      <c r="AGI13"/>
      <c r="AGJ13"/>
      <c r="AGK13"/>
      <c r="AGL13"/>
      <c r="AGM13"/>
      <c r="AGN13"/>
      <c r="AGO13"/>
      <c r="AGP13"/>
      <c r="AGQ13"/>
      <c r="AGR13"/>
      <c r="AGS13"/>
      <c r="AGT13"/>
      <c r="AGU13"/>
      <c r="AGV13"/>
      <c r="AGW13"/>
      <c r="AGX13"/>
      <c r="AGY13"/>
      <c r="AGZ13"/>
      <c r="AHA13"/>
      <c r="AHB13"/>
      <c r="AHC13"/>
      <c r="AHD13"/>
      <c r="AHE13"/>
      <c r="AHF13"/>
      <c r="AHG13"/>
      <c r="AHH13"/>
      <c r="AHI13"/>
      <c r="AHJ13"/>
      <c r="AHK13"/>
      <c r="AHL13"/>
      <c r="AHM13"/>
      <c r="AHN13"/>
      <c r="AHO13"/>
      <c r="AHP13"/>
      <c r="AHQ13"/>
      <c r="AHR13"/>
      <c r="AHS13"/>
      <c r="AHT13"/>
      <c r="AHU13"/>
      <c r="AHV13"/>
      <c r="AHW13"/>
      <c r="AHX13"/>
      <c r="AHY13"/>
      <c r="AHZ13"/>
      <c r="AIA13"/>
      <c r="AIB13"/>
      <c r="AIC13"/>
      <c r="AID13"/>
      <c r="AIE13"/>
      <c r="AIF13"/>
      <c r="AIG13"/>
      <c r="AIH13"/>
      <c r="AII13"/>
      <c r="AIJ13"/>
      <c r="AIK13"/>
      <c r="AIL13"/>
      <c r="AIM13"/>
      <c r="AIN13"/>
      <c r="AIO13"/>
      <c r="AIP13"/>
      <c r="AIQ13"/>
      <c r="AIR13"/>
      <c r="AIS13"/>
      <c r="AIT13"/>
      <c r="AIU13"/>
      <c r="AIV13"/>
      <c r="AIW13"/>
      <c r="AIX13"/>
      <c r="AIY13"/>
      <c r="AIZ13"/>
      <c r="AJA13"/>
      <c r="AJB13"/>
      <c r="AJC13"/>
      <c r="AJD13"/>
      <c r="AJE13"/>
      <c r="AJF13"/>
      <c r="AJG13"/>
      <c r="AJH13"/>
      <c r="AJI13"/>
      <c r="AJJ13"/>
      <c r="AJK13"/>
      <c r="AJL13"/>
      <c r="AJM13"/>
      <c r="AJN13"/>
      <c r="AJO13"/>
      <c r="AJP13"/>
      <c r="AJQ13"/>
      <c r="AJR13"/>
      <c r="AJS13"/>
      <c r="AJT13"/>
      <c r="AJU13"/>
      <c r="AJV13"/>
      <c r="AJW13"/>
      <c r="AJX13"/>
      <c r="AJY13"/>
      <c r="AJZ13"/>
      <c r="AKA13"/>
      <c r="AKB13"/>
      <c r="AKC13"/>
      <c r="AKD13"/>
      <c r="AKE13"/>
      <c r="AKF13"/>
      <c r="AKG13"/>
      <c r="AKH13"/>
      <c r="AKI13"/>
      <c r="AKJ13"/>
      <c r="AKK13"/>
      <c r="AKL13"/>
      <c r="AKM13"/>
      <c r="AKN13"/>
      <c r="AKO13"/>
      <c r="AKP13"/>
      <c r="AKQ13"/>
      <c r="AKR13"/>
      <c r="AKS13"/>
      <c r="AKT13"/>
      <c r="AKU13"/>
      <c r="AKV13"/>
      <c r="AKW13"/>
      <c r="AKX13"/>
      <c r="AKY13"/>
      <c r="AKZ13"/>
      <c r="ALA13"/>
      <c r="ALB13"/>
      <c r="ALC13"/>
      <c r="ALD13"/>
      <c r="ALE13"/>
      <c r="ALF13"/>
      <c r="ALG13"/>
      <c r="ALH13"/>
      <c r="ALI13"/>
      <c r="ALJ13"/>
      <c r="ALK13"/>
      <c r="ALL13"/>
      <c r="ALM13"/>
      <c r="ALN13"/>
      <c r="ALO13"/>
      <c r="ALP13"/>
      <c r="ALQ13"/>
      <c r="ALR13"/>
      <c r="ALS13"/>
      <c r="ALT13"/>
      <c r="ALU13"/>
      <c r="ALV13"/>
      <c r="ALW13"/>
      <c r="ALX13"/>
      <c r="ALY13"/>
      <c r="ALZ13"/>
      <c r="AMA13"/>
      <c r="AMB13"/>
      <c r="AMC13"/>
      <c r="AMD13"/>
      <c r="AME13"/>
      <c r="AMF13"/>
      <c r="AMG13"/>
      <c r="AMH13"/>
      <c r="AMI13"/>
      <c r="AMJ13"/>
      <c r="AMK13"/>
      <c r="AML13"/>
      <c r="AMM13"/>
      <c r="AMN13"/>
      <c r="AMO13"/>
      <c r="AMP13"/>
      <c r="AMQ13"/>
      <c r="AMR13"/>
      <c r="AMS13"/>
      <c r="AMT13"/>
      <c r="AMU13"/>
      <c r="AMV13"/>
      <c r="AMW13"/>
      <c r="AMX13"/>
      <c r="AMY13"/>
      <c r="AMZ13"/>
      <c r="ANA13"/>
      <c r="ANB13"/>
      <c r="ANC13"/>
      <c r="AND13"/>
      <c r="ANE13"/>
      <c r="ANF13"/>
      <c r="ANG13"/>
      <c r="ANH13"/>
      <c r="ANI13"/>
      <c r="ANJ13"/>
      <c r="ANK13"/>
      <c r="ANL13"/>
      <c r="ANM13"/>
      <c r="ANN13"/>
      <c r="ANO13"/>
      <c r="ANP13"/>
      <c r="ANQ13"/>
      <c r="ANR13"/>
      <c r="ANS13"/>
      <c r="ANT13"/>
      <c r="ANU13"/>
      <c r="ANV13"/>
      <c r="ANW13"/>
      <c r="ANX13"/>
      <c r="ANY13"/>
      <c r="ANZ13"/>
      <c r="AOA13"/>
      <c r="AOB13"/>
      <c r="AOC13"/>
      <c r="AOD13"/>
      <c r="AOE13"/>
      <c r="AOF13"/>
      <c r="AOG13"/>
      <c r="AOH13"/>
      <c r="AOI13"/>
      <c r="AOJ13"/>
      <c r="AOK13"/>
      <c r="AOL13"/>
      <c r="AOM13"/>
      <c r="AON13"/>
      <c r="AOO13"/>
      <c r="AOP13"/>
      <c r="AOQ13"/>
      <c r="AOR13"/>
      <c r="AOS13"/>
      <c r="AOT13"/>
      <c r="AOU13"/>
      <c r="AOV13"/>
      <c r="AOW13"/>
      <c r="AOX13"/>
      <c r="AOY13"/>
      <c r="AOZ13"/>
      <c r="APA13"/>
      <c r="APB13"/>
      <c r="APC13"/>
      <c r="APD13"/>
      <c r="APE13"/>
      <c r="APF13"/>
      <c r="APG13"/>
      <c r="APH13"/>
      <c r="API13"/>
      <c r="APJ13"/>
      <c r="APK13"/>
      <c r="APL13"/>
      <c r="APM13"/>
      <c r="APN13"/>
      <c r="APO13"/>
      <c r="APP13"/>
      <c r="APQ13"/>
      <c r="APR13"/>
      <c r="APS13"/>
      <c r="APT13"/>
      <c r="APU13"/>
      <c r="APV13"/>
      <c r="APW13"/>
      <c r="APX13"/>
      <c r="APY13"/>
      <c r="APZ13"/>
      <c r="AQA13"/>
      <c r="AQB13"/>
      <c r="AQC13"/>
      <c r="AQD13"/>
      <c r="AQE13"/>
      <c r="AQF13"/>
      <c r="AQG13"/>
      <c r="AQH13"/>
      <c r="AQI13"/>
      <c r="AQJ13"/>
      <c r="AQK13"/>
      <c r="AQL13"/>
      <c r="AQM13"/>
      <c r="AQN13"/>
      <c r="AQO13"/>
      <c r="AQP13"/>
      <c r="AQQ13"/>
      <c r="AQR13"/>
      <c r="AQS13"/>
      <c r="AQT13"/>
      <c r="AQU13"/>
      <c r="AQV13"/>
      <c r="AQW13"/>
      <c r="AQX13"/>
      <c r="AQY13"/>
      <c r="AQZ13"/>
      <c r="ARA13"/>
      <c r="ARB13"/>
      <c r="ARC13"/>
      <c r="ARD13"/>
      <c r="ARE13"/>
      <c r="ARF13"/>
      <c r="ARG13"/>
      <c r="ARH13"/>
      <c r="ARI13"/>
      <c r="ARJ13"/>
      <c r="ARK13"/>
      <c r="ARL13"/>
      <c r="ARM13"/>
      <c r="ARN13"/>
      <c r="ARO13"/>
      <c r="ARP13"/>
      <c r="ARQ13"/>
      <c r="ARR13"/>
      <c r="ARS13"/>
      <c r="ART13"/>
      <c r="ARU13"/>
      <c r="ARV13"/>
      <c r="ARW13"/>
      <c r="ARX13"/>
      <c r="ARY13"/>
      <c r="ARZ13"/>
      <c r="ASA13"/>
      <c r="ASB13"/>
      <c r="ASC13"/>
      <c r="ASD13"/>
      <c r="ASE13"/>
      <c r="ASF13"/>
      <c r="ASG13"/>
      <c r="ASH13"/>
      <c r="ASI13"/>
      <c r="ASJ13"/>
      <c r="ASK13"/>
      <c r="ASL13"/>
      <c r="ASM13"/>
      <c r="ASN13"/>
      <c r="ASO13"/>
      <c r="ASP13"/>
      <c r="ASQ13"/>
      <c r="ASR13"/>
      <c r="ASS13"/>
      <c r="AST13"/>
      <c r="ASU13"/>
      <c r="ASV13"/>
      <c r="ASW13"/>
      <c r="ASX13"/>
      <c r="ASY13"/>
      <c r="ASZ13"/>
      <c r="ATA13"/>
      <c r="ATB13"/>
      <c r="ATC13"/>
      <c r="ATD13"/>
      <c r="ATE13"/>
      <c r="ATF13"/>
      <c r="ATG13"/>
      <c r="ATH13"/>
      <c r="ATI13"/>
      <c r="ATJ13"/>
      <c r="ATK13"/>
      <c r="ATL13"/>
      <c r="ATM13"/>
      <c r="ATN13"/>
      <c r="ATO13"/>
      <c r="ATP13"/>
      <c r="ATQ13"/>
      <c r="ATR13"/>
      <c r="ATS13"/>
      <c r="ATT13"/>
      <c r="ATU13"/>
      <c r="ATV13"/>
      <c r="ATW13"/>
      <c r="ATX13"/>
      <c r="ATY13"/>
      <c r="ATZ13"/>
      <c r="AUA13"/>
      <c r="AUB13"/>
      <c r="AUC13"/>
      <c r="AUD13"/>
      <c r="AUE13"/>
      <c r="AUF13"/>
      <c r="AUG13"/>
      <c r="AUH13"/>
      <c r="AUI13"/>
      <c r="AUJ13"/>
      <c r="AUK13"/>
      <c r="AUL13"/>
      <c r="AUM13"/>
      <c r="AUN13"/>
      <c r="AUO13"/>
      <c r="AUP13"/>
      <c r="AUQ13"/>
      <c r="AUR13"/>
      <c r="AUS13"/>
      <c r="AUT13"/>
      <c r="AUU13"/>
      <c r="AUV13"/>
      <c r="AUW13"/>
      <c r="AUX13"/>
      <c r="AUY13"/>
      <c r="AUZ13"/>
      <c r="AVA13"/>
      <c r="AVB13"/>
      <c r="AVC13"/>
      <c r="AVD13"/>
      <c r="AVE13"/>
      <c r="AVF13"/>
      <c r="AVG13"/>
      <c r="AVH13"/>
      <c r="AVI13"/>
      <c r="AVJ13"/>
      <c r="AVK13"/>
      <c r="AVL13"/>
      <c r="AVM13"/>
      <c r="AVN13"/>
      <c r="AVO13"/>
      <c r="AVP13"/>
      <c r="AVQ13"/>
      <c r="AVR13"/>
      <c r="AVS13"/>
      <c r="AVT13"/>
      <c r="AVU13"/>
      <c r="AVV13"/>
      <c r="AVW13"/>
      <c r="AVX13"/>
      <c r="AVY13"/>
      <c r="AVZ13"/>
      <c r="AWA13"/>
      <c r="AWB13"/>
      <c r="AWC13"/>
      <c r="AWD13"/>
      <c r="AWE13"/>
      <c r="AWF13"/>
      <c r="AWG13"/>
      <c r="AWH13"/>
      <c r="AWI13"/>
      <c r="AWJ13"/>
      <c r="AWK13"/>
      <c r="AWL13"/>
      <c r="AWM13"/>
      <c r="AWN13"/>
      <c r="AWO13"/>
      <c r="AWP13"/>
      <c r="AWQ13"/>
      <c r="AWR13"/>
      <c r="AWS13"/>
      <c r="AWT13"/>
      <c r="AWU13"/>
      <c r="AWV13"/>
      <c r="AWW13"/>
      <c r="AWX13"/>
      <c r="AWY13"/>
      <c r="AWZ13"/>
      <c r="AXA13"/>
      <c r="AXB13"/>
      <c r="AXC13"/>
      <c r="AXD13"/>
      <c r="AXE13"/>
      <c r="AXF13"/>
      <c r="AXG13"/>
      <c r="AXH13"/>
      <c r="AXI13"/>
      <c r="AXJ13"/>
      <c r="AXK13"/>
      <c r="AXL13"/>
      <c r="AXM13"/>
      <c r="AXN13"/>
      <c r="AXO13"/>
      <c r="AXP13"/>
      <c r="AXQ13"/>
      <c r="AXR13"/>
      <c r="AXS13"/>
      <c r="AXT13"/>
      <c r="AXU13"/>
      <c r="AXV13"/>
      <c r="AXW13"/>
      <c r="AXX13"/>
      <c r="AXY13"/>
      <c r="AXZ13"/>
      <c r="AYA13"/>
      <c r="AYB13"/>
      <c r="AYC13"/>
      <c r="AYD13"/>
      <c r="AYE13"/>
      <c r="AYF13"/>
      <c r="AYG13"/>
      <c r="AYH13"/>
      <c r="AYI13"/>
      <c r="AYJ13"/>
      <c r="AYK13"/>
      <c r="AYL13"/>
      <c r="AYM13"/>
      <c r="AYN13"/>
      <c r="AYO13"/>
      <c r="AYP13"/>
      <c r="AYQ13"/>
      <c r="AYR13"/>
      <c r="AYS13"/>
      <c r="AYT13"/>
      <c r="AYU13"/>
      <c r="AYV13"/>
      <c r="AYW13"/>
      <c r="AYX13"/>
      <c r="AYY13"/>
      <c r="AYZ13"/>
      <c r="AZA13"/>
      <c r="AZB13"/>
      <c r="AZC13"/>
      <c r="AZD13"/>
      <c r="AZE13"/>
      <c r="AZF13"/>
      <c r="AZG13"/>
      <c r="AZH13"/>
      <c r="AZI13"/>
      <c r="AZJ13"/>
      <c r="AZK13"/>
      <c r="AZL13"/>
      <c r="AZM13"/>
      <c r="AZN13"/>
      <c r="AZO13"/>
      <c r="AZP13"/>
      <c r="AZQ13"/>
      <c r="AZR13"/>
      <c r="AZS13"/>
      <c r="AZT13"/>
      <c r="AZU13"/>
      <c r="AZV13"/>
      <c r="AZW13"/>
      <c r="AZX13"/>
      <c r="AZY13"/>
      <c r="AZZ13"/>
      <c r="BAA13"/>
      <c r="BAB13"/>
      <c r="BAC13"/>
      <c r="BAD13"/>
      <c r="BAE13"/>
      <c r="BAF13"/>
      <c r="BAG13"/>
      <c r="BAH13"/>
      <c r="BAI13"/>
      <c r="BAJ13"/>
      <c r="BAK13"/>
      <c r="BAL13"/>
      <c r="BAM13"/>
      <c r="BAN13"/>
      <c r="BAO13"/>
      <c r="BAP13"/>
      <c r="BAQ13"/>
      <c r="BAR13"/>
      <c r="BAS13"/>
      <c r="BAT13"/>
      <c r="BAU13"/>
      <c r="BAV13"/>
      <c r="BAW13"/>
      <c r="BAX13"/>
      <c r="BAY13"/>
      <c r="BAZ13"/>
      <c r="BBA13"/>
      <c r="BBB13"/>
      <c r="BBC13"/>
      <c r="BBD13"/>
      <c r="BBE13"/>
      <c r="BBF13"/>
      <c r="BBG13"/>
      <c r="BBH13"/>
      <c r="BBI13"/>
      <c r="BBJ13"/>
      <c r="BBK13"/>
      <c r="BBL13"/>
      <c r="BBM13"/>
      <c r="BBN13"/>
      <c r="BBO13"/>
      <c r="BBP13"/>
      <c r="BBQ13"/>
      <c r="BBR13"/>
      <c r="BBS13"/>
      <c r="BBT13"/>
      <c r="BBU13"/>
      <c r="BBV13"/>
      <c r="BBW13"/>
      <c r="BBX13"/>
      <c r="BBY13"/>
      <c r="BBZ13"/>
      <c r="BCA13"/>
      <c r="BCB13"/>
      <c r="BCC13"/>
      <c r="BCD13"/>
      <c r="BCE13"/>
      <c r="BCF13"/>
      <c r="BCG13"/>
      <c r="BCH13"/>
      <c r="BCI13"/>
      <c r="BCJ13"/>
      <c r="BCK13"/>
      <c r="BCL13"/>
      <c r="BCM13"/>
      <c r="BCN13"/>
      <c r="BCO13"/>
      <c r="BCP13"/>
      <c r="BCQ13"/>
      <c r="BCR13"/>
      <c r="BCS13"/>
      <c r="BCT13"/>
      <c r="BCU13"/>
      <c r="BCV13"/>
      <c r="BCW13"/>
      <c r="BCX13"/>
      <c r="BCY13"/>
      <c r="BCZ13"/>
      <c r="BDA13"/>
      <c r="BDB13"/>
      <c r="BDC13"/>
      <c r="BDD13"/>
      <c r="BDE13"/>
      <c r="BDF13"/>
      <c r="BDG13"/>
      <c r="BDH13"/>
      <c r="BDI13"/>
      <c r="BDJ13"/>
      <c r="BDK13"/>
      <c r="BDL13"/>
      <c r="BDM13"/>
      <c r="BDN13"/>
      <c r="BDO13"/>
      <c r="BDP13"/>
      <c r="BDQ13"/>
      <c r="BDR13"/>
      <c r="BDS13"/>
      <c r="BDT13"/>
      <c r="BDU13"/>
      <c r="BDV13"/>
      <c r="BDW13"/>
      <c r="BDX13"/>
      <c r="BDY13"/>
      <c r="BDZ13"/>
      <c r="BEA13"/>
      <c r="BEB13"/>
      <c r="BEC13"/>
      <c r="BED13"/>
      <c r="BEE13"/>
      <c r="BEF13"/>
      <c r="BEG13"/>
      <c r="BEH13"/>
      <c r="BEI13"/>
      <c r="BEJ13"/>
      <c r="BEK13"/>
      <c r="BEL13"/>
      <c r="BEM13"/>
      <c r="BEN13"/>
      <c r="BEO13"/>
      <c r="BEP13"/>
      <c r="BEQ13"/>
      <c r="BER13"/>
      <c r="BES13"/>
      <c r="BET13"/>
      <c r="BEU13"/>
      <c r="BEV13"/>
      <c r="BEW13"/>
      <c r="BEX13"/>
      <c r="BEY13"/>
      <c r="BEZ13"/>
      <c r="BFA13"/>
      <c r="BFB13"/>
      <c r="BFC13"/>
      <c r="BFD13"/>
      <c r="BFE13"/>
      <c r="BFF13"/>
      <c r="BFG13"/>
      <c r="BFH13"/>
      <c r="BFI13"/>
      <c r="BFJ13"/>
      <c r="BFK13"/>
      <c r="BFL13"/>
      <c r="BFM13"/>
      <c r="BFN13"/>
      <c r="BFO13"/>
      <c r="BFP13"/>
      <c r="BFQ13"/>
      <c r="BFR13"/>
      <c r="BFS13"/>
      <c r="BFT13"/>
      <c r="BFU13"/>
      <c r="BFV13"/>
      <c r="BFW13"/>
      <c r="BFX13"/>
      <c r="BFY13"/>
      <c r="BFZ13"/>
      <c r="BGA13"/>
      <c r="BGB13"/>
      <c r="BGC13"/>
      <c r="BGD13"/>
      <c r="BGE13"/>
      <c r="BGF13"/>
      <c r="BGG13"/>
      <c r="BGH13"/>
      <c r="BGI13"/>
      <c r="BGJ13"/>
      <c r="BGK13"/>
      <c r="BGL13"/>
      <c r="BGM13"/>
      <c r="BGN13"/>
      <c r="BGO13"/>
      <c r="BGP13"/>
      <c r="BGQ13"/>
      <c r="BGR13"/>
      <c r="BGS13"/>
      <c r="BGT13"/>
      <c r="BGU13"/>
      <c r="BGV13"/>
      <c r="BGW13"/>
      <c r="BGX13"/>
      <c r="BGY13"/>
      <c r="BGZ13"/>
      <c r="BHA13"/>
      <c r="BHB13"/>
      <c r="BHC13"/>
      <c r="BHD13"/>
      <c r="BHE13"/>
      <c r="BHF13"/>
      <c r="BHG13"/>
      <c r="BHH13"/>
      <c r="BHI13"/>
      <c r="BHJ13"/>
      <c r="BHK13"/>
      <c r="BHL13"/>
      <c r="BHM13"/>
      <c r="BHN13"/>
      <c r="BHO13"/>
      <c r="BHP13"/>
      <c r="BHQ13"/>
      <c r="BHR13"/>
      <c r="BHS13"/>
      <c r="BHT13"/>
      <c r="BHU13"/>
      <c r="BHV13"/>
      <c r="BHW13"/>
      <c r="BHX13"/>
      <c r="BHY13"/>
      <c r="BHZ13"/>
      <c r="BIA13"/>
      <c r="BIB13"/>
      <c r="BIC13"/>
      <c r="BID13"/>
      <c r="BIE13"/>
      <c r="BIF13"/>
      <c r="BIG13"/>
      <c r="BIH13"/>
      <c r="BII13"/>
      <c r="BIJ13"/>
      <c r="BIK13"/>
      <c r="BIL13"/>
      <c r="BIM13"/>
      <c r="BIN13"/>
      <c r="BIO13"/>
      <c r="BIP13"/>
      <c r="BIQ13"/>
      <c r="BIR13"/>
      <c r="BIS13"/>
      <c r="BIT13"/>
      <c r="BIU13"/>
      <c r="BIV13"/>
      <c r="BIW13"/>
      <c r="BIX13"/>
      <c r="BIY13"/>
      <c r="BIZ13"/>
      <c r="BJA13"/>
      <c r="BJB13"/>
      <c r="BJC13"/>
      <c r="BJD13"/>
      <c r="BJE13"/>
      <c r="BJF13"/>
      <c r="BJG13"/>
      <c r="BJH13"/>
      <c r="BJI13"/>
      <c r="BJJ13"/>
      <c r="BJK13"/>
      <c r="BJL13"/>
      <c r="BJM13"/>
      <c r="BJN13"/>
      <c r="BJO13"/>
      <c r="BJP13"/>
      <c r="BJQ13"/>
      <c r="BJR13"/>
      <c r="BJS13"/>
      <c r="BJT13"/>
      <c r="BJU13"/>
      <c r="BJV13"/>
      <c r="BJW13"/>
      <c r="BJX13"/>
      <c r="BJY13"/>
      <c r="BJZ13"/>
      <c r="BKA13"/>
      <c r="BKB13"/>
      <c r="BKC13"/>
      <c r="BKD13"/>
      <c r="BKE13"/>
      <c r="BKF13"/>
      <c r="BKG13"/>
      <c r="BKH13"/>
      <c r="BKI13"/>
      <c r="BKJ13"/>
      <c r="BKK13"/>
      <c r="BKL13"/>
      <c r="BKM13"/>
      <c r="BKN13"/>
      <c r="BKO13"/>
      <c r="BKP13"/>
      <c r="BKQ13"/>
      <c r="BKR13"/>
      <c r="BKS13"/>
      <c r="BKT13"/>
      <c r="BKU13"/>
      <c r="BKV13"/>
      <c r="BKW13"/>
      <c r="BKX13"/>
      <c r="BKY13"/>
      <c r="BKZ13"/>
      <c r="BLA13"/>
      <c r="BLB13"/>
      <c r="BLC13"/>
      <c r="BLD13"/>
      <c r="BLE13"/>
      <c r="BLF13"/>
      <c r="BLG13"/>
      <c r="BLH13"/>
      <c r="BLI13"/>
      <c r="BLJ13"/>
      <c r="BLK13"/>
      <c r="BLL13"/>
      <c r="BLM13"/>
      <c r="BLN13"/>
      <c r="BLO13"/>
      <c r="BLP13"/>
      <c r="BLQ13"/>
      <c r="BLR13"/>
      <c r="BLS13"/>
      <c r="BLT13"/>
      <c r="BLU13"/>
      <c r="BLV13"/>
      <c r="BLW13"/>
      <c r="BLX13"/>
      <c r="BLY13"/>
      <c r="BLZ13"/>
      <c r="BMA13"/>
      <c r="BMB13"/>
      <c r="BMC13"/>
      <c r="BMD13"/>
      <c r="BME13"/>
      <c r="BMF13"/>
      <c r="BMG13"/>
      <c r="BMH13"/>
      <c r="BMI13"/>
      <c r="BMJ13"/>
      <c r="BMK13"/>
      <c r="BML13"/>
      <c r="BMM13"/>
      <c r="BMN13"/>
      <c r="BMO13"/>
      <c r="BMP13"/>
      <c r="BMQ13"/>
      <c r="BMR13"/>
      <c r="BMS13"/>
      <c r="BMT13"/>
      <c r="BMU13"/>
      <c r="BMV13"/>
      <c r="BMW13"/>
      <c r="BMX13"/>
      <c r="BMY13"/>
      <c r="BMZ13"/>
      <c r="BNA13"/>
      <c r="BNB13"/>
      <c r="BNC13"/>
      <c r="BND13"/>
      <c r="BNE13"/>
      <c r="BNF13"/>
      <c r="BNG13"/>
      <c r="BNH13"/>
      <c r="BNI13"/>
      <c r="BNJ13"/>
      <c r="BNK13"/>
      <c r="BNL13"/>
      <c r="BNM13"/>
      <c r="BNN13"/>
      <c r="BNO13"/>
      <c r="BNP13"/>
      <c r="BNQ13"/>
      <c r="BNR13"/>
      <c r="BNS13"/>
      <c r="BNT13"/>
      <c r="BNU13"/>
      <c r="BNV13"/>
      <c r="BNW13"/>
      <c r="BNX13"/>
      <c r="BNY13"/>
      <c r="BNZ13"/>
      <c r="BOA13"/>
      <c r="BOB13"/>
      <c r="BOC13"/>
      <c r="BOD13"/>
      <c r="BOE13"/>
      <c r="BOF13"/>
      <c r="BOG13"/>
      <c r="BOH13"/>
      <c r="BOI13"/>
      <c r="BOJ13"/>
      <c r="BOK13"/>
      <c r="BOL13"/>
      <c r="BOM13"/>
      <c r="BON13"/>
      <c r="BOO13"/>
      <c r="BOP13"/>
      <c r="BOQ13"/>
      <c r="BOR13"/>
      <c r="BOS13"/>
      <c r="BOT13"/>
      <c r="BOU13"/>
      <c r="BOV13"/>
      <c r="BOW13"/>
      <c r="BOX13"/>
      <c r="BOY13"/>
      <c r="BOZ13"/>
      <c r="BPA13"/>
      <c r="BPB13"/>
      <c r="BPC13"/>
      <c r="BPD13"/>
      <c r="BPE13"/>
      <c r="BPF13"/>
      <c r="BPG13"/>
      <c r="BPH13"/>
      <c r="BPI13"/>
      <c r="BPJ13"/>
      <c r="BPK13"/>
      <c r="BPL13"/>
      <c r="BPM13"/>
      <c r="BPN13"/>
      <c r="BPO13"/>
      <c r="BPP13"/>
      <c r="BPQ13"/>
      <c r="BPR13"/>
      <c r="BPS13"/>
      <c r="BPT13"/>
      <c r="BPU13"/>
      <c r="BPV13"/>
      <c r="BPW13"/>
      <c r="BPX13"/>
      <c r="BPY13"/>
      <c r="BPZ13"/>
      <c r="BQA13"/>
      <c r="BQB13"/>
      <c r="BQC13"/>
      <c r="BQD13"/>
      <c r="BQE13"/>
      <c r="BQF13"/>
      <c r="BQG13"/>
      <c r="BQH13"/>
      <c r="BQI13"/>
      <c r="BQJ13"/>
      <c r="BQK13"/>
      <c r="BQL13"/>
      <c r="BQM13"/>
      <c r="BQN13"/>
      <c r="BQO13"/>
      <c r="BQP13"/>
      <c r="BQQ13"/>
      <c r="BQR13"/>
      <c r="BQS13"/>
      <c r="BQT13"/>
      <c r="BQU13"/>
      <c r="BQV13"/>
      <c r="BQW13"/>
      <c r="BQX13"/>
      <c r="BQY13"/>
      <c r="BQZ13"/>
      <c r="BRA13"/>
      <c r="BRB13"/>
      <c r="BRC13"/>
      <c r="BRD13"/>
      <c r="BRE13"/>
      <c r="BRF13"/>
      <c r="BRG13"/>
      <c r="BRH13"/>
      <c r="BRI13"/>
      <c r="BRJ13"/>
      <c r="BRK13"/>
      <c r="BRL13"/>
      <c r="BRM13"/>
      <c r="BRN13"/>
      <c r="BRO13"/>
      <c r="BRP13"/>
      <c r="BRQ13"/>
      <c r="BRR13"/>
      <c r="BRS13"/>
      <c r="BRT13"/>
      <c r="BRU13"/>
      <c r="BRV13"/>
      <c r="BRW13"/>
      <c r="BRX13"/>
      <c r="BRY13"/>
      <c r="BRZ13"/>
      <c r="BSA13"/>
      <c r="BSB13"/>
      <c r="BSC13"/>
      <c r="BSD13"/>
      <c r="BSE13"/>
      <c r="BSF13"/>
      <c r="BSG13"/>
      <c r="BSH13"/>
      <c r="BSI13"/>
      <c r="BSJ13"/>
      <c r="BSK13"/>
      <c r="BSL13"/>
      <c r="BSM13"/>
      <c r="BSN13"/>
      <c r="BSO13"/>
      <c r="BSP13"/>
      <c r="BSQ13"/>
      <c r="BSR13"/>
      <c r="BSS13"/>
      <c r="BST13"/>
      <c r="BSU13"/>
      <c r="BSV13"/>
      <c r="BSW13"/>
      <c r="BSX13"/>
      <c r="BSY13"/>
      <c r="BSZ13"/>
      <c r="BTA13"/>
      <c r="BTB13"/>
      <c r="BTC13"/>
      <c r="BTD13"/>
      <c r="BTE13"/>
      <c r="BTF13"/>
      <c r="BTG13"/>
      <c r="BTH13"/>
      <c r="BTI13"/>
      <c r="BTJ13"/>
      <c r="BTK13"/>
      <c r="BTL13"/>
      <c r="BTM13"/>
      <c r="BTN13"/>
      <c r="BTO13"/>
      <c r="BTP13"/>
      <c r="BTQ13"/>
      <c r="BTR13"/>
      <c r="BTS13"/>
      <c r="BTT13"/>
      <c r="BTU13"/>
      <c r="BTV13"/>
      <c r="BTW13"/>
      <c r="BTX13"/>
      <c r="BTY13"/>
      <c r="BTZ13"/>
      <c r="BUA13"/>
      <c r="BUB13"/>
      <c r="BUC13"/>
      <c r="BUD13"/>
      <c r="BUE13"/>
      <c r="BUF13"/>
      <c r="BUG13"/>
      <c r="BUH13"/>
      <c r="BUI13"/>
      <c r="BUJ13"/>
      <c r="BUK13"/>
      <c r="BUL13"/>
      <c r="BUM13"/>
      <c r="BUN13"/>
      <c r="BUO13"/>
      <c r="BUP13"/>
      <c r="BUQ13"/>
      <c r="BUR13"/>
      <c r="BUS13"/>
      <c r="BUT13"/>
      <c r="BUU13"/>
      <c r="BUV13"/>
      <c r="BUW13"/>
      <c r="BUX13"/>
      <c r="BUY13"/>
      <c r="BUZ13"/>
      <c r="BVA13"/>
      <c r="BVB13"/>
      <c r="BVC13"/>
      <c r="BVD13"/>
      <c r="BVE13"/>
      <c r="BVF13"/>
      <c r="BVG13"/>
      <c r="BVH13"/>
      <c r="BVI13"/>
      <c r="BVJ13"/>
      <c r="BVK13"/>
      <c r="BVL13"/>
      <c r="BVM13"/>
      <c r="BVN13"/>
      <c r="BVO13"/>
      <c r="BVP13"/>
      <c r="BVQ13"/>
      <c r="BVR13"/>
      <c r="BVS13"/>
      <c r="BVT13"/>
      <c r="BVU13"/>
      <c r="BVV13"/>
      <c r="BVW13"/>
      <c r="BVX13"/>
      <c r="BVY13"/>
      <c r="BVZ13"/>
      <c r="BWA13"/>
      <c r="BWB13"/>
      <c r="BWC13"/>
      <c r="BWD13"/>
      <c r="BWE13"/>
      <c r="BWF13"/>
      <c r="BWG13"/>
      <c r="BWH13"/>
      <c r="BWI13"/>
      <c r="BWJ13"/>
      <c r="BWK13"/>
      <c r="BWL13"/>
      <c r="BWM13"/>
      <c r="BWN13"/>
      <c r="BWO13"/>
      <c r="BWP13"/>
      <c r="BWQ13"/>
      <c r="BWR13"/>
      <c r="BWS13"/>
      <c r="BWT13"/>
      <c r="BWU13"/>
      <c r="BWV13"/>
      <c r="BWW13"/>
      <c r="BWX13"/>
      <c r="BWY13"/>
      <c r="BWZ13"/>
      <c r="BXA13"/>
      <c r="BXB13"/>
      <c r="BXC13"/>
      <c r="BXD13"/>
      <c r="BXE13"/>
      <c r="BXF13"/>
      <c r="BXG13"/>
      <c r="BXH13"/>
      <c r="BXI13"/>
      <c r="BXJ13"/>
      <c r="BXK13"/>
      <c r="BXL13"/>
      <c r="BXM13"/>
      <c r="BXN13"/>
      <c r="BXO13"/>
      <c r="BXP13"/>
      <c r="BXQ13"/>
      <c r="BXR13"/>
      <c r="BXS13"/>
      <c r="BXT13"/>
      <c r="BXU13"/>
      <c r="BXV13"/>
      <c r="BXW13"/>
      <c r="BXX13"/>
      <c r="BXY13"/>
      <c r="BXZ13"/>
      <c r="BYA13"/>
      <c r="BYB13"/>
      <c r="BYC13"/>
      <c r="BYD13"/>
      <c r="BYE13"/>
      <c r="BYF13"/>
      <c r="BYG13"/>
      <c r="BYH13"/>
      <c r="BYI13"/>
      <c r="BYJ13"/>
      <c r="BYK13"/>
      <c r="BYL13"/>
      <c r="BYM13"/>
      <c r="BYN13"/>
      <c r="BYO13"/>
      <c r="BYP13"/>
      <c r="BYQ13"/>
      <c r="BYR13"/>
      <c r="BYS13"/>
      <c r="BYT13"/>
      <c r="BYU13"/>
      <c r="BYV13"/>
      <c r="BYW13"/>
      <c r="BYX13"/>
      <c r="BYY13"/>
      <c r="BYZ13"/>
      <c r="BZA13"/>
      <c r="BZB13"/>
      <c r="BZC13"/>
      <c r="BZD13"/>
      <c r="BZE13"/>
      <c r="BZF13"/>
      <c r="BZG13"/>
      <c r="BZH13"/>
      <c r="BZI13"/>
      <c r="BZJ13"/>
      <c r="BZK13"/>
      <c r="BZL13"/>
      <c r="BZM13"/>
      <c r="BZN13"/>
      <c r="BZO13"/>
      <c r="BZP13"/>
      <c r="BZQ13"/>
      <c r="BZR13"/>
      <c r="BZS13"/>
      <c r="BZT13"/>
      <c r="BZU13"/>
      <c r="BZV13"/>
      <c r="BZW13"/>
      <c r="BZX13"/>
      <c r="BZY13"/>
      <c r="BZZ13"/>
      <c r="CAA13"/>
      <c r="CAB13"/>
      <c r="CAC13"/>
      <c r="CAD13"/>
      <c r="CAE13"/>
      <c r="CAF13"/>
      <c r="CAG13"/>
      <c r="CAH13"/>
      <c r="CAI13"/>
      <c r="CAJ13"/>
      <c r="CAK13"/>
      <c r="CAL13"/>
      <c r="CAM13"/>
      <c r="CAN13"/>
      <c r="CAO13"/>
      <c r="CAP13"/>
      <c r="CAQ13"/>
      <c r="CAR13"/>
      <c r="CAS13"/>
      <c r="CAT13"/>
      <c r="CAU13"/>
      <c r="CAV13"/>
      <c r="CAW13"/>
      <c r="CAX13"/>
      <c r="CAY13"/>
      <c r="CAZ13"/>
      <c r="CBA13"/>
      <c r="CBB13"/>
      <c r="CBC13"/>
      <c r="CBD13"/>
      <c r="CBE13"/>
      <c r="CBF13"/>
      <c r="CBG13"/>
      <c r="CBH13"/>
      <c r="CBI13"/>
      <c r="CBJ13"/>
      <c r="CBK13"/>
      <c r="CBL13"/>
      <c r="CBM13"/>
      <c r="CBN13"/>
      <c r="CBO13"/>
      <c r="CBP13"/>
      <c r="CBQ13"/>
      <c r="CBR13"/>
      <c r="CBS13"/>
      <c r="CBT13"/>
      <c r="CBU13"/>
      <c r="CBV13"/>
      <c r="CBW13"/>
      <c r="CBX13"/>
      <c r="CBY13"/>
      <c r="CBZ13"/>
      <c r="CCA13"/>
      <c r="CCB13"/>
      <c r="CCC13"/>
      <c r="CCD13"/>
      <c r="CCE13"/>
      <c r="CCF13"/>
      <c r="CCG13"/>
      <c r="CCH13"/>
      <c r="CCI13"/>
      <c r="CCJ13"/>
      <c r="CCK13"/>
      <c r="CCL13"/>
      <c r="CCM13"/>
      <c r="CCN13"/>
      <c r="CCO13"/>
      <c r="CCP13"/>
      <c r="CCQ13"/>
      <c r="CCR13"/>
      <c r="CCS13"/>
      <c r="CCT13"/>
      <c r="CCU13"/>
      <c r="CCV13"/>
      <c r="CCW13"/>
      <c r="CCX13"/>
      <c r="CCY13"/>
      <c r="CCZ13"/>
      <c r="CDA13"/>
      <c r="CDB13"/>
      <c r="CDC13"/>
      <c r="CDD13"/>
      <c r="CDE13"/>
      <c r="CDF13"/>
      <c r="CDG13"/>
      <c r="CDH13"/>
      <c r="CDI13"/>
      <c r="CDJ13"/>
      <c r="CDK13"/>
      <c r="CDL13"/>
      <c r="CDM13"/>
      <c r="CDN13"/>
      <c r="CDO13"/>
      <c r="CDP13"/>
      <c r="CDQ13"/>
      <c r="CDR13"/>
      <c r="CDS13"/>
      <c r="CDT13"/>
      <c r="CDU13"/>
      <c r="CDV13"/>
      <c r="CDW13"/>
      <c r="CDX13"/>
      <c r="CDY13"/>
      <c r="CDZ13"/>
      <c r="CEA13"/>
      <c r="CEB13"/>
      <c r="CEC13"/>
      <c r="CED13"/>
      <c r="CEE13"/>
      <c r="CEF13"/>
      <c r="CEG13"/>
      <c r="CEH13"/>
      <c r="CEI13"/>
      <c r="CEJ13"/>
      <c r="CEK13"/>
      <c r="CEL13"/>
      <c r="CEM13"/>
      <c r="CEN13"/>
      <c r="CEO13"/>
      <c r="CEP13"/>
      <c r="CEQ13"/>
      <c r="CER13"/>
      <c r="CES13"/>
      <c r="CET13"/>
      <c r="CEU13"/>
      <c r="CEV13"/>
      <c r="CEW13"/>
      <c r="CEX13"/>
      <c r="CEY13"/>
      <c r="CEZ13"/>
      <c r="CFA13"/>
      <c r="CFB13"/>
      <c r="CFC13"/>
      <c r="CFD13"/>
      <c r="CFE13"/>
      <c r="CFF13"/>
      <c r="CFG13"/>
      <c r="CFH13"/>
      <c r="CFI13"/>
      <c r="CFJ13"/>
      <c r="CFK13"/>
      <c r="CFL13"/>
      <c r="CFM13"/>
      <c r="CFN13"/>
      <c r="CFO13"/>
      <c r="CFP13"/>
      <c r="CFQ13"/>
      <c r="CFR13"/>
      <c r="CFS13"/>
      <c r="CFT13"/>
      <c r="CFU13"/>
      <c r="CFV13"/>
      <c r="CFW13"/>
      <c r="CFX13"/>
      <c r="CFY13"/>
      <c r="CFZ13"/>
      <c r="CGA13"/>
      <c r="CGB13"/>
      <c r="CGC13"/>
      <c r="CGD13"/>
      <c r="CGE13"/>
      <c r="CGF13"/>
      <c r="CGG13"/>
      <c r="CGH13"/>
      <c r="CGI13"/>
      <c r="CGJ13"/>
      <c r="CGK13"/>
      <c r="CGL13"/>
      <c r="CGM13"/>
      <c r="CGN13"/>
      <c r="CGO13"/>
      <c r="CGP13"/>
      <c r="CGQ13"/>
      <c r="CGR13"/>
      <c r="CGS13"/>
      <c r="CGT13"/>
      <c r="CGU13"/>
      <c r="CGV13"/>
      <c r="CGW13"/>
      <c r="CGX13"/>
      <c r="CGY13"/>
      <c r="CGZ13"/>
      <c r="CHA13"/>
      <c r="CHB13"/>
      <c r="CHC13"/>
      <c r="CHD13"/>
      <c r="CHE13"/>
      <c r="CHF13"/>
      <c r="CHG13"/>
      <c r="CHH13"/>
      <c r="CHI13"/>
      <c r="CHJ13"/>
      <c r="CHK13"/>
      <c r="CHL13"/>
      <c r="CHM13"/>
      <c r="CHN13"/>
      <c r="CHO13"/>
      <c r="CHP13"/>
      <c r="CHQ13"/>
      <c r="CHR13"/>
      <c r="CHS13"/>
      <c r="CHT13"/>
      <c r="CHU13"/>
      <c r="CHV13"/>
      <c r="CHW13"/>
      <c r="CHX13"/>
      <c r="CHY13"/>
      <c r="CHZ13"/>
      <c r="CIA13"/>
      <c r="CIB13"/>
      <c r="CIC13"/>
      <c r="CID13"/>
      <c r="CIE13"/>
      <c r="CIF13"/>
      <c r="CIG13"/>
      <c r="CIH13"/>
      <c r="CII13"/>
      <c r="CIJ13"/>
      <c r="CIK13"/>
      <c r="CIL13"/>
      <c r="CIM13"/>
      <c r="CIN13"/>
      <c r="CIO13"/>
      <c r="CIP13"/>
      <c r="CIQ13"/>
      <c r="CIR13"/>
      <c r="CIS13"/>
      <c r="CIT13"/>
      <c r="CIU13"/>
      <c r="CIV13"/>
      <c r="CIW13"/>
      <c r="CIX13"/>
      <c r="CIY13"/>
      <c r="CIZ13"/>
      <c r="CJA13"/>
      <c r="CJB13"/>
      <c r="CJC13"/>
      <c r="CJD13"/>
      <c r="CJE13"/>
      <c r="CJF13"/>
      <c r="CJG13"/>
      <c r="CJH13"/>
      <c r="CJI13"/>
      <c r="CJJ13"/>
      <c r="CJK13"/>
      <c r="CJL13"/>
      <c r="CJM13"/>
      <c r="CJN13"/>
      <c r="CJO13"/>
      <c r="CJP13"/>
      <c r="CJQ13"/>
      <c r="CJR13"/>
      <c r="CJS13"/>
      <c r="CJT13"/>
      <c r="CJU13"/>
      <c r="CJV13"/>
      <c r="CJW13"/>
      <c r="CJX13"/>
      <c r="CJY13"/>
      <c r="CJZ13"/>
      <c r="CKA13"/>
      <c r="CKB13"/>
      <c r="CKC13"/>
      <c r="CKD13"/>
      <c r="CKE13"/>
      <c r="CKF13"/>
      <c r="CKG13"/>
      <c r="CKH13"/>
      <c r="CKI13"/>
      <c r="CKJ13"/>
      <c r="CKK13"/>
      <c r="CKL13"/>
      <c r="CKM13"/>
      <c r="CKN13"/>
      <c r="CKO13"/>
      <c r="CKP13"/>
      <c r="CKQ13"/>
      <c r="CKR13"/>
      <c r="CKS13"/>
      <c r="CKT13"/>
      <c r="CKU13"/>
      <c r="CKV13"/>
      <c r="CKW13"/>
      <c r="CKX13"/>
      <c r="CKY13"/>
      <c r="CKZ13"/>
      <c r="CLA13"/>
      <c r="CLB13"/>
      <c r="CLC13"/>
      <c r="CLD13"/>
      <c r="CLE13"/>
      <c r="CLF13"/>
      <c r="CLG13"/>
      <c r="CLH13"/>
      <c r="CLI13"/>
      <c r="CLJ13"/>
      <c r="CLK13"/>
      <c r="CLL13"/>
      <c r="CLM13"/>
      <c r="CLN13"/>
      <c r="CLO13"/>
      <c r="CLP13"/>
      <c r="CLQ13"/>
      <c r="CLR13"/>
      <c r="CLS13"/>
      <c r="CLT13"/>
      <c r="CLU13"/>
      <c r="CLV13"/>
      <c r="CLW13"/>
      <c r="CLX13"/>
      <c r="CLY13"/>
      <c r="CLZ13"/>
      <c r="CMA13"/>
      <c r="CMB13"/>
      <c r="CMC13"/>
      <c r="CMD13"/>
      <c r="CME13"/>
      <c r="CMF13"/>
      <c r="CMG13"/>
      <c r="CMH13"/>
      <c r="CMI13"/>
      <c r="CMJ13"/>
      <c r="CMK13"/>
      <c r="CML13"/>
      <c r="CMM13"/>
      <c r="CMN13"/>
      <c r="CMO13"/>
      <c r="CMP13"/>
      <c r="CMQ13"/>
      <c r="CMR13"/>
      <c r="CMS13"/>
      <c r="CMT13"/>
      <c r="CMU13"/>
      <c r="CMV13"/>
      <c r="CMW13"/>
      <c r="CMX13"/>
      <c r="CMY13"/>
      <c r="CMZ13"/>
      <c r="CNA13"/>
      <c r="CNB13"/>
      <c r="CNC13"/>
      <c r="CND13"/>
      <c r="CNE13"/>
      <c r="CNF13"/>
      <c r="CNG13"/>
      <c r="CNH13"/>
      <c r="CNI13"/>
      <c r="CNJ13"/>
      <c r="CNK13"/>
      <c r="CNL13"/>
      <c r="CNM13"/>
      <c r="CNN13"/>
      <c r="CNO13"/>
      <c r="CNP13"/>
      <c r="CNQ13"/>
      <c r="CNR13"/>
      <c r="CNS13"/>
      <c r="CNT13"/>
      <c r="CNU13"/>
      <c r="CNV13"/>
      <c r="CNW13"/>
      <c r="CNX13"/>
      <c r="CNY13"/>
      <c r="CNZ13"/>
      <c r="COA13"/>
      <c r="COB13"/>
      <c r="COC13"/>
      <c r="COD13"/>
      <c r="COE13"/>
      <c r="COF13"/>
      <c r="COG13"/>
      <c r="COH13"/>
      <c r="COI13"/>
      <c r="COJ13"/>
      <c r="COK13"/>
      <c r="COL13"/>
      <c r="COM13"/>
      <c r="CON13"/>
      <c r="COO13"/>
      <c r="COP13"/>
      <c r="COQ13"/>
      <c r="COR13"/>
      <c r="COS13"/>
      <c r="COT13"/>
      <c r="COU13"/>
      <c r="COV13"/>
      <c r="COW13"/>
      <c r="COX13"/>
      <c r="COY13"/>
      <c r="COZ13"/>
      <c r="CPA13"/>
      <c r="CPB13"/>
      <c r="CPC13"/>
      <c r="CPD13"/>
      <c r="CPE13"/>
      <c r="CPF13"/>
      <c r="CPG13"/>
      <c r="CPH13"/>
      <c r="CPI13"/>
      <c r="CPJ13"/>
      <c r="CPK13"/>
      <c r="CPL13"/>
      <c r="CPM13"/>
      <c r="CPN13"/>
      <c r="CPO13"/>
      <c r="CPP13"/>
      <c r="CPQ13"/>
      <c r="CPR13"/>
      <c r="CPS13"/>
      <c r="CPT13"/>
      <c r="CPU13"/>
      <c r="CPV13"/>
      <c r="CPW13"/>
      <c r="CPX13"/>
      <c r="CPY13"/>
      <c r="CPZ13"/>
      <c r="CQA13"/>
      <c r="CQB13"/>
      <c r="CQC13"/>
      <c r="CQD13"/>
      <c r="CQE13"/>
      <c r="CQF13"/>
      <c r="CQG13"/>
      <c r="CQH13"/>
      <c r="CQI13"/>
      <c r="CQJ13"/>
      <c r="CQK13"/>
      <c r="CQL13"/>
      <c r="CQM13"/>
      <c r="CQN13"/>
      <c r="CQO13"/>
      <c r="CQP13"/>
      <c r="CQQ13"/>
      <c r="CQR13"/>
      <c r="CQS13"/>
      <c r="CQT13"/>
      <c r="CQU13"/>
      <c r="CQV13"/>
      <c r="CQW13"/>
      <c r="CQX13"/>
      <c r="CQY13"/>
      <c r="CQZ13"/>
      <c r="CRA13"/>
      <c r="CRB13"/>
      <c r="CRC13"/>
      <c r="CRD13"/>
      <c r="CRE13"/>
      <c r="CRF13"/>
      <c r="CRG13"/>
      <c r="CRH13"/>
      <c r="CRI13"/>
      <c r="CRJ13"/>
      <c r="CRK13"/>
      <c r="CRL13"/>
      <c r="CRM13"/>
      <c r="CRN13"/>
      <c r="CRO13"/>
      <c r="CRP13"/>
      <c r="CRQ13"/>
      <c r="CRR13"/>
      <c r="CRS13"/>
      <c r="CRT13"/>
      <c r="CRU13"/>
      <c r="CRV13"/>
      <c r="CRW13"/>
      <c r="CRX13"/>
      <c r="CRY13"/>
      <c r="CRZ13"/>
      <c r="CSA13"/>
      <c r="CSB13"/>
      <c r="CSC13"/>
      <c r="CSD13"/>
      <c r="CSE13"/>
      <c r="CSF13"/>
      <c r="CSG13"/>
      <c r="CSH13"/>
      <c r="CSI13"/>
      <c r="CSJ13"/>
      <c r="CSK13"/>
      <c r="CSL13"/>
      <c r="CSM13"/>
      <c r="CSN13"/>
      <c r="CSO13"/>
      <c r="CSP13"/>
      <c r="CSQ13"/>
      <c r="CSR13"/>
      <c r="CSS13"/>
      <c r="CST13"/>
      <c r="CSU13"/>
      <c r="CSV13"/>
      <c r="CSW13"/>
      <c r="CSX13"/>
      <c r="CSY13"/>
      <c r="CSZ13"/>
      <c r="CTA13"/>
      <c r="CTB13"/>
      <c r="CTC13"/>
      <c r="CTD13"/>
      <c r="CTE13"/>
      <c r="CTF13"/>
      <c r="CTG13"/>
      <c r="CTH13"/>
      <c r="CTI13"/>
      <c r="CTJ13"/>
      <c r="CTK13"/>
      <c r="CTL13"/>
      <c r="CTM13"/>
      <c r="CTN13"/>
      <c r="CTO13"/>
      <c r="CTP13"/>
      <c r="CTQ13"/>
      <c r="CTR13"/>
      <c r="CTS13"/>
      <c r="CTT13"/>
      <c r="CTU13"/>
      <c r="CTV13"/>
      <c r="CTW13"/>
      <c r="CTX13"/>
      <c r="CTY13"/>
      <c r="CTZ13"/>
      <c r="CUA13"/>
      <c r="CUB13"/>
      <c r="CUC13"/>
      <c r="CUD13"/>
      <c r="CUE13"/>
      <c r="CUF13"/>
      <c r="CUG13"/>
      <c r="CUH13"/>
      <c r="CUI13"/>
      <c r="CUJ13"/>
      <c r="CUK13"/>
      <c r="CUL13"/>
      <c r="CUM13"/>
      <c r="CUN13"/>
      <c r="CUO13"/>
      <c r="CUP13"/>
      <c r="CUQ13"/>
      <c r="CUR13"/>
      <c r="CUS13"/>
      <c r="CUT13"/>
      <c r="CUU13"/>
      <c r="CUV13"/>
      <c r="CUW13"/>
      <c r="CUX13"/>
      <c r="CUY13"/>
      <c r="CUZ13"/>
      <c r="CVA13"/>
      <c r="CVB13"/>
      <c r="CVC13"/>
      <c r="CVD13"/>
      <c r="CVE13"/>
      <c r="CVF13"/>
      <c r="CVG13"/>
      <c r="CVH13"/>
      <c r="CVI13"/>
      <c r="CVJ13"/>
      <c r="CVK13"/>
      <c r="CVL13"/>
      <c r="CVM13"/>
      <c r="CVN13"/>
      <c r="CVO13"/>
      <c r="CVP13"/>
      <c r="CVQ13"/>
      <c r="CVR13"/>
      <c r="CVS13"/>
      <c r="CVT13"/>
      <c r="CVU13"/>
      <c r="CVV13"/>
      <c r="CVW13"/>
      <c r="CVX13"/>
      <c r="CVY13"/>
      <c r="CVZ13"/>
      <c r="CWA13"/>
      <c r="CWB13"/>
      <c r="CWC13"/>
      <c r="CWD13"/>
      <c r="CWE13"/>
      <c r="CWF13"/>
      <c r="CWG13"/>
      <c r="CWH13"/>
      <c r="CWI13"/>
      <c r="CWJ13"/>
      <c r="CWK13"/>
      <c r="CWL13"/>
      <c r="CWM13"/>
      <c r="CWN13"/>
      <c r="CWO13"/>
      <c r="CWP13"/>
      <c r="CWQ13"/>
      <c r="CWR13"/>
      <c r="CWS13"/>
      <c r="CWT13"/>
      <c r="CWU13"/>
      <c r="CWV13"/>
      <c r="CWW13"/>
      <c r="CWX13"/>
      <c r="CWY13"/>
      <c r="CWZ13"/>
      <c r="CXA13"/>
      <c r="CXB13"/>
      <c r="CXC13"/>
      <c r="CXD13"/>
      <c r="CXE13"/>
      <c r="CXF13"/>
      <c r="CXG13"/>
      <c r="CXH13"/>
      <c r="CXI13"/>
      <c r="CXJ13"/>
      <c r="CXK13"/>
      <c r="CXL13"/>
      <c r="CXM13"/>
      <c r="CXN13"/>
      <c r="CXO13"/>
      <c r="CXP13"/>
      <c r="CXQ13"/>
      <c r="CXR13"/>
      <c r="CXS13"/>
      <c r="CXT13"/>
      <c r="CXU13"/>
      <c r="CXV13"/>
      <c r="CXW13"/>
      <c r="CXX13"/>
      <c r="CXY13"/>
      <c r="CXZ13"/>
      <c r="CYA13"/>
      <c r="CYB13"/>
      <c r="CYC13"/>
      <c r="CYD13"/>
      <c r="CYE13"/>
      <c r="CYF13"/>
      <c r="CYG13"/>
      <c r="CYH13"/>
      <c r="CYI13"/>
      <c r="CYJ13"/>
      <c r="CYK13"/>
      <c r="CYL13"/>
      <c r="CYM13"/>
      <c r="CYN13"/>
      <c r="CYO13"/>
      <c r="CYP13"/>
      <c r="CYQ13"/>
      <c r="CYR13"/>
      <c r="CYS13"/>
      <c r="CYT13"/>
      <c r="CYU13"/>
      <c r="CYV13"/>
      <c r="CYW13"/>
      <c r="CYX13"/>
      <c r="CYY13"/>
      <c r="CYZ13"/>
      <c r="CZA13"/>
      <c r="CZB13"/>
      <c r="CZC13"/>
      <c r="CZD13"/>
      <c r="CZE13"/>
      <c r="CZF13"/>
      <c r="CZG13"/>
      <c r="CZH13"/>
      <c r="CZI13"/>
      <c r="CZJ13"/>
      <c r="CZK13"/>
      <c r="CZL13"/>
      <c r="CZM13"/>
      <c r="CZN13"/>
      <c r="CZO13"/>
      <c r="CZP13"/>
      <c r="CZQ13"/>
      <c r="CZR13"/>
      <c r="CZS13"/>
      <c r="CZT13"/>
      <c r="CZU13"/>
      <c r="CZV13"/>
      <c r="CZW13"/>
      <c r="CZX13"/>
      <c r="CZY13"/>
      <c r="CZZ13"/>
      <c r="DAA13"/>
      <c r="DAB13"/>
      <c r="DAC13"/>
      <c r="DAD13"/>
      <c r="DAE13"/>
      <c r="DAF13"/>
      <c r="DAG13"/>
      <c r="DAH13"/>
      <c r="DAI13"/>
      <c r="DAJ13"/>
      <c r="DAK13"/>
      <c r="DAL13"/>
      <c r="DAM13"/>
      <c r="DAN13"/>
      <c r="DAO13"/>
      <c r="DAP13"/>
      <c r="DAQ13"/>
      <c r="DAR13"/>
      <c r="DAS13"/>
      <c r="DAT13"/>
      <c r="DAU13"/>
      <c r="DAV13"/>
      <c r="DAW13"/>
      <c r="DAX13"/>
      <c r="DAY13"/>
      <c r="DAZ13"/>
      <c r="DBA13"/>
      <c r="DBB13"/>
      <c r="DBC13"/>
      <c r="DBD13"/>
      <c r="DBE13"/>
      <c r="DBF13"/>
      <c r="DBG13"/>
      <c r="DBH13"/>
      <c r="DBI13"/>
      <c r="DBJ13"/>
      <c r="DBK13"/>
      <c r="DBL13"/>
      <c r="DBM13"/>
      <c r="DBN13"/>
      <c r="DBO13"/>
      <c r="DBP13"/>
      <c r="DBQ13"/>
      <c r="DBR13"/>
      <c r="DBS13"/>
      <c r="DBT13"/>
      <c r="DBU13"/>
      <c r="DBV13"/>
      <c r="DBW13"/>
      <c r="DBX13"/>
      <c r="DBY13"/>
      <c r="DBZ13"/>
      <c r="DCA13"/>
      <c r="DCB13"/>
      <c r="DCC13"/>
      <c r="DCD13"/>
      <c r="DCE13"/>
      <c r="DCF13"/>
      <c r="DCG13"/>
      <c r="DCH13"/>
      <c r="DCI13"/>
      <c r="DCJ13"/>
      <c r="DCK13"/>
      <c r="DCL13"/>
      <c r="DCM13"/>
      <c r="DCN13"/>
      <c r="DCO13"/>
      <c r="DCP13"/>
      <c r="DCQ13"/>
      <c r="DCR13"/>
      <c r="DCS13"/>
      <c r="DCT13"/>
      <c r="DCU13"/>
      <c r="DCV13"/>
      <c r="DCW13"/>
      <c r="DCX13"/>
      <c r="DCY13"/>
      <c r="DCZ13"/>
      <c r="DDA13"/>
      <c r="DDB13"/>
      <c r="DDC13"/>
      <c r="DDD13"/>
      <c r="DDE13"/>
      <c r="DDF13"/>
      <c r="DDG13"/>
      <c r="DDH13"/>
      <c r="DDI13"/>
      <c r="DDJ13"/>
      <c r="DDK13"/>
      <c r="DDL13"/>
      <c r="DDM13"/>
      <c r="DDN13"/>
      <c r="DDO13"/>
      <c r="DDP13"/>
      <c r="DDQ13"/>
      <c r="DDR13"/>
      <c r="DDS13"/>
      <c r="DDT13"/>
      <c r="DDU13"/>
      <c r="DDV13"/>
      <c r="DDW13"/>
      <c r="DDX13"/>
      <c r="DDY13"/>
      <c r="DDZ13"/>
      <c r="DEA13"/>
      <c r="DEB13"/>
      <c r="DEC13"/>
      <c r="DED13"/>
      <c r="DEE13"/>
      <c r="DEF13"/>
      <c r="DEG13"/>
      <c r="DEH13"/>
      <c r="DEI13"/>
      <c r="DEJ13"/>
      <c r="DEK13"/>
      <c r="DEL13"/>
      <c r="DEM13"/>
      <c r="DEN13"/>
      <c r="DEO13"/>
      <c r="DEP13"/>
      <c r="DEQ13"/>
      <c r="DER13"/>
      <c r="DES13"/>
      <c r="DET13"/>
      <c r="DEU13"/>
      <c r="DEV13"/>
      <c r="DEW13"/>
      <c r="DEX13"/>
      <c r="DEY13"/>
      <c r="DEZ13"/>
      <c r="DFA13"/>
      <c r="DFB13"/>
      <c r="DFC13"/>
      <c r="DFD13"/>
      <c r="DFE13"/>
      <c r="DFF13"/>
      <c r="DFG13"/>
      <c r="DFH13"/>
      <c r="DFI13"/>
      <c r="DFJ13"/>
      <c r="DFK13"/>
      <c r="DFL13"/>
      <c r="DFM13"/>
      <c r="DFN13"/>
      <c r="DFO13"/>
      <c r="DFP13"/>
      <c r="DFQ13"/>
      <c r="DFR13"/>
      <c r="DFS13"/>
      <c r="DFT13"/>
      <c r="DFU13"/>
      <c r="DFV13"/>
      <c r="DFW13"/>
      <c r="DFX13"/>
      <c r="DFY13"/>
      <c r="DFZ13"/>
      <c r="DGA13"/>
      <c r="DGB13"/>
      <c r="DGC13"/>
      <c r="DGD13"/>
      <c r="DGE13"/>
      <c r="DGF13"/>
      <c r="DGG13"/>
      <c r="DGH13"/>
      <c r="DGI13"/>
      <c r="DGJ13"/>
      <c r="DGK13"/>
      <c r="DGL13"/>
      <c r="DGM13"/>
      <c r="DGN13"/>
      <c r="DGO13"/>
      <c r="DGP13"/>
      <c r="DGQ13"/>
      <c r="DGR13"/>
      <c r="DGS13"/>
      <c r="DGT13"/>
      <c r="DGU13"/>
      <c r="DGV13"/>
      <c r="DGW13"/>
      <c r="DGX13"/>
      <c r="DGY13"/>
      <c r="DGZ13"/>
      <c r="DHA13"/>
      <c r="DHB13"/>
      <c r="DHC13"/>
      <c r="DHD13"/>
      <c r="DHE13"/>
      <c r="DHF13"/>
      <c r="DHG13"/>
      <c r="DHH13"/>
      <c r="DHI13"/>
      <c r="DHJ13"/>
      <c r="DHK13"/>
      <c r="DHL13"/>
      <c r="DHM13"/>
      <c r="DHN13"/>
      <c r="DHO13"/>
      <c r="DHP13"/>
      <c r="DHQ13"/>
      <c r="DHR13"/>
      <c r="DHS13"/>
      <c r="DHT13"/>
      <c r="DHU13"/>
      <c r="DHV13"/>
      <c r="DHW13"/>
      <c r="DHX13"/>
      <c r="DHY13"/>
      <c r="DHZ13"/>
      <c r="DIA13"/>
      <c r="DIB13"/>
      <c r="DIC13"/>
      <c r="DID13"/>
      <c r="DIE13"/>
      <c r="DIF13"/>
      <c r="DIG13"/>
      <c r="DIH13"/>
      <c r="DII13"/>
      <c r="DIJ13"/>
      <c r="DIK13"/>
      <c r="DIL13"/>
      <c r="DIM13"/>
      <c r="DIN13"/>
      <c r="DIO13"/>
      <c r="DIP13"/>
      <c r="DIQ13"/>
      <c r="DIR13"/>
      <c r="DIS13"/>
      <c r="DIT13"/>
      <c r="DIU13"/>
      <c r="DIV13"/>
      <c r="DIW13"/>
      <c r="DIX13"/>
      <c r="DIY13"/>
      <c r="DIZ13"/>
      <c r="DJA13"/>
      <c r="DJB13"/>
      <c r="DJC13"/>
      <c r="DJD13"/>
      <c r="DJE13"/>
      <c r="DJF13"/>
      <c r="DJG13"/>
      <c r="DJH13"/>
      <c r="DJI13"/>
      <c r="DJJ13"/>
      <c r="DJK13"/>
      <c r="DJL13"/>
      <c r="DJM13"/>
      <c r="DJN13"/>
      <c r="DJO13"/>
      <c r="DJP13"/>
      <c r="DJQ13"/>
      <c r="DJR13"/>
      <c r="DJS13"/>
      <c r="DJT13"/>
      <c r="DJU13"/>
      <c r="DJV13"/>
      <c r="DJW13"/>
      <c r="DJX13"/>
      <c r="DJY13"/>
      <c r="DJZ13"/>
      <c r="DKA13"/>
      <c r="DKB13"/>
      <c r="DKC13"/>
      <c r="DKD13"/>
      <c r="DKE13"/>
      <c r="DKF13"/>
      <c r="DKG13"/>
      <c r="DKH13"/>
      <c r="DKI13"/>
      <c r="DKJ13"/>
      <c r="DKK13"/>
      <c r="DKL13"/>
      <c r="DKM13"/>
      <c r="DKN13"/>
      <c r="DKO13"/>
      <c r="DKP13"/>
      <c r="DKQ13"/>
      <c r="DKR13"/>
      <c r="DKS13"/>
      <c r="DKT13"/>
      <c r="DKU13"/>
      <c r="DKV13"/>
      <c r="DKW13"/>
      <c r="DKX13"/>
      <c r="DKY13"/>
      <c r="DKZ13"/>
      <c r="DLA13"/>
      <c r="DLB13"/>
      <c r="DLC13"/>
      <c r="DLD13"/>
      <c r="DLE13"/>
      <c r="DLF13"/>
      <c r="DLG13"/>
      <c r="DLH13"/>
      <c r="DLI13"/>
      <c r="DLJ13"/>
      <c r="DLK13"/>
      <c r="DLL13"/>
      <c r="DLM13"/>
      <c r="DLN13"/>
      <c r="DLO13"/>
      <c r="DLP13"/>
      <c r="DLQ13"/>
      <c r="DLR13"/>
      <c r="DLS13"/>
      <c r="DLT13"/>
      <c r="DLU13"/>
      <c r="DLV13"/>
      <c r="DLW13"/>
      <c r="DLX13"/>
      <c r="DLY13"/>
      <c r="DLZ13"/>
      <c r="DMA13"/>
      <c r="DMB13"/>
      <c r="DMC13"/>
      <c r="DMD13"/>
      <c r="DME13"/>
      <c r="DMF13"/>
      <c r="DMG13"/>
      <c r="DMH13"/>
      <c r="DMI13"/>
      <c r="DMJ13"/>
      <c r="DMK13"/>
      <c r="DML13"/>
      <c r="DMM13"/>
      <c r="DMN13"/>
      <c r="DMO13"/>
      <c r="DMP13"/>
      <c r="DMQ13"/>
      <c r="DMR13"/>
      <c r="DMS13"/>
      <c r="DMT13"/>
      <c r="DMU13"/>
      <c r="DMV13"/>
      <c r="DMW13"/>
      <c r="DMX13"/>
      <c r="DMY13"/>
      <c r="DMZ13"/>
      <c r="DNA13"/>
      <c r="DNB13"/>
      <c r="DNC13"/>
      <c r="DND13"/>
      <c r="DNE13"/>
      <c r="DNF13"/>
      <c r="DNG13"/>
      <c r="DNH13"/>
      <c r="DNI13"/>
      <c r="DNJ13"/>
      <c r="DNK13"/>
      <c r="DNL13"/>
      <c r="DNM13"/>
      <c r="DNN13"/>
      <c r="DNO13"/>
      <c r="DNP13"/>
      <c r="DNQ13"/>
      <c r="DNR13"/>
      <c r="DNS13"/>
      <c r="DNT13"/>
      <c r="DNU13"/>
      <c r="DNV13"/>
      <c r="DNW13"/>
      <c r="DNX13"/>
      <c r="DNY13"/>
      <c r="DNZ13"/>
      <c r="DOA13"/>
      <c r="DOB13"/>
      <c r="DOC13"/>
      <c r="DOD13"/>
      <c r="DOE13"/>
      <c r="DOF13"/>
      <c r="DOG13"/>
      <c r="DOH13"/>
      <c r="DOI13"/>
      <c r="DOJ13"/>
      <c r="DOK13"/>
      <c r="DOL13"/>
      <c r="DOM13"/>
      <c r="DON13"/>
      <c r="DOO13"/>
      <c r="DOP13"/>
      <c r="DOQ13"/>
      <c r="DOR13"/>
      <c r="DOS13"/>
      <c r="DOT13"/>
      <c r="DOU13"/>
      <c r="DOV13"/>
      <c r="DOW13"/>
      <c r="DOX13"/>
      <c r="DOY13"/>
      <c r="DOZ13"/>
      <c r="DPA13"/>
      <c r="DPB13"/>
      <c r="DPC13"/>
      <c r="DPD13"/>
      <c r="DPE13"/>
      <c r="DPF13"/>
      <c r="DPG13"/>
      <c r="DPH13"/>
      <c r="DPI13"/>
      <c r="DPJ13"/>
      <c r="DPK13"/>
      <c r="DPL13"/>
      <c r="DPM13"/>
      <c r="DPN13"/>
      <c r="DPO13"/>
      <c r="DPP13"/>
      <c r="DPQ13"/>
      <c r="DPR13"/>
      <c r="DPS13"/>
      <c r="DPT13"/>
      <c r="DPU13"/>
      <c r="DPV13"/>
      <c r="DPW13"/>
      <c r="DPX13"/>
      <c r="DPY13"/>
      <c r="DPZ13"/>
      <c r="DQA13"/>
      <c r="DQB13"/>
      <c r="DQC13"/>
      <c r="DQD13"/>
      <c r="DQE13"/>
      <c r="DQF13"/>
      <c r="DQG13"/>
      <c r="DQH13"/>
      <c r="DQI13"/>
      <c r="DQJ13"/>
      <c r="DQK13"/>
      <c r="DQL13"/>
      <c r="DQM13"/>
      <c r="DQN13"/>
      <c r="DQO13"/>
      <c r="DQP13"/>
      <c r="DQQ13"/>
      <c r="DQR13"/>
      <c r="DQS13"/>
      <c r="DQT13"/>
      <c r="DQU13"/>
      <c r="DQV13"/>
      <c r="DQW13"/>
      <c r="DQX13"/>
      <c r="DQY13"/>
      <c r="DQZ13"/>
      <c r="DRA13"/>
      <c r="DRB13"/>
      <c r="DRC13"/>
      <c r="DRD13"/>
      <c r="DRE13"/>
      <c r="DRF13"/>
      <c r="DRG13"/>
      <c r="DRH13"/>
      <c r="DRI13"/>
      <c r="DRJ13"/>
      <c r="DRK13"/>
      <c r="DRL13"/>
      <c r="DRM13"/>
      <c r="DRN13"/>
      <c r="DRO13"/>
      <c r="DRP13"/>
      <c r="DRQ13"/>
      <c r="DRR13"/>
      <c r="DRS13"/>
      <c r="DRT13"/>
      <c r="DRU13"/>
      <c r="DRV13"/>
      <c r="DRW13"/>
      <c r="DRX13"/>
      <c r="DRY13"/>
      <c r="DRZ13"/>
      <c r="DSA13"/>
      <c r="DSB13"/>
      <c r="DSC13"/>
      <c r="DSD13"/>
      <c r="DSE13"/>
      <c r="DSF13"/>
      <c r="DSG13"/>
      <c r="DSH13"/>
      <c r="DSI13"/>
      <c r="DSJ13"/>
      <c r="DSK13"/>
      <c r="DSL13"/>
      <c r="DSM13"/>
      <c r="DSN13"/>
      <c r="DSO13"/>
      <c r="DSP13"/>
      <c r="DSQ13"/>
      <c r="DSR13"/>
      <c r="DSS13"/>
      <c r="DST13"/>
      <c r="DSU13"/>
      <c r="DSV13"/>
      <c r="DSW13"/>
      <c r="DSX13"/>
      <c r="DSY13"/>
      <c r="DSZ13"/>
      <c r="DTA13"/>
      <c r="DTB13"/>
      <c r="DTC13"/>
      <c r="DTD13"/>
      <c r="DTE13"/>
      <c r="DTF13"/>
      <c r="DTG13"/>
      <c r="DTH13"/>
      <c r="DTI13"/>
      <c r="DTJ13"/>
      <c r="DTK13"/>
      <c r="DTL13"/>
      <c r="DTM13"/>
      <c r="DTN13"/>
      <c r="DTO13"/>
      <c r="DTP13"/>
      <c r="DTQ13"/>
      <c r="DTR13"/>
      <c r="DTS13"/>
      <c r="DTT13"/>
      <c r="DTU13"/>
      <c r="DTV13"/>
      <c r="DTW13"/>
      <c r="DTX13"/>
      <c r="DTY13"/>
      <c r="DTZ13"/>
      <c r="DUA13"/>
      <c r="DUB13"/>
      <c r="DUC13"/>
      <c r="DUD13"/>
      <c r="DUE13"/>
      <c r="DUF13"/>
      <c r="DUG13"/>
      <c r="DUH13"/>
      <c r="DUI13"/>
      <c r="DUJ13"/>
      <c r="DUK13"/>
      <c r="DUL13"/>
      <c r="DUM13"/>
      <c r="DUN13"/>
      <c r="DUO13"/>
      <c r="DUP13"/>
      <c r="DUQ13"/>
      <c r="DUR13"/>
      <c r="DUS13"/>
      <c r="DUT13"/>
      <c r="DUU13"/>
      <c r="DUV13"/>
      <c r="DUW13"/>
      <c r="DUX13"/>
      <c r="DUY13"/>
      <c r="DUZ13"/>
      <c r="DVA13"/>
      <c r="DVB13"/>
      <c r="DVC13"/>
      <c r="DVD13"/>
      <c r="DVE13"/>
      <c r="DVF13"/>
      <c r="DVG13"/>
      <c r="DVH13"/>
      <c r="DVI13"/>
      <c r="DVJ13"/>
      <c r="DVK13"/>
      <c r="DVL13"/>
      <c r="DVM13"/>
      <c r="DVN13"/>
      <c r="DVO13"/>
      <c r="DVP13"/>
      <c r="DVQ13"/>
      <c r="DVR13"/>
      <c r="DVS13"/>
      <c r="DVT13"/>
      <c r="DVU13"/>
      <c r="DVV13"/>
      <c r="DVW13"/>
      <c r="DVX13"/>
      <c r="DVY13"/>
      <c r="DVZ13"/>
      <c r="DWA13"/>
      <c r="DWB13"/>
      <c r="DWC13"/>
      <c r="DWD13"/>
      <c r="DWE13"/>
      <c r="DWF13"/>
      <c r="DWG13"/>
      <c r="DWH13"/>
      <c r="DWI13"/>
      <c r="DWJ13"/>
      <c r="DWK13"/>
      <c r="DWL13"/>
      <c r="DWM13"/>
      <c r="DWN13"/>
      <c r="DWO13"/>
      <c r="DWP13"/>
      <c r="DWQ13"/>
      <c r="DWR13"/>
      <c r="DWS13"/>
      <c r="DWT13"/>
      <c r="DWU13"/>
      <c r="DWV13"/>
      <c r="DWW13"/>
      <c r="DWX13"/>
      <c r="DWY13"/>
      <c r="DWZ13"/>
      <c r="DXA13"/>
      <c r="DXB13"/>
      <c r="DXC13"/>
      <c r="DXD13"/>
      <c r="DXE13"/>
      <c r="DXF13"/>
      <c r="DXG13"/>
      <c r="DXH13"/>
      <c r="DXI13"/>
      <c r="DXJ13"/>
      <c r="DXK13"/>
      <c r="DXL13"/>
      <c r="DXM13"/>
      <c r="DXN13"/>
      <c r="DXO13"/>
      <c r="DXP13"/>
      <c r="DXQ13"/>
      <c r="DXR13"/>
      <c r="DXS13"/>
      <c r="DXT13"/>
      <c r="DXU13"/>
      <c r="DXV13"/>
      <c r="DXW13"/>
      <c r="DXX13"/>
      <c r="DXY13"/>
      <c r="DXZ13"/>
      <c r="DYA13"/>
      <c r="DYB13"/>
      <c r="DYC13"/>
      <c r="DYD13"/>
      <c r="DYE13"/>
      <c r="DYF13"/>
      <c r="DYG13"/>
      <c r="DYH13"/>
      <c r="DYI13"/>
      <c r="DYJ13"/>
      <c r="DYK13"/>
      <c r="DYL13"/>
      <c r="DYM13"/>
      <c r="DYN13"/>
      <c r="DYO13"/>
      <c r="DYP13"/>
      <c r="DYQ13"/>
      <c r="DYR13"/>
      <c r="DYS13"/>
      <c r="DYT13"/>
      <c r="DYU13"/>
      <c r="DYV13"/>
      <c r="DYW13"/>
      <c r="DYX13"/>
      <c r="DYY13"/>
      <c r="DYZ13"/>
      <c r="DZA13"/>
      <c r="DZB13"/>
      <c r="DZC13"/>
      <c r="DZD13"/>
      <c r="DZE13"/>
      <c r="DZF13"/>
      <c r="DZG13"/>
      <c r="DZH13"/>
      <c r="DZI13"/>
      <c r="DZJ13"/>
      <c r="DZK13"/>
      <c r="DZL13"/>
      <c r="DZM13"/>
      <c r="DZN13"/>
      <c r="DZO13"/>
      <c r="DZP13"/>
      <c r="DZQ13"/>
      <c r="DZR13"/>
      <c r="DZS13"/>
      <c r="DZT13"/>
      <c r="DZU13"/>
      <c r="DZV13"/>
      <c r="DZW13"/>
      <c r="DZX13"/>
      <c r="DZY13"/>
      <c r="DZZ13"/>
      <c r="EAA13"/>
      <c r="EAB13"/>
      <c r="EAC13"/>
      <c r="EAD13"/>
      <c r="EAE13"/>
      <c r="EAF13"/>
      <c r="EAG13"/>
      <c r="EAH13"/>
      <c r="EAI13"/>
      <c r="EAJ13"/>
      <c r="EAK13"/>
      <c r="EAL13"/>
      <c r="EAM13"/>
      <c r="EAN13"/>
      <c r="EAO13"/>
      <c r="EAP13"/>
      <c r="EAQ13"/>
      <c r="EAR13"/>
      <c r="EAS13"/>
      <c r="EAT13"/>
      <c r="EAU13"/>
      <c r="EAV13"/>
      <c r="EAW13"/>
      <c r="EAX13"/>
      <c r="EAY13"/>
      <c r="EAZ13"/>
      <c r="EBA13"/>
      <c r="EBB13"/>
      <c r="EBC13"/>
      <c r="EBD13"/>
      <c r="EBE13"/>
      <c r="EBF13"/>
      <c r="EBG13"/>
      <c r="EBH13"/>
      <c r="EBI13"/>
      <c r="EBJ13"/>
      <c r="EBK13"/>
      <c r="EBL13"/>
      <c r="EBM13"/>
      <c r="EBN13"/>
      <c r="EBO13"/>
      <c r="EBP13"/>
      <c r="EBQ13"/>
      <c r="EBR13"/>
      <c r="EBS13"/>
      <c r="EBT13"/>
      <c r="EBU13"/>
      <c r="EBV13"/>
      <c r="EBW13"/>
      <c r="EBX13"/>
      <c r="EBY13"/>
      <c r="EBZ13"/>
      <c r="ECA13"/>
      <c r="ECB13"/>
      <c r="ECC13"/>
      <c r="ECD13"/>
      <c r="ECE13"/>
      <c r="ECF13"/>
      <c r="ECG13"/>
      <c r="ECH13"/>
      <c r="ECI13"/>
      <c r="ECJ13"/>
      <c r="ECK13"/>
      <c r="ECL13"/>
      <c r="ECM13"/>
      <c r="ECN13"/>
      <c r="ECO13"/>
      <c r="ECP13"/>
      <c r="ECQ13"/>
      <c r="ECR13"/>
      <c r="ECS13"/>
      <c r="ECT13"/>
      <c r="ECU13"/>
      <c r="ECV13"/>
      <c r="ECW13"/>
      <c r="ECX13"/>
      <c r="ECY13"/>
      <c r="ECZ13"/>
      <c r="EDA13"/>
      <c r="EDB13"/>
      <c r="EDC13"/>
      <c r="EDD13"/>
      <c r="EDE13"/>
      <c r="EDF13"/>
      <c r="EDG13"/>
      <c r="EDH13"/>
      <c r="EDI13"/>
      <c r="EDJ13"/>
      <c r="EDK13"/>
      <c r="EDL13"/>
      <c r="EDM13"/>
      <c r="EDN13"/>
      <c r="EDO13"/>
      <c r="EDP13"/>
      <c r="EDQ13"/>
      <c r="EDR13"/>
      <c r="EDS13"/>
      <c r="EDT13"/>
      <c r="EDU13"/>
      <c r="EDV13"/>
      <c r="EDW13"/>
      <c r="EDX13"/>
      <c r="EDY13"/>
      <c r="EDZ13"/>
      <c r="EEA13"/>
      <c r="EEB13"/>
      <c r="EEC13"/>
      <c r="EED13"/>
      <c r="EEE13"/>
      <c r="EEF13"/>
      <c r="EEG13"/>
      <c r="EEH13"/>
      <c r="EEI13"/>
      <c r="EEJ13"/>
      <c r="EEK13"/>
      <c r="EEL13"/>
      <c r="EEM13"/>
      <c r="EEN13"/>
      <c r="EEO13"/>
      <c r="EEP13"/>
      <c r="EEQ13"/>
      <c r="EER13"/>
      <c r="EES13"/>
      <c r="EET13"/>
      <c r="EEU13"/>
      <c r="EEV13"/>
      <c r="EEW13"/>
      <c r="EEX13"/>
      <c r="EEY13"/>
      <c r="EEZ13"/>
      <c r="EFA13"/>
      <c r="EFB13"/>
      <c r="EFC13"/>
      <c r="EFD13"/>
      <c r="EFE13"/>
      <c r="EFF13"/>
      <c r="EFG13"/>
      <c r="EFH13"/>
      <c r="EFI13"/>
      <c r="EFJ13"/>
      <c r="EFK13"/>
      <c r="EFL13"/>
      <c r="EFM13"/>
      <c r="EFN13"/>
      <c r="EFO13"/>
      <c r="EFP13"/>
      <c r="EFQ13"/>
      <c r="EFR13"/>
      <c r="EFS13"/>
      <c r="EFT13"/>
      <c r="EFU13"/>
      <c r="EFV13"/>
      <c r="EFW13"/>
      <c r="EFX13"/>
      <c r="EFY13"/>
      <c r="EFZ13"/>
      <c r="EGA13"/>
      <c r="EGB13"/>
      <c r="EGC13"/>
      <c r="EGD13"/>
      <c r="EGE13"/>
      <c r="EGF13"/>
      <c r="EGG13"/>
      <c r="EGH13"/>
      <c r="EGI13"/>
      <c r="EGJ13"/>
      <c r="EGK13"/>
      <c r="EGL13"/>
      <c r="EGM13"/>
      <c r="EGN13"/>
      <c r="EGO13"/>
      <c r="EGP13"/>
      <c r="EGQ13"/>
      <c r="EGR13"/>
      <c r="EGS13"/>
      <c r="EGT13"/>
      <c r="EGU13"/>
      <c r="EGV13"/>
      <c r="EGW13"/>
      <c r="EGX13"/>
      <c r="EGY13"/>
      <c r="EGZ13"/>
      <c r="EHA13"/>
      <c r="EHB13"/>
      <c r="EHC13"/>
      <c r="EHD13"/>
      <c r="EHE13"/>
      <c r="EHF13"/>
      <c r="EHG13"/>
      <c r="EHH13"/>
      <c r="EHI13"/>
      <c r="EHJ13"/>
      <c r="EHK13"/>
      <c r="EHL13"/>
      <c r="EHM13"/>
      <c r="EHN13"/>
      <c r="EHO13"/>
      <c r="EHP13"/>
      <c r="EHQ13"/>
      <c r="EHR13"/>
      <c r="EHS13"/>
      <c r="EHT13"/>
      <c r="EHU13"/>
      <c r="EHV13"/>
      <c r="EHW13"/>
      <c r="EHX13"/>
      <c r="EHY13"/>
      <c r="EHZ13"/>
      <c r="EIA13"/>
      <c r="EIB13"/>
      <c r="EIC13"/>
      <c r="EID13"/>
      <c r="EIE13"/>
      <c r="EIF13"/>
      <c r="EIG13"/>
      <c r="EIH13"/>
      <c r="EII13"/>
      <c r="EIJ13"/>
      <c r="EIK13"/>
      <c r="EIL13"/>
      <c r="EIM13"/>
      <c r="EIN13"/>
      <c r="EIO13"/>
      <c r="EIP13"/>
      <c r="EIQ13"/>
      <c r="EIR13"/>
      <c r="EIS13"/>
      <c r="EIT13"/>
      <c r="EIU13"/>
      <c r="EIV13"/>
      <c r="EIW13"/>
      <c r="EIX13"/>
      <c r="EIY13"/>
      <c r="EIZ13"/>
      <c r="EJA13"/>
      <c r="EJB13"/>
      <c r="EJC13"/>
      <c r="EJD13"/>
      <c r="EJE13"/>
      <c r="EJF13"/>
      <c r="EJG13"/>
      <c r="EJH13"/>
      <c r="EJI13"/>
      <c r="EJJ13"/>
      <c r="EJK13"/>
      <c r="EJL13"/>
      <c r="EJM13"/>
      <c r="EJN13"/>
      <c r="EJO13"/>
      <c r="EJP13"/>
      <c r="EJQ13"/>
      <c r="EJR13"/>
      <c r="EJS13"/>
      <c r="EJT13"/>
      <c r="EJU13"/>
      <c r="EJV13"/>
      <c r="EJW13"/>
      <c r="EJX13"/>
      <c r="EJY13"/>
      <c r="EJZ13"/>
      <c r="EKA13"/>
      <c r="EKB13"/>
      <c r="EKC13"/>
      <c r="EKD13"/>
      <c r="EKE13"/>
      <c r="EKF13"/>
      <c r="EKG13"/>
      <c r="EKH13"/>
      <c r="EKI13"/>
      <c r="EKJ13"/>
      <c r="EKK13"/>
      <c r="EKL13"/>
      <c r="EKM13"/>
      <c r="EKN13"/>
      <c r="EKO13"/>
      <c r="EKP13"/>
      <c r="EKQ13"/>
      <c r="EKR13"/>
      <c r="EKS13"/>
      <c r="EKT13"/>
      <c r="EKU13"/>
      <c r="EKV13"/>
      <c r="EKW13"/>
      <c r="EKX13"/>
      <c r="EKY13"/>
      <c r="EKZ13"/>
      <c r="ELA13"/>
      <c r="ELB13"/>
      <c r="ELC13"/>
      <c r="ELD13"/>
      <c r="ELE13"/>
      <c r="ELF13"/>
      <c r="ELG13"/>
      <c r="ELH13"/>
      <c r="ELI13"/>
      <c r="ELJ13"/>
      <c r="ELK13"/>
      <c r="ELL13"/>
      <c r="ELM13"/>
      <c r="ELN13"/>
      <c r="ELO13"/>
      <c r="ELP13"/>
      <c r="ELQ13"/>
      <c r="ELR13"/>
      <c r="ELS13"/>
      <c r="ELT13"/>
      <c r="ELU13"/>
      <c r="ELV13"/>
      <c r="ELW13"/>
      <c r="ELX13"/>
      <c r="ELY13"/>
      <c r="ELZ13"/>
      <c r="EMA13"/>
      <c r="EMB13"/>
      <c r="EMC13"/>
      <c r="EMD13"/>
      <c r="EME13"/>
      <c r="EMF13"/>
      <c r="EMG13"/>
      <c r="EMH13"/>
      <c r="EMI13"/>
      <c r="EMJ13"/>
      <c r="EMK13"/>
      <c r="EML13"/>
      <c r="EMM13"/>
      <c r="EMN13"/>
      <c r="EMO13"/>
      <c r="EMP13"/>
      <c r="EMQ13"/>
      <c r="EMR13"/>
      <c r="EMS13"/>
      <c r="EMT13"/>
      <c r="EMU13"/>
      <c r="EMV13"/>
      <c r="EMW13"/>
      <c r="EMX13"/>
      <c r="EMY13"/>
      <c r="EMZ13"/>
      <c r="ENA13"/>
      <c r="ENB13"/>
      <c r="ENC13"/>
      <c r="END13"/>
      <c r="ENE13"/>
      <c r="ENF13"/>
      <c r="ENG13"/>
      <c r="ENH13"/>
      <c r="ENI13"/>
      <c r="ENJ13"/>
      <c r="ENK13"/>
      <c r="ENL13"/>
      <c r="ENM13"/>
      <c r="ENN13"/>
      <c r="ENO13"/>
      <c r="ENP13"/>
      <c r="ENQ13"/>
      <c r="ENR13"/>
      <c r="ENS13"/>
      <c r="ENT13"/>
      <c r="ENU13"/>
      <c r="ENV13"/>
      <c r="ENW13"/>
      <c r="ENX13"/>
      <c r="ENY13"/>
      <c r="ENZ13"/>
      <c r="EOA13"/>
      <c r="EOB13"/>
      <c r="EOC13"/>
      <c r="EOD13"/>
      <c r="EOE13"/>
      <c r="EOF13"/>
      <c r="EOG13"/>
      <c r="EOH13"/>
      <c r="EOI13"/>
      <c r="EOJ13"/>
      <c r="EOK13"/>
      <c r="EOL13"/>
      <c r="EOM13"/>
      <c r="EON13"/>
      <c r="EOO13"/>
      <c r="EOP13"/>
      <c r="EOQ13"/>
      <c r="EOR13"/>
      <c r="EOS13"/>
      <c r="EOT13"/>
      <c r="EOU13"/>
      <c r="EOV13"/>
      <c r="EOW13"/>
      <c r="EOX13"/>
      <c r="EOY13"/>
      <c r="EOZ13"/>
      <c r="EPA13"/>
      <c r="EPB13"/>
      <c r="EPC13"/>
      <c r="EPD13"/>
      <c r="EPE13"/>
      <c r="EPF13"/>
      <c r="EPG13"/>
      <c r="EPH13"/>
      <c r="EPI13"/>
      <c r="EPJ13"/>
      <c r="EPK13"/>
      <c r="EPL13"/>
      <c r="EPM13"/>
      <c r="EPN13"/>
      <c r="EPO13"/>
      <c r="EPP13"/>
      <c r="EPQ13"/>
      <c r="EPR13"/>
      <c r="EPS13"/>
      <c r="EPT13"/>
      <c r="EPU13"/>
      <c r="EPV13"/>
      <c r="EPW13"/>
      <c r="EPX13"/>
      <c r="EPY13"/>
      <c r="EPZ13"/>
      <c r="EQA13"/>
      <c r="EQB13"/>
      <c r="EQC13"/>
      <c r="EQD13"/>
      <c r="EQE13"/>
      <c r="EQF13"/>
      <c r="EQG13"/>
      <c r="EQH13"/>
      <c r="EQI13"/>
      <c r="EQJ13"/>
      <c r="EQK13"/>
      <c r="EQL13"/>
      <c r="EQM13"/>
      <c r="EQN13"/>
      <c r="EQO13"/>
      <c r="EQP13"/>
      <c r="EQQ13"/>
      <c r="EQR13"/>
      <c r="EQS13"/>
      <c r="EQT13"/>
      <c r="EQU13"/>
      <c r="EQV13"/>
      <c r="EQW13"/>
      <c r="EQX13"/>
      <c r="EQY13"/>
      <c r="EQZ13"/>
      <c r="ERA13"/>
      <c r="ERB13"/>
      <c r="ERC13"/>
      <c r="ERD13"/>
      <c r="ERE13"/>
      <c r="ERF13"/>
      <c r="ERG13"/>
      <c r="ERH13"/>
      <c r="ERI13"/>
      <c r="ERJ13"/>
      <c r="ERK13"/>
      <c r="ERL13"/>
      <c r="ERM13"/>
      <c r="ERN13"/>
      <c r="ERO13"/>
      <c r="ERP13"/>
      <c r="ERQ13"/>
      <c r="ERR13"/>
      <c r="ERS13"/>
      <c r="ERT13"/>
      <c r="ERU13"/>
      <c r="ERV13"/>
      <c r="ERW13"/>
      <c r="ERX13"/>
      <c r="ERY13"/>
      <c r="ERZ13"/>
      <c r="ESA13"/>
      <c r="ESB13"/>
      <c r="ESC13"/>
      <c r="ESD13"/>
      <c r="ESE13"/>
      <c r="ESF13"/>
      <c r="ESG13"/>
      <c r="ESH13"/>
      <c r="ESI13"/>
      <c r="ESJ13"/>
      <c r="ESK13"/>
      <c r="ESL13"/>
      <c r="ESM13"/>
      <c r="ESN13"/>
      <c r="ESO13"/>
      <c r="ESP13"/>
      <c r="ESQ13"/>
      <c r="ESR13"/>
      <c r="ESS13"/>
      <c r="EST13"/>
      <c r="ESU13"/>
      <c r="ESV13"/>
      <c r="ESW13"/>
      <c r="ESX13"/>
      <c r="ESY13"/>
      <c r="ESZ13"/>
      <c r="ETA13"/>
      <c r="ETB13"/>
      <c r="ETC13"/>
      <c r="ETD13"/>
      <c r="ETE13"/>
      <c r="ETF13"/>
      <c r="ETG13"/>
      <c r="ETH13"/>
      <c r="ETI13"/>
      <c r="ETJ13"/>
      <c r="ETK13"/>
      <c r="ETL13"/>
      <c r="ETM13"/>
      <c r="ETN13"/>
      <c r="ETO13"/>
      <c r="ETP13"/>
      <c r="ETQ13"/>
      <c r="ETR13"/>
      <c r="ETS13"/>
      <c r="ETT13"/>
      <c r="ETU13"/>
      <c r="ETV13"/>
      <c r="ETW13"/>
      <c r="ETX13"/>
      <c r="ETY13"/>
      <c r="ETZ13"/>
      <c r="EUA13"/>
      <c r="EUB13"/>
      <c r="EUC13"/>
      <c r="EUD13"/>
      <c r="EUE13"/>
      <c r="EUF13"/>
      <c r="EUG13"/>
      <c r="EUH13"/>
      <c r="EUI13"/>
      <c r="EUJ13"/>
      <c r="EUK13"/>
      <c r="EUL13"/>
      <c r="EUM13"/>
      <c r="EUN13"/>
      <c r="EUO13"/>
      <c r="EUP13"/>
      <c r="EUQ13"/>
      <c r="EUR13"/>
      <c r="EUS13"/>
      <c r="EUT13"/>
      <c r="EUU13"/>
      <c r="EUV13"/>
      <c r="EUW13"/>
      <c r="EUX13"/>
      <c r="EUY13"/>
      <c r="EUZ13"/>
      <c r="EVA13"/>
      <c r="EVB13"/>
      <c r="EVC13"/>
      <c r="EVD13"/>
      <c r="EVE13"/>
      <c r="EVF13"/>
      <c r="EVG13"/>
      <c r="EVH13"/>
      <c r="EVI13"/>
      <c r="EVJ13"/>
      <c r="EVK13"/>
      <c r="EVL13"/>
      <c r="EVM13"/>
      <c r="EVN13"/>
      <c r="EVO13"/>
      <c r="EVP13"/>
      <c r="EVQ13"/>
      <c r="EVR13"/>
      <c r="EVS13"/>
      <c r="EVT13"/>
      <c r="EVU13"/>
      <c r="EVV13"/>
      <c r="EVW13"/>
      <c r="EVX13"/>
      <c r="EVY13"/>
      <c r="EVZ13"/>
      <c r="EWA13"/>
      <c r="EWB13"/>
      <c r="EWC13"/>
      <c r="EWD13"/>
      <c r="EWE13"/>
      <c r="EWF13"/>
      <c r="EWG13"/>
      <c r="EWH13"/>
      <c r="EWI13"/>
      <c r="EWJ13"/>
      <c r="EWK13"/>
      <c r="EWL13"/>
      <c r="EWM13"/>
      <c r="EWN13"/>
      <c r="EWO13"/>
      <c r="EWP13"/>
      <c r="EWQ13"/>
      <c r="EWR13"/>
      <c r="EWS13"/>
      <c r="EWT13"/>
      <c r="EWU13"/>
      <c r="EWV13"/>
      <c r="EWW13"/>
      <c r="EWX13"/>
      <c r="EWY13"/>
      <c r="EWZ13"/>
      <c r="EXA13"/>
      <c r="EXB13"/>
      <c r="EXC13"/>
      <c r="EXD13"/>
      <c r="EXE13"/>
      <c r="EXF13"/>
      <c r="EXG13"/>
      <c r="EXH13"/>
      <c r="EXI13"/>
      <c r="EXJ13"/>
      <c r="EXK13"/>
      <c r="EXL13"/>
      <c r="EXM13"/>
      <c r="EXN13"/>
      <c r="EXO13"/>
      <c r="EXP13"/>
      <c r="EXQ13"/>
      <c r="EXR13"/>
      <c r="EXS13"/>
      <c r="EXT13"/>
      <c r="EXU13"/>
      <c r="EXV13"/>
      <c r="EXW13"/>
      <c r="EXX13"/>
      <c r="EXY13"/>
      <c r="EXZ13"/>
      <c r="EYA13"/>
      <c r="EYB13"/>
      <c r="EYC13"/>
      <c r="EYD13"/>
      <c r="EYE13"/>
      <c r="EYF13"/>
      <c r="EYG13"/>
      <c r="EYH13"/>
      <c r="EYI13"/>
      <c r="EYJ13"/>
      <c r="EYK13"/>
      <c r="EYL13"/>
      <c r="EYM13"/>
      <c r="EYN13"/>
      <c r="EYO13"/>
      <c r="EYP13"/>
      <c r="EYQ13"/>
      <c r="EYR13"/>
      <c r="EYS13"/>
      <c r="EYT13"/>
      <c r="EYU13"/>
      <c r="EYV13"/>
      <c r="EYW13"/>
      <c r="EYX13"/>
      <c r="EYY13"/>
      <c r="EYZ13"/>
      <c r="EZA13"/>
      <c r="EZB13"/>
      <c r="EZC13"/>
      <c r="EZD13"/>
      <c r="EZE13"/>
      <c r="EZF13"/>
      <c r="EZG13"/>
      <c r="EZH13"/>
      <c r="EZI13"/>
      <c r="EZJ13"/>
      <c r="EZK13"/>
      <c r="EZL13"/>
      <c r="EZM13"/>
      <c r="EZN13"/>
      <c r="EZO13"/>
      <c r="EZP13"/>
      <c r="EZQ13"/>
      <c r="EZR13"/>
      <c r="EZS13"/>
      <c r="EZT13"/>
      <c r="EZU13"/>
      <c r="EZV13"/>
      <c r="EZW13"/>
      <c r="EZX13"/>
      <c r="EZY13"/>
      <c r="EZZ13"/>
      <c r="FAA13"/>
      <c r="FAB13"/>
      <c r="FAC13"/>
      <c r="FAD13"/>
      <c r="FAE13"/>
      <c r="FAF13"/>
      <c r="FAG13"/>
      <c r="FAH13"/>
      <c r="FAI13"/>
      <c r="FAJ13"/>
      <c r="FAK13"/>
      <c r="FAL13"/>
      <c r="FAM13"/>
      <c r="FAN13"/>
      <c r="FAO13"/>
      <c r="FAP13"/>
      <c r="FAQ13"/>
      <c r="FAR13"/>
      <c r="FAS13"/>
      <c r="FAT13"/>
      <c r="FAU13"/>
      <c r="FAV13"/>
      <c r="FAW13"/>
      <c r="FAX13"/>
      <c r="FAY13"/>
      <c r="FAZ13"/>
      <c r="FBA13"/>
      <c r="FBB13"/>
      <c r="FBC13"/>
      <c r="FBD13"/>
      <c r="FBE13"/>
      <c r="FBF13"/>
      <c r="FBG13"/>
      <c r="FBH13"/>
      <c r="FBI13"/>
      <c r="FBJ13"/>
      <c r="FBK13"/>
      <c r="FBL13"/>
      <c r="FBM13"/>
      <c r="FBN13"/>
      <c r="FBO13"/>
      <c r="FBP13"/>
      <c r="FBQ13"/>
      <c r="FBR13"/>
      <c r="FBS13"/>
      <c r="FBT13"/>
      <c r="FBU13"/>
      <c r="FBV13"/>
      <c r="FBW13"/>
      <c r="FBX13"/>
      <c r="FBY13"/>
      <c r="FBZ13"/>
      <c r="FCA13"/>
      <c r="FCB13"/>
      <c r="FCC13"/>
      <c r="FCD13"/>
      <c r="FCE13"/>
      <c r="FCF13"/>
      <c r="FCG13"/>
      <c r="FCH13"/>
      <c r="FCI13"/>
      <c r="FCJ13"/>
      <c r="FCK13"/>
      <c r="FCL13"/>
      <c r="FCM13"/>
      <c r="FCN13"/>
      <c r="FCO13"/>
      <c r="FCP13"/>
      <c r="FCQ13"/>
      <c r="FCR13"/>
      <c r="FCS13"/>
      <c r="FCT13"/>
      <c r="FCU13"/>
      <c r="FCV13"/>
      <c r="FCW13"/>
      <c r="FCX13"/>
      <c r="FCY13"/>
      <c r="FCZ13"/>
      <c r="FDA13"/>
      <c r="FDB13"/>
      <c r="FDC13"/>
      <c r="FDD13"/>
      <c r="FDE13"/>
      <c r="FDF13"/>
      <c r="FDG13"/>
      <c r="FDH13"/>
      <c r="FDI13"/>
      <c r="FDJ13"/>
      <c r="FDK13"/>
      <c r="FDL13"/>
      <c r="FDM13"/>
      <c r="FDN13"/>
      <c r="FDO13"/>
      <c r="FDP13"/>
      <c r="FDQ13"/>
      <c r="FDR13"/>
      <c r="FDS13"/>
      <c r="FDT13"/>
      <c r="FDU13"/>
      <c r="FDV13"/>
      <c r="FDW13"/>
      <c r="FDX13"/>
      <c r="FDY13"/>
      <c r="FDZ13"/>
      <c r="FEA13"/>
      <c r="FEB13"/>
      <c r="FEC13"/>
      <c r="FED13"/>
      <c r="FEE13"/>
      <c r="FEF13"/>
      <c r="FEG13"/>
      <c r="FEH13"/>
      <c r="FEI13"/>
      <c r="FEJ13"/>
      <c r="FEK13"/>
      <c r="FEL13"/>
      <c r="FEM13"/>
      <c r="FEN13"/>
      <c r="FEO13"/>
      <c r="FEP13"/>
      <c r="FEQ13"/>
      <c r="FER13"/>
      <c r="FES13"/>
      <c r="FET13"/>
      <c r="FEU13"/>
      <c r="FEV13"/>
      <c r="FEW13"/>
      <c r="FEX13"/>
      <c r="FEY13"/>
      <c r="FEZ13"/>
      <c r="FFA13"/>
      <c r="FFB13"/>
      <c r="FFC13"/>
      <c r="FFD13"/>
      <c r="FFE13"/>
      <c r="FFF13"/>
      <c r="FFG13"/>
      <c r="FFH13"/>
      <c r="FFI13"/>
      <c r="FFJ13"/>
      <c r="FFK13"/>
      <c r="FFL13"/>
      <c r="FFM13"/>
      <c r="FFN13"/>
      <c r="FFO13"/>
      <c r="FFP13"/>
      <c r="FFQ13"/>
      <c r="FFR13"/>
      <c r="FFS13"/>
      <c r="FFT13"/>
      <c r="FFU13"/>
      <c r="FFV13"/>
      <c r="FFW13"/>
      <c r="FFX13"/>
      <c r="FFY13"/>
      <c r="FFZ13"/>
      <c r="FGA13"/>
      <c r="FGB13"/>
      <c r="FGC13"/>
      <c r="FGD13"/>
      <c r="FGE13"/>
      <c r="FGF13"/>
      <c r="FGG13"/>
      <c r="FGH13"/>
      <c r="FGI13"/>
      <c r="FGJ13"/>
      <c r="FGK13"/>
      <c r="FGL13"/>
      <c r="FGM13"/>
      <c r="FGN13"/>
      <c r="FGO13"/>
      <c r="FGP13"/>
      <c r="FGQ13"/>
      <c r="FGR13"/>
      <c r="FGS13"/>
      <c r="FGT13"/>
      <c r="FGU13"/>
      <c r="FGV13"/>
      <c r="FGW13"/>
      <c r="FGX13"/>
      <c r="FGY13"/>
      <c r="FGZ13"/>
      <c r="FHA13"/>
      <c r="FHB13"/>
      <c r="FHC13"/>
      <c r="FHD13"/>
      <c r="FHE13"/>
      <c r="FHF13"/>
      <c r="FHG13"/>
      <c r="FHH13"/>
      <c r="FHI13"/>
      <c r="FHJ13"/>
      <c r="FHK13"/>
      <c r="FHL13"/>
      <c r="FHM13"/>
      <c r="FHN13"/>
      <c r="FHO13"/>
      <c r="FHP13"/>
      <c r="FHQ13"/>
      <c r="FHR13"/>
      <c r="FHS13"/>
      <c r="FHT13"/>
      <c r="FHU13"/>
      <c r="FHV13"/>
      <c r="FHW13"/>
      <c r="FHX13"/>
      <c r="FHY13"/>
      <c r="FHZ13"/>
      <c r="FIA13"/>
      <c r="FIB13"/>
      <c r="FIC13"/>
      <c r="FID13"/>
      <c r="FIE13"/>
      <c r="FIF13"/>
      <c r="FIG13"/>
      <c r="FIH13"/>
      <c r="FII13"/>
      <c r="FIJ13"/>
      <c r="FIK13"/>
      <c r="FIL13"/>
      <c r="FIM13"/>
      <c r="FIN13"/>
      <c r="FIO13"/>
      <c r="FIP13"/>
      <c r="FIQ13"/>
      <c r="FIR13"/>
      <c r="FIS13"/>
      <c r="FIT13"/>
      <c r="FIU13"/>
      <c r="FIV13"/>
      <c r="FIW13"/>
      <c r="FIX13"/>
      <c r="FIY13"/>
      <c r="FIZ13"/>
      <c r="FJA13"/>
      <c r="FJB13"/>
      <c r="FJC13"/>
      <c r="FJD13"/>
      <c r="FJE13"/>
      <c r="FJF13"/>
      <c r="FJG13"/>
      <c r="FJH13"/>
      <c r="FJI13"/>
      <c r="FJJ13"/>
      <c r="FJK13"/>
      <c r="FJL13"/>
      <c r="FJM13"/>
      <c r="FJN13"/>
      <c r="FJO13"/>
      <c r="FJP13"/>
      <c r="FJQ13"/>
      <c r="FJR13"/>
      <c r="FJS13"/>
      <c r="FJT13"/>
      <c r="FJU13"/>
      <c r="FJV13"/>
      <c r="FJW13"/>
      <c r="FJX13"/>
      <c r="FJY13"/>
      <c r="FJZ13"/>
      <c r="FKA13"/>
      <c r="FKB13"/>
      <c r="FKC13"/>
      <c r="FKD13"/>
      <c r="FKE13"/>
      <c r="FKF13"/>
      <c r="FKG13"/>
      <c r="FKH13"/>
      <c r="FKI13"/>
      <c r="FKJ13"/>
      <c r="FKK13"/>
      <c r="FKL13"/>
      <c r="FKM13"/>
      <c r="FKN13"/>
      <c r="FKO13"/>
      <c r="FKP13"/>
      <c r="FKQ13"/>
      <c r="FKR13"/>
      <c r="FKS13"/>
      <c r="FKT13"/>
      <c r="FKU13"/>
      <c r="FKV13"/>
      <c r="FKW13"/>
      <c r="FKX13"/>
      <c r="FKY13"/>
      <c r="FKZ13"/>
      <c r="FLA13"/>
      <c r="FLB13"/>
      <c r="FLC13"/>
      <c r="FLD13"/>
      <c r="FLE13"/>
      <c r="FLF13"/>
      <c r="FLG13"/>
      <c r="FLH13"/>
      <c r="FLI13"/>
      <c r="FLJ13"/>
      <c r="FLK13"/>
      <c r="FLL13"/>
      <c r="FLM13"/>
      <c r="FLN13"/>
      <c r="FLO13"/>
      <c r="FLP13"/>
      <c r="FLQ13"/>
      <c r="FLR13"/>
      <c r="FLS13"/>
      <c r="FLT13"/>
      <c r="FLU13"/>
      <c r="FLV13"/>
      <c r="FLW13"/>
      <c r="FLX13"/>
      <c r="FLY13"/>
      <c r="FLZ13"/>
      <c r="FMA13"/>
      <c r="FMB13"/>
      <c r="FMC13"/>
      <c r="FMD13"/>
      <c r="FME13"/>
      <c r="FMF13"/>
      <c r="FMG13"/>
      <c r="FMH13"/>
      <c r="FMI13"/>
      <c r="FMJ13"/>
      <c r="FMK13"/>
      <c r="FML13"/>
      <c r="FMM13"/>
      <c r="FMN13"/>
      <c r="FMO13"/>
      <c r="FMP13"/>
      <c r="FMQ13"/>
      <c r="FMR13"/>
      <c r="FMS13"/>
      <c r="FMT13"/>
      <c r="FMU13"/>
      <c r="FMV13"/>
      <c r="FMW13"/>
      <c r="FMX13"/>
      <c r="FMY13"/>
      <c r="FMZ13"/>
      <c r="FNA13"/>
      <c r="FNB13"/>
      <c r="FNC13"/>
      <c r="FND13"/>
      <c r="FNE13"/>
      <c r="FNF13"/>
      <c r="FNG13"/>
      <c r="FNH13"/>
      <c r="FNI13"/>
      <c r="FNJ13"/>
      <c r="FNK13"/>
      <c r="FNL13"/>
      <c r="FNM13"/>
      <c r="FNN13"/>
      <c r="FNO13"/>
      <c r="FNP13"/>
      <c r="FNQ13"/>
      <c r="FNR13"/>
      <c r="FNS13"/>
      <c r="FNT13"/>
      <c r="FNU13"/>
      <c r="FNV13"/>
      <c r="FNW13"/>
      <c r="FNX13"/>
      <c r="FNY13"/>
      <c r="FNZ13"/>
      <c r="FOA13"/>
      <c r="FOB13"/>
      <c r="FOC13"/>
      <c r="FOD13"/>
      <c r="FOE13"/>
      <c r="FOF13"/>
      <c r="FOG13"/>
      <c r="FOH13"/>
      <c r="FOI13"/>
      <c r="FOJ13"/>
      <c r="FOK13"/>
      <c r="FOL13"/>
      <c r="FOM13"/>
      <c r="FON13"/>
      <c r="FOO13"/>
      <c r="FOP13"/>
      <c r="FOQ13"/>
      <c r="FOR13"/>
      <c r="FOS13"/>
      <c r="FOT13"/>
      <c r="FOU13"/>
      <c r="FOV13"/>
      <c r="FOW13"/>
      <c r="FOX13"/>
      <c r="FOY13"/>
      <c r="FOZ13"/>
      <c r="FPA13"/>
      <c r="FPB13"/>
      <c r="FPC13"/>
      <c r="FPD13"/>
      <c r="FPE13"/>
      <c r="FPF13"/>
      <c r="FPG13"/>
      <c r="FPH13"/>
      <c r="FPI13"/>
      <c r="FPJ13"/>
      <c r="FPK13"/>
      <c r="FPL13"/>
      <c r="FPM13"/>
      <c r="FPN13"/>
      <c r="FPO13"/>
      <c r="FPP13"/>
      <c r="FPQ13"/>
      <c r="FPR13"/>
      <c r="FPS13"/>
      <c r="FPT13"/>
      <c r="FPU13"/>
      <c r="FPV13"/>
      <c r="FPW13"/>
      <c r="FPX13"/>
      <c r="FPY13"/>
      <c r="FPZ13"/>
      <c r="FQA13"/>
      <c r="FQB13"/>
      <c r="FQC13"/>
      <c r="FQD13"/>
      <c r="FQE13"/>
      <c r="FQF13"/>
      <c r="FQG13"/>
      <c r="FQH13"/>
      <c r="FQI13"/>
      <c r="FQJ13"/>
      <c r="FQK13"/>
      <c r="FQL13"/>
      <c r="FQM13"/>
      <c r="FQN13"/>
      <c r="FQO13"/>
      <c r="FQP13"/>
      <c r="FQQ13"/>
      <c r="FQR13"/>
      <c r="FQS13"/>
      <c r="FQT13"/>
      <c r="FQU13"/>
      <c r="FQV13"/>
      <c r="FQW13"/>
      <c r="FQX13"/>
      <c r="FQY13"/>
      <c r="FQZ13"/>
      <c r="FRA13"/>
      <c r="FRB13"/>
      <c r="FRC13"/>
      <c r="FRD13"/>
      <c r="FRE13"/>
      <c r="FRF13"/>
      <c r="FRG13"/>
      <c r="FRH13"/>
      <c r="FRI13"/>
      <c r="FRJ13"/>
      <c r="FRK13"/>
      <c r="FRL13"/>
      <c r="FRM13"/>
      <c r="FRN13"/>
      <c r="FRO13"/>
      <c r="FRP13"/>
      <c r="FRQ13"/>
      <c r="FRR13"/>
      <c r="FRS13"/>
      <c r="FRT13"/>
      <c r="FRU13"/>
      <c r="FRV13"/>
      <c r="FRW13"/>
      <c r="FRX13"/>
      <c r="FRY13"/>
      <c r="FRZ13"/>
      <c r="FSA13"/>
      <c r="FSB13"/>
      <c r="FSC13"/>
      <c r="FSD13"/>
      <c r="FSE13"/>
      <c r="FSF13"/>
      <c r="FSG13"/>
      <c r="FSH13"/>
      <c r="FSI13"/>
      <c r="FSJ13"/>
      <c r="FSK13"/>
      <c r="FSL13"/>
      <c r="FSM13"/>
      <c r="FSN13"/>
      <c r="FSO13"/>
      <c r="FSP13"/>
      <c r="FSQ13"/>
      <c r="FSR13"/>
      <c r="FSS13"/>
      <c r="FST13"/>
      <c r="FSU13"/>
      <c r="FSV13"/>
      <c r="FSW13"/>
      <c r="FSX13"/>
      <c r="FSY13"/>
      <c r="FSZ13"/>
      <c r="FTA13"/>
      <c r="FTB13"/>
      <c r="FTC13"/>
      <c r="FTD13"/>
      <c r="FTE13"/>
      <c r="FTF13"/>
      <c r="FTG13"/>
      <c r="FTH13"/>
      <c r="FTI13"/>
      <c r="FTJ13"/>
      <c r="FTK13"/>
      <c r="FTL13"/>
      <c r="FTM13"/>
      <c r="FTN13"/>
      <c r="FTO13"/>
      <c r="FTP13"/>
      <c r="FTQ13"/>
      <c r="FTR13"/>
      <c r="FTS13"/>
      <c r="FTT13"/>
      <c r="FTU13"/>
      <c r="FTV13"/>
      <c r="FTW13"/>
      <c r="FTX13"/>
      <c r="FTY13"/>
      <c r="FTZ13"/>
      <c r="FUA13"/>
      <c r="FUB13"/>
      <c r="FUC13"/>
      <c r="FUD13"/>
      <c r="FUE13"/>
      <c r="FUF13"/>
      <c r="FUG13"/>
      <c r="FUH13"/>
      <c r="FUI13"/>
      <c r="FUJ13"/>
      <c r="FUK13"/>
      <c r="FUL13"/>
      <c r="FUM13"/>
      <c r="FUN13"/>
      <c r="FUO13"/>
      <c r="FUP13"/>
      <c r="FUQ13"/>
      <c r="FUR13"/>
      <c r="FUS13"/>
      <c r="FUT13"/>
      <c r="FUU13"/>
      <c r="FUV13"/>
      <c r="FUW13"/>
      <c r="FUX13"/>
      <c r="FUY13"/>
      <c r="FUZ13"/>
      <c r="FVA13"/>
      <c r="FVB13"/>
      <c r="FVC13"/>
      <c r="FVD13"/>
      <c r="FVE13"/>
      <c r="FVF13"/>
      <c r="FVG13"/>
      <c r="FVH13"/>
      <c r="FVI13"/>
      <c r="FVJ13"/>
      <c r="FVK13"/>
      <c r="FVL13"/>
      <c r="FVM13"/>
      <c r="FVN13"/>
      <c r="FVO13"/>
      <c r="FVP13"/>
      <c r="FVQ13"/>
      <c r="FVR13"/>
      <c r="FVS13"/>
      <c r="FVT13"/>
      <c r="FVU13"/>
      <c r="FVV13"/>
      <c r="FVW13"/>
      <c r="FVX13"/>
      <c r="FVY13"/>
      <c r="FVZ13"/>
      <c r="FWA13"/>
      <c r="FWB13"/>
      <c r="FWC13"/>
      <c r="FWD13"/>
      <c r="FWE13"/>
      <c r="FWF13"/>
      <c r="FWG13"/>
      <c r="FWH13"/>
      <c r="FWI13"/>
      <c r="FWJ13"/>
      <c r="FWK13"/>
      <c r="FWL13"/>
      <c r="FWM13"/>
      <c r="FWN13"/>
      <c r="FWO13"/>
      <c r="FWP13"/>
      <c r="FWQ13"/>
      <c r="FWR13"/>
      <c r="FWS13"/>
      <c r="FWT13"/>
      <c r="FWU13"/>
      <c r="FWV13"/>
      <c r="FWW13"/>
      <c r="FWX13"/>
      <c r="FWY13"/>
      <c r="FWZ13"/>
      <c r="FXA13"/>
      <c r="FXB13"/>
      <c r="FXC13"/>
      <c r="FXD13"/>
      <c r="FXE13"/>
      <c r="FXF13"/>
      <c r="FXG13"/>
      <c r="FXH13"/>
      <c r="FXI13"/>
      <c r="FXJ13"/>
      <c r="FXK13"/>
      <c r="FXL13"/>
      <c r="FXM13"/>
      <c r="FXN13"/>
      <c r="FXO13"/>
      <c r="FXP13"/>
      <c r="FXQ13"/>
      <c r="FXR13"/>
      <c r="FXS13"/>
      <c r="FXT13"/>
      <c r="FXU13"/>
      <c r="FXV13"/>
      <c r="FXW13"/>
      <c r="FXX13"/>
      <c r="FXY13"/>
      <c r="FXZ13"/>
      <c r="FYA13"/>
      <c r="FYB13"/>
      <c r="FYC13"/>
      <c r="FYD13"/>
      <c r="FYE13"/>
      <c r="FYF13"/>
      <c r="FYG13"/>
      <c r="FYH13"/>
      <c r="FYI13"/>
      <c r="FYJ13"/>
      <c r="FYK13"/>
      <c r="FYL13"/>
      <c r="FYM13"/>
      <c r="FYN13"/>
      <c r="FYO13"/>
      <c r="FYP13"/>
      <c r="FYQ13"/>
      <c r="FYR13"/>
      <c r="FYS13"/>
      <c r="FYT13"/>
      <c r="FYU13"/>
      <c r="FYV13"/>
      <c r="FYW13"/>
      <c r="FYX13"/>
      <c r="FYY13"/>
      <c r="FYZ13"/>
      <c r="FZA13"/>
      <c r="FZB13"/>
      <c r="FZC13"/>
      <c r="FZD13"/>
      <c r="FZE13"/>
      <c r="FZF13"/>
      <c r="FZG13"/>
      <c r="FZH13"/>
      <c r="FZI13"/>
      <c r="FZJ13"/>
      <c r="FZK13"/>
      <c r="FZL13"/>
      <c r="FZM13"/>
      <c r="FZN13"/>
      <c r="FZO13"/>
      <c r="FZP13"/>
      <c r="FZQ13"/>
      <c r="FZR13"/>
      <c r="FZS13"/>
      <c r="FZT13"/>
      <c r="FZU13"/>
      <c r="FZV13"/>
      <c r="FZW13"/>
      <c r="FZX13"/>
      <c r="FZY13"/>
      <c r="FZZ13"/>
      <c r="GAA13"/>
      <c r="GAB13"/>
      <c r="GAC13"/>
      <c r="GAD13"/>
      <c r="GAE13"/>
      <c r="GAF13"/>
      <c r="GAG13"/>
      <c r="GAH13"/>
      <c r="GAI13"/>
      <c r="GAJ13"/>
      <c r="GAK13"/>
      <c r="GAL13"/>
      <c r="GAM13"/>
      <c r="GAN13"/>
      <c r="GAO13"/>
      <c r="GAP13"/>
      <c r="GAQ13"/>
      <c r="GAR13"/>
      <c r="GAS13"/>
      <c r="GAT13"/>
      <c r="GAU13"/>
      <c r="GAV13"/>
      <c r="GAW13"/>
      <c r="GAX13"/>
      <c r="GAY13"/>
      <c r="GAZ13"/>
      <c r="GBA13"/>
      <c r="GBB13"/>
      <c r="GBC13"/>
      <c r="GBD13"/>
      <c r="GBE13"/>
      <c r="GBF13"/>
      <c r="GBG13"/>
      <c r="GBH13"/>
      <c r="GBI13"/>
      <c r="GBJ13"/>
      <c r="GBK13"/>
      <c r="GBL13"/>
      <c r="GBM13"/>
      <c r="GBN13"/>
      <c r="GBO13"/>
      <c r="GBP13"/>
      <c r="GBQ13"/>
      <c r="GBR13"/>
      <c r="GBS13"/>
      <c r="GBT13"/>
      <c r="GBU13"/>
      <c r="GBV13"/>
      <c r="GBW13"/>
      <c r="GBX13"/>
      <c r="GBY13"/>
      <c r="GBZ13"/>
      <c r="GCA13"/>
      <c r="GCB13"/>
      <c r="GCC13"/>
      <c r="GCD13"/>
      <c r="GCE13"/>
      <c r="GCF13"/>
      <c r="GCG13"/>
      <c r="GCH13"/>
      <c r="GCI13"/>
      <c r="GCJ13"/>
      <c r="GCK13"/>
      <c r="GCL13"/>
      <c r="GCM13"/>
      <c r="GCN13"/>
      <c r="GCO13"/>
      <c r="GCP13"/>
      <c r="GCQ13"/>
      <c r="GCR13"/>
      <c r="GCS13"/>
      <c r="GCT13"/>
      <c r="GCU13"/>
      <c r="GCV13"/>
      <c r="GCW13"/>
      <c r="GCX13"/>
      <c r="GCY13"/>
      <c r="GCZ13"/>
      <c r="GDA13"/>
      <c r="GDB13"/>
      <c r="GDC13"/>
      <c r="GDD13"/>
      <c r="GDE13"/>
      <c r="GDF13"/>
      <c r="GDG13"/>
      <c r="GDH13"/>
      <c r="GDI13"/>
      <c r="GDJ13"/>
      <c r="GDK13"/>
      <c r="GDL13"/>
      <c r="GDM13"/>
      <c r="GDN13"/>
      <c r="GDO13"/>
      <c r="GDP13"/>
      <c r="GDQ13"/>
      <c r="GDR13"/>
      <c r="GDS13"/>
      <c r="GDT13"/>
      <c r="GDU13"/>
      <c r="GDV13"/>
      <c r="GDW13"/>
      <c r="GDX13"/>
      <c r="GDY13"/>
      <c r="GDZ13"/>
      <c r="GEA13"/>
      <c r="GEB13"/>
      <c r="GEC13"/>
      <c r="GED13"/>
      <c r="GEE13"/>
      <c r="GEF13"/>
      <c r="GEG13"/>
      <c r="GEH13"/>
      <c r="GEI13"/>
      <c r="GEJ13"/>
      <c r="GEK13"/>
      <c r="GEL13"/>
      <c r="GEM13"/>
      <c r="GEN13"/>
      <c r="GEO13"/>
      <c r="GEP13"/>
      <c r="GEQ13"/>
      <c r="GER13"/>
      <c r="GES13"/>
      <c r="GET13"/>
      <c r="GEU13"/>
      <c r="GEV13"/>
      <c r="GEW13"/>
      <c r="GEX13"/>
      <c r="GEY13"/>
      <c r="GEZ13"/>
      <c r="GFA13"/>
      <c r="GFB13"/>
      <c r="GFC13"/>
      <c r="GFD13"/>
      <c r="GFE13"/>
      <c r="GFF13"/>
      <c r="GFG13"/>
      <c r="GFH13"/>
      <c r="GFI13"/>
      <c r="GFJ13"/>
      <c r="GFK13"/>
      <c r="GFL13"/>
      <c r="GFM13"/>
      <c r="GFN13"/>
      <c r="GFO13"/>
      <c r="GFP13"/>
      <c r="GFQ13"/>
      <c r="GFR13"/>
      <c r="GFS13"/>
      <c r="GFT13"/>
      <c r="GFU13"/>
      <c r="GFV13"/>
      <c r="GFW13"/>
      <c r="GFX13"/>
      <c r="GFY13"/>
      <c r="GFZ13"/>
      <c r="GGA13"/>
      <c r="GGB13"/>
      <c r="GGC13"/>
      <c r="GGD13"/>
      <c r="GGE13"/>
      <c r="GGF13"/>
      <c r="GGG13"/>
      <c r="GGH13"/>
      <c r="GGI13"/>
      <c r="GGJ13"/>
      <c r="GGK13"/>
      <c r="GGL13"/>
      <c r="GGM13"/>
      <c r="GGN13"/>
      <c r="GGO13"/>
      <c r="GGP13"/>
      <c r="GGQ13"/>
      <c r="GGR13"/>
      <c r="GGS13"/>
      <c r="GGT13"/>
      <c r="GGU13"/>
      <c r="GGV13"/>
      <c r="GGW13"/>
      <c r="GGX13"/>
      <c r="GGY13"/>
      <c r="GGZ13"/>
      <c r="GHA13"/>
      <c r="GHB13"/>
      <c r="GHC13"/>
      <c r="GHD13"/>
      <c r="GHE13"/>
      <c r="GHF13"/>
      <c r="GHG13"/>
      <c r="GHH13"/>
      <c r="GHI13"/>
      <c r="GHJ13"/>
      <c r="GHK13"/>
      <c r="GHL13"/>
      <c r="GHM13"/>
      <c r="GHN13"/>
      <c r="GHO13"/>
      <c r="GHP13"/>
      <c r="GHQ13"/>
      <c r="GHR13"/>
      <c r="GHS13"/>
      <c r="GHT13"/>
      <c r="GHU13"/>
      <c r="GHV13"/>
      <c r="GHW13"/>
      <c r="GHX13"/>
      <c r="GHY13"/>
      <c r="GHZ13"/>
      <c r="GIA13"/>
      <c r="GIB13"/>
      <c r="GIC13"/>
      <c r="GID13"/>
      <c r="GIE13"/>
      <c r="GIF13"/>
      <c r="GIG13"/>
      <c r="GIH13"/>
      <c r="GII13"/>
      <c r="GIJ13"/>
      <c r="GIK13"/>
      <c r="GIL13"/>
      <c r="GIM13"/>
      <c r="GIN13"/>
      <c r="GIO13"/>
      <c r="GIP13"/>
      <c r="GIQ13"/>
      <c r="GIR13"/>
      <c r="GIS13"/>
      <c r="GIT13"/>
      <c r="GIU13"/>
      <c r="GIV13"/>
      <c r="GIW13"/>
      <c r="GIX13"/>
      <c r="GIY13"/>
      <c r="GIZ13"/>
      <c r="GJA13"/>
      <c r="GJB13"/>
      <c r="GJC13"/>
      <c r="GJD13"/>
      <c r="GJE13"/>
      <c r="GJF13"/>
      <c r="GJG13"/>
      <c r="GJH13"/>
      <c r="GJI13"/>
      <c r="GJJ13"/>
      <c r="GJK13"/>
      <c r="GJL13"/>
      <c r="GJM13"/>
      <c r="GJN13"/>
      <c r="GJO13"/>
      <c r="GJP13"/>
      <c r="GJQ13"/>
      <c r="GJR13"/>
      <c r="GJS13"/>
      <c r="GJT13"/>
      <c r="GJU13"/>
      <c r="GJV13"/>
      <c r="GJW13"/>
      <c r="GJX13"/>
      <c r="GJY13"/>
      <c r="GJZ13"/>
      <c r="GKA13"/>
      <c r="GKB13"/>
      <c r="GKC13"/>
      <c r="GKD13"/>
      <c r="GKE13"/>
      <c r="GKF13"/>
      <c r="GKG13"/>
      <c r="GKH13"/>
      <c r="GKI13"/>
      <c r="GKJ13"/>
      <c r="GKK13"/>
      <c r="GKL13"/>
      <c r="GKM13"/>
      <c r="GKN13"/>
      <c r="GKO13"/>
      <c r="GKP13"/>
      <c r="GKQ13"/>
      <c r="GKR13"/>
      <c r="GKS13"/>
      <c r="GKT13"/>
      <c r="GKU13"/>
      <c r="GKV13"/>
      <c r="GKW13"/>
      <c r="GKX13"/>
      <c r="GKY13"/>
      <c r="GKZ13"/>
      <c r="GLA13"/>
      <c r="GLB13"/>
      <c r="GLC13"/>
      <c r="GLD13"/>
      <c r="GLE13"/>
      <c r="GLF13"/>
      <c r="GLG13"/>
      <c r="GLH13"/>
      <c r="GLI13"/>
      <c r="GLJ13"/>
      <c r="GLK13"/>
      <c r="GLL13"/>
      <c r="GLM13"/>
      <c r="GLN13"/>
      <c r="GLO13"/>
      <c r="GLP13"/>
      <c r="GLQ13"/>
      <c r="GLR13"/>
      <c r="GLS13"/>
      <c r="GLT13"/>
      <c r="GLU13"/>
      <c r="GLV13"/>
      <c r="GLW13"/>
      <c r="GLX13"/>
      <c r="GLY13"/>
      <c r="GLZ13"/>
      <c r="GMA13"/>
      <c r="GMB13"/>
      <c r="GMC13"/>
      <c r="GMD13"/>
      <c r="GME13"/>
      <c r="GMF13"/>
      <c r="GMG13"/>
      <c r="GMH13"/>
      <c r="GMI13"/>
      <c r="GMJ13"/>
      <c r="GMK13"/>
      <c r="GML13"/>
      <c r="GMM13"/>
      <c r="GMN13"/>
      <c r="GMO13"/>
      <c r="GMP13"/>
      <c r="GMQ13"/>
      <c r="GMR13"/>
      <c r="GMS13"/>
      <c r="GMT13"/>
      <c r="GMU13"/>
      <c r="GMV13"/>
      <c r="GMW13"/>
      <c r="GMX13"/>
      <c r="GMY13"/>
      <c r="GMZ13"/>
      <c r="GNA13"/>
      <c r="GNB13"/>
      <c r="GNC13"/>
      <c r="GND13"/>
      <c r="GNE13"/>
      <c r="GNF13"/>
      <c r="GNG13"/>
      <c r="GNH13"/>
      <c r="GNI13"/>
      <c r="GNJ13"/>
      <c r="GNK13"/>
      <c r="GNL13"/>
      <c r="GNM13"/>
      <c r="GNN13"/>
      <c r="GNO13"/>
      <c r="GNP13"/>
      <c r="GNQ13"/>
      <c r="GNR13"/>
      <c r="GNS13"/>
      <c r="GNT13"/>
      <c r="GNU13"/>
      <c r="GNV13"/>
      <c r="GNW13"/>
      <c r="GNX13"/>
      <c r="GNY13"/>
      <c r="GNZ13"/>
      <c r="GOA13"/>
      <c r="GOB13"/>
      <c r="GOC13"/>
      <c r="GOD13"/>
      <c r="GOE13"/>
      <c r="GOF13"/>
      <c r="GOG13"/>
      <c r="GOH13"/>
      <c r="GOI13"/>
      <c r="GOJ13"/>
      <c r="GOK13"/>
      <c r="GOL13"/>
      <c r="GOM13"/>
      <c r="GON13"/>
      <c r="GOO13"/>
      <c r="GOP13"/>
      <c r="GOQ13"/>
      <c r="GOR13"/>
      <c r="GOS13"/>
      <c r="GOT13"/>
      <c r="GOU13"/>
      <c r="GOV13"/>
      <c r="GOW13"/>
      <c r="GOX13"/>
      <c r="GOY13"/>
      <c r="GOZ13"/>
      <c r="GPA13"/>
      <c r="GPB13"/>
      <c r="GPC13"/>
      <c r="GPD13"/>
      <c r="GPE13"/>
      <c r="GPF13"/>
      <c r="GPG13"/>
      <c r="GPH13"/>
      <c r="GPI13"/>
      <c r="GPJ13"/>
      <c r="GPK13"/>
      <c r="GPL13"/>
      <c r="GPM13"/>
      <c r="GPN13"/>
      <c r="GPO13"/>
      <c r="GPP13"/>
      <c r="GPQ13"/>
      <c r="GPR13"/>
      <c r="GPS13"/>
      <c r="GPT13"/>
      <c r="GPU13"/>
      <c r="GPV13"/>
      <c r="GPW13"/>
      <c r="GPX13"/>
      <c r="GPY13"/>
      <c r="GPZ13"/>
      <c r="GQA13"/>
      <c r="GQB13"/>
      <c r="GQC13"/>
      <c r="GQD13"/>
      <c r="GQE13"/>
      <c r="GQF13"/>
      <c r="GQG13"/>
      <c r="GQH13"/>
      <c r="GQI13"/>
      <c r="GQJ13"/>
      <c r="GQK13"/>
      <c r="GQL13"/>
      <c r="GQM13"/>
      <c r="GQN13"/>
      <c r="GQO13"/>
      <c r="GQP13"/>
      <c r="GQQ13"/>
      <c r="GQR13"/>
      <c r="GQS13"/>
      <c r="GQT13"/>
      <c r="GQU13"/>
      <c r="GQV13"/>
      <c r="GQW13"/>
      <c r="GQX13"/>
      <c r="GQY13"/>
      <c r="GQZ13"/>
      <c r="GRA13"/>
      <c r="GRB13"/>
      <c r="GRC13"/>
      <c r="GRD13"/>
      <c r="GRE13"/>
      <c r="GRF13"/>
      <c r="GRG13"/>
      <c r="GRH13"/>
      <c r="GRI13"/>
      <c r="GRJ13"/>
      <c r="GRK13"/>
      <c r="GRL13"/>
      <c r="GRM13"/>
      <c r="GRN13"/>
      <c r="GRO13"/>
      <c r="GRP13"/>
      <c r="GRQ13"/>
      <c r="GRR13"/>
      <c r="GRS13"/>
      <c r="GRT13"/>
      <c r="GRU13"/>
      <c r="GRV13"/>
      <c r="GRW13"/>
      <c r="GRX13"/>
      <c r="GRY13"/>
      <c r="GRZ13"/>
      <c r="GSA13"/>
      <c r="GSB13"/>
      <c r="GSC13"/>
      <c r="GSD13"/>
      <c r="GSE13"/>
      <c r="GSF13"/>
      <c r="GSG13"/>
      <c r="GSH13"/>
      <c r="GSI13"/>
      <c r="GSJ13"/>
      <c r="GSK13"/>
      <c r="GSL13"/>
      <c r="GSM13"/>
      <c r="GSN13"/>
      <c r="GSO13"/>
      <c r="GSP13"/>
      <c r="GSQ13"/>
      <c r="GSR13"/>
      <c r="GSS13"/>
      <c r="GST13"/>
      <c r="GSU13"/>
      <c r="GSV13"/>
      <c r="GSW13"/>
      <c r="GSX13"/>
      <c r="GSY13"/>
      <c r="GSZ13"/>
      <c r="GTA13"/>
      <c r="GTB13"/>
      <c r="GTC13"/>
      <c r="GTD13"/>
      <c r="GTE13"/>
      <c r="GTF13"/>
      <c r="GTG13"/>
      <c r="GTH13"/>
      <c r="GTI13"/>
      <c r="GTJ13"/>
      <c r="GTK13"/>
      <c r="GTL13"/>
      <c r="GTM13"/>
      <c r="GTN13"/>
      <c r="GTO13"/>
      <c r="GTP13"/>
      <c r="GTQ13"/>
      <c r="GTR13"/>
      <c r="GTS13"/>
      <c r="GTT13"/>
      <c r="GTU13"/>
      <c r="GTV13"/>
      <c r="GTW13"/>
      <c r="GTX13"/>
      <c r="GTY13"/>
      <c r="GTZ13"/>
      <c r="GUA13"/>
      <c r="GUB13"/>
      <c r="GUC13"/>
      <c r="GUD13"/>
      <c r="GUE13"/>
      <c r="GUF13"/>
      <c r="GUG13"/>
      <c r="GUH13"/>
      <c r="GUI13"/>
      <c r="GUJ13"/>
      <c r="GUK13"/>
      <c r="GUL13"/>
      <c r="GUM13"/>
      <c r="GUN13"/>
      <c r="GUO13"/>
      <c r="GUP13"/>
      <c r="GUQ13"/>
      <c r="GUR13"/>
      <c r="GUS13"/>
      <c r="GUT13"/>
      <c r="GUU13"/>
      <c r="GUV13"/>
      <c r="GUW13"/>
      <c r="GUX13"/>
      <c r="GUY13"/>
      <c r="GUZ13"/>
      <c r="GVA13"/>
      <c r="GVB13"/>
      <c r="GVC13"/>
      <c r="GVD13"/>
      <c r="GVE13"/>
      <c r="GVF13"/>
      <c r="GVG13"/>
      <c r="GVH13"/>
      <c r="GVI13"/>
      <c r="GVJ13"/>
      <c r="GVK13"/>
      <c r="GVL13"/>
      <c r="GVM13"/>
      <c r="GVN13"/>
      <c r="GVO13"/>
      <c r="GVP13"/>
      <c r="GVQ13"/>
      <c r="GVR13"/>
      <c r="GVS13"/>
      <c r="GVT13"/>
      <c r="GVU13"/>
      <c r="GVV13"/>
      <c r="GVW13"/>
      <c r="GVX13"/>
      <c r="GVY13"/>
      <c r="GVZ13"/>
      <c r="GWA13"/>
      <c r="GWB13"/>
      <c r="GWC13"/>
      <c r="GWD13"/>
      <c r="GWE13"/>
      <c r="GWF13"/>
      <c r="GWG13"/>
      <c r="GWH13"/>
      <c r="GWI13"/>
      <c r="GWJ13"/>
      <c r="GWK13"/>
      <c r="GWL13"/>
      <c r="GWM13"/>
      <c r="GWN13"/>
      <c r="GWO13"/>
      <c r="GWP13"/>
      <c r="GWQ13"/>
      <c r="GWR13"/>
      <c r="GWS13"/>
      <c r="GWT13"/>
      <c r="GWU13"/>
      <c r="GWV13"/>
      <c r="GWW13"/>
      <c r="GWX13"/>
      <c r="GWY13"/>
      <c r="GWZ13"/>
      <c r="GXA13"/>
      <c r="GXB13"/>
      <c r="GXC13"/>
      <c r="GXD13"/>
      <c r="GXE13"/>
      <c r="GXF13"/>
      <c r="GXG13"/>
      <c r="GXH13"/>
      <c r="GXI13"/>
      <c r="GXJ13"/>
      <c r="GXK13"/>
      <c r="GXL13"/>
      <c r="GXM13"/>
      <c r="GXN13"/>
      <c r="GXO13"/>
      <c r="GXP13"/>
      <c r="GXQ13"/>
      <c r="GXR13"/>
      <c r="GXS13"/>
      <c r="GXT13"/>
      <c r="GXU13"/>
      <c r="GXV13"/>
      <c r="GXW13"/>
      <c r="GXX13"/>
      <c r="GXY13"/>
      <c r="GXZ13"/>
      <c r="GYA13"/>
      <c r="GYB13"/>
      <c r="GYC13"/>
      <c r="GYD13"/>
      <c r="GYE13"/>
      <c r="GYF13"/>
      <c r="GYG13"/>
      <c r="GYH13"/>
      <c r="GYI13"/>
      <c r="GYJ13"/>
      <c r="GYK13"/>
      <c r="GYL13"/>
      <c r="GYM13"/>
      <c r="GYN13"/>
      <c r="GYO13"/>
      <c r="GYP13"/>
      <c r="GYQ13"/>
      <c r="GYR13"/>
      <c r="GYS13"/>
      <c r="GYT13"/>
      <c r="GYU13"/>
      <c r="GYV13"/>
      <c r="GYW13"/>
      <c r="GYX13"/>
      <c r="GYY13"/>
      <c r="GYZ13"/>
      <c r="GZA13"/>
      <c r="GZB13"/>
      <c r="GZC13"/>
      <c r="GZD13"/>
      <c r="GZE13"/>
      <c r="GZF13"/>
      <c r="GZG13"/>
      <c r="GZH13"/>
      <c r="GZI13"/>
      <c r="GZJ13"/>
      <c r="GZK13"/>
      <c r="GZL13"/>
      <c r="GZM13"/>
      <c r="GZN13"/>
      <c r="GZO13"/>
      <c r="GZP13"/>
      <c r="GZQ13"/>
      <c r="GZR13"/>
      <c r="GZS13"/>
      <c r="GZT13"/>
      <c r="GZU13"/>
      <c r="GZV13"/>
      <c r="GZW13"/>
      <c r="GZX13"/>
      <c r="GZY13"/>
      <c r="GZZ13"/>
      <c r="HAA13"/>
      <c r="HAB13"/>
      <c r="HAC13"/>
      <c r="HAD13"/>
      <c r="HAE13"/>
      <c r="HAF13"/>
      <c r="HAG13"/>
      <c r="HAH13"/>
      <c r="HAI13"/>
      <c r="HAJ13"/>
      <c r="HAK13"/>
      <c r="HAL13"/>
      <c r="HAM13"/>
      <c r="HAN13"/>
      <c r="HAO13"/>
      <c r="HAP13"/>
      <c r="HAQ13"/>
      <c r="HAR13"/>
      <c r="HAS13"/>
      <c r="HAT13"/>
      <c r="HAU13"/>
      <c r="HAV13"/>
      <c r="HAW13"/>
      <c r="HAX13"/>
      <c r="HAY13"/>
      <c r="HAZ13"/>
      <c r="HBA13"/>
      <c r="HBB13"/>
      <c r="HBC13"/>
      <c r="HBD13"/>
      <c r="HBE13"/>
      <c r="HBF13"/>
      <c r="HBG13"/>
      <c r="HBH13"/>
      <c r="HBI13"/>
      <c r="HBJ13"/>
      <c r="HBK13"/>
      <c r="HBL13"/>
      <c r="HBM13"/>
      <c r="HBN13"/>
      <c r="HBO13"/>
      <c r="HBP13"/>
      <c r="HBQ13"/>
      <c r="HBR13"/>
      <c r="HBS13"/>
      <c r="HBT13"/>
      <c r="HBU13"/>
      <c r="HBV13"/>
      <c r="HBW13"/>
      <c r="HBX13"/>
      <c r="HBY13"/>
      <c r="HBZ13"/>
      <c r="HCA13"/>
      <c r="HCB13"/>
      <c r="HCC13"/>
      <c r="HCD13"/>
      <c r="HCE13"/>
      <c r="HCF13"/>
      <c r="HCG13"/>
      <c r="HCH13"/>
      <c r="HCI13"/>
      <c r="HCJ13"/>
      <c r="HCK13"/>
      <c r="HCL13"/>
      <c r="HCM13"/>
      <c r="HCN13"/>
      <c r="HCO13"/>
      <c r="HCP13"/>
      <c r="HCQ13"/>
      <c r="HCR13"/>
      <c r="HCS13"/>
      <c r="HCT13"/>
      <c r="HCU13"/>
      <c r="HCV13"/>
      <c r="HCW13"/>
      <c r="HCX13"/>
      <c r="HCY13"/>
      <c r="HCZ13"/>
      <c r="HDA13"/>
      <c r="HDB13"/>
      <c r="HDC13"/>
      <c r="HDD13"/>
      <c r="HDE13"/>
      <c r="HDF13"/>
      <c r="HDG13"/>
      <c r="HDH13"/>
      <c r="HDI13"/>
      <c r="HDJ13"/>
      <c r="HDK13"/>
      <c r="HDL13"/>
      <c r="HDM13"/>
      <c r="HDN13"/>
      <c r="HDO13"/>
      <c r="HDP13"/>
      <c r="HDQ13"/>
      <c r="HDR13"/>
      <c r="HDS13"/>
      <c r="HDT13"/>
      <c r="HDU13"/>
      <c r="HDV13"/>
      <c r="HDW13"/>
      <c r="HDX13"/>
      <c r="HDY13"/>
      <c r="HDZ13"/>
      <c r="HEA13"/>
      <c r="HEB13"/>
      <c r="HEC13"/>
      <c r="HED13"/>
      <c r="HEE13"/>
      <c r="HEF13"/>
      <c r="HEG13"/>
      <c r="HEH13"/>
      <c r="HEI13"/>
      <c r="HEJ13"/>
      <c r="HEK13"/>
      <c r="HEL13"/>
      <c r="HEM13"/>
      <c r="HEN13"/>
      <c r="HEO13"/>
      <c r="HEP13"/>
      <c r="HEQ13"/>
      <c r="HER13"/>
      <c r="HES13"/>
      <c r="HET13"/>
      <c r="HEU13"/>
      <c r="HEV13"/>
      <c r="HEW13"/>
      <c r="HEX13"/>
      <c r="HEY13"/>
      <c r="HEZ13"/>
      <c r="HFA13"/>
      <c r="HFB13"/>
      <c r="HFC13"/>
      <c r="HFD13"/>
      <c r="HFE13"/>
      <c r="HFF13"/>
      <c r="HFG13"/>
      <c r="HFH13"/>
      <c r="HFI13"/>
      <c r="HFJ13"/>
      <c r="HFK13"/>
      <c r="HFL13"/>
      <c r="HFM13"/>
      <c r="HFN13"/>
      <c r="HFO13"/>
      <c r="HFP13"/>
      <c r="HFQ13"/>
      <c r="HFR13"/>
      <c r="HFS13"/>
      <c r="HFT13"/>
      <c r="HFU13"/>
      <c r="HFV13"/>
      <c r="HFW13"/>
      <c r="HFX13"/>
      <c r="HFY13"/>
      <c r="HFZ13"/>
      <c r="HGA13"/>
      <c r="HGB13"/>
      <c r="HGC13"/>
      <c r="HGD13"/>
      <c r="HGE13"/>
      <c r="HGF13"/>
      <c r="HGG13"/>
      <c r="HGH13"/>
      <c r="HGI13"/>
      <c r="HGJ13"/>
      <c r="HGK13"/>
      <c r="HGL13"/>
      <c r="HGM13"/>
      <c r="HGN13"/>
      <c r="HGO13"/>
      <c r="HGP13"/>
      <c r="HGQ13"/>
      <c r="HGR13"/>
      <c r="HGS13"/>
      <c r="HGT13"/>
      <c r="HGU13"/>
      <c r="HGV13"/>
      <c r="HGW13"/>
      <c r="HGX13"/>
      <c r="HGY13"/>
      <c r="HGZ13"/>
      <c r="HHA13"/>
      <c r="HHB13"/>
      <c r="HHC13"/>
      <c r="HHD13"/>
      <c r="HHE13"/>
      <c r="HHF13"/>
      <c r="HHG13"/>
      <c r="HHH13"/>
      <c r="HHI13"/>
      <c r="HHJ13"/>
      <c r="HHK13"/>
      <c r="HHL13"/>
      <c r="HHM13"/>
      <c r="HHN13"/>
      <c r="HHO13"/>
      <c r="HHP13"/>
      <c r="HHQ13"/>
      <c r="HHR13"/>
      <c r="HHS13"/>
      <c r="HHT13"/>
      <c r="HHU13"/>
      <c r="HHV13"/>
      <c r="HHW13"/>
      <c r="HHX13"/>
      <c r="HHY13"/>
      <c r="HHZ13"/>
      <c r="HIA13"/>
      <c r="HIB13"/>
      <c r="HIC13"/>
      <c r="HID13"/>
      <c r="HIE13"/>
      <c r="HIF13"/>
      <c r="HIG13"/>
      <c r="HIH13"/>
      <c r="HII13"/>
      <c r="HIJ13"/>
      <c r="HIK13"/>
      <c r="HIL13"/>
      <c r="HIM13"/>
      <c r="HIN13"/>
      <c r="HIO13"/>
      <c r="HIP13"/>
      <c r="HIQ13"/>
      <c r="HIR13"/>
      <c r="HIS13"/>
      <c r="HIT13"/>
      <c r="HIU13"/>
      <c r="HIV13"/>
      <c r="HIW13"/>
      <c r="HIX13"/>
      <c r="HIY13"/>
      <c r="HIZ13"/>
      <c r="HJA13"/>
      <c r="HJB13"/>
      <c r="HJC13"/>
      <c r="HJD13"/>
      <c r="HJE13"/>
      <c r="HJF13"/>
      <c r="HJG13"/>
      <c r="HJH13"/>
      <c r="HJI13"/>
      <c r="HJJ13"/>
      <c r="HJK13"/>
      <c r="HJL13"/>
      <c r="HJM13"/>
      <c r="HJN13"/>
      <c r="HJO13"/>
      <c r="HJP13"/>
      <c r="HJQ13"/>
      <c r="HJR13"/>
      <c r="HJS13"/>
      <c r="HJT13"/>
      <c r="HJU13"/>
      <c r="HJV13"/>
      <c r="HJW13"/>
      <c r="HJX13"/>
      <c r="HJY13"/>
      <c r="HJZ13"/>
      <c r="HKA13"/>
      <c r="HKB13"/>
      <c r="HKC13"/>
      <c r="HKD13"/>
      <c r="HKE13"/>
      <c r="HKF13"/>
      <c r="HKG13"/>
      <c r="HKH13"/>
      <c r="HKI13"/>
      <c r="HKJ13"/>
      <c r="HKK13"/>
      <c r="HKL13"/>
      <c r="HKM13"/>
      <c r="HKN13"/>
      <c r="HKO13"/>
      <c r="HKP13"/>
      <c r="HKQ13"/>
      <c r="HKR13"/>
      <c r="HKS13"/>
      <c r="HKT13"/>
      <c r="HKU13"/>
      <c r="HKV13"/>
      <c r="HKW13"/>
      <c r="HKX13"/>
      <c r="HKY13"/>
      <c r="HKZ13"/>
      <c r="HLA13"/>
      <c r="HLB13"/>
      <c r="HLC13"/>
      <c r="HLD13"/>
      <c r="HLE13"/>
      <c r="HLF13"/>
      <c r="HLG13"/>
      <c r="HLH13"/>
      <c r="HLI13"/>
      <c r="HLJ13"/>
      <c r="HLK13"/>
      <c r="HLL13"/>
      <c r="HLM13"/>
      <c r="HLN13"/>
      <c r="HLO13"/>
      <c r="HLP13"/>
      <c r="HLQ13"/>
      <c r="HLR13"/>
      <c r="HLS13"/>
      <c r="HLT13"/>
      <c r="HLU13"/>
      <c r="HLV13"/>
      <c r="HLW13"/>
      <c r="HLX13"/>
      <c r="HLY13"/>
      <c r="HLZ13"/>
      <c r="HMA13"/>
      <c r="HMB13"/>
      <c r="HMC13"/>
      <c r="HMD13"/>
      <c r="HME13"/>
      <c r="HMF13"/>
      <c r="HMG13"/>
      <c r="HMH13"/>
      <c r="HMI13"/>
      <c r="HMJ13"/>
      <c r="HMK13"/>
      <c r="HML13"/>
      <c r="HMM13"/>
      <c r="HMN13"/>
      <c r="HMO13"/>
      <c r="HMP13"/>
      <c r="HMQ13"/>
      <c r="HMR13"/>
      <c r="HMS13"/>
      <c r="HMT13"/>
      <c r="HMU13"/>
      <c r="HMV13"/>
      <c r="HMW13"/>
      <c r="HMX13"/>
      <c r="HMY13"/>
      <c r="HMZ13"/>
      <c r="HNA13"/>
      <c r="HNB13"/>
      <c r="HNC13"/>
      <c r="HND13"/>
      <c r="HNE13"/>
      <c r="HNF13"/>
      <c r="HNG13"/>
      <c r="HNH13"/>
      <c r="HNI13"/>
      <c r="HNJ13"/>
      <c r="HNK13"/>
      <c r="HNL13"/>
      <c r="HNM13"/>
      <c r="HNN13"/>
      <c r="HNO13"/>
      <c r="HNP13"/>
      <c r="HNQ13"/>
      <c r="HNR13"/>
      <c r="HNS13"/>
      <c r="HNT13"/>
      <c r="HNU13"/>
      <c r="HNV13"/>
      <c r="HNW13"/>
      <c r="HNX13"/>
      <c r="HNY13"/>
      <c r="HNZ13"/>
      <c r="HOA13"/>
      <c r="HOB13"/>
      <c r="HOC13"/>
      <c r="HOD13"/>
      <c r="HOE13"/>
      <c r="HOF13"/>
      <c r="HOG13"/>
      <c r="HOH13"/>
      <c r="HOI13"/>
      <c r="HOJ13"/>
      <c r="HOK13"/>
      <c r="HOL13"/>
      <c r="HOM13"/>
      <c r="HON13"/>
      <c r="HOO13"/>
      <c r="HOP13"/>
      <c r="HOQ13"/>
      <c r="HOR13"/>
      <c r="HOS13"/>
      <c r="HOT13"/>
      <c r="HOU13"/>
      <c r="HOV13"/>
      <c r="HOW13"/>
      <c r="HOX13"/>
      <c r="HOY13"/>
      <c r="HOZ13"/>
      <c r="HPA13"/>
      <c r="HPB13"/>
      <c r="HPC13"/>
      <c r="HPD13"/>
      <c r="HPE13"/>
      <c r="HPF13"/>
      <c r="HPG13"/>
      <c r="HPH13"/>
      <c r="HPI13"/>
      <c r="HPJ13"/>
      <c r="HPK13"/>
      <c r="HPL13"/>
      <c r="HPM13"/>
      <c r="HPN13"/>
      <c r="HPO13"/>
      <c r="HPP13"/>
      <c r="HPQ13"/>
      <c r="HPR13"/>
      <c r="HPS13"/>
      <c r="HPT13"/>
      <c r="HPU13"/>
      <c r="HPV13"/>
      <c r="HPW13"/>
      <c r="HPX13"/>
      <c r="HPY13"/>
      <c r="HPZ13"/>
      <c r="HQA13"/>
      <c r="HQB13"/>
      <c r="HQC13"/>
      <c r="HQD13"/>
      <c r="HQE13"/>
      <c r="HQF13"/>
      <c r="HQG13"/>
      <c r="HQH13"/>
      <c r="HQI13"/>
      <c r="HQJ13"/>
      <c r="HQK13"/>
      <c r="HQL13"/>
      <c r="HQM13"/>
      <c r="HQN13"/>
      <c r="HQO13"/>
      <c r="HQP13"/>
      <c r="HQQ13"/>
      <c r="HQR13"/>
      <c r="HQS13"/>
      <c r="HQT13"/>
      <c r="HQU13"/>
      <c r="HQV13"/>
      <c r="HQW13"/>
      <c r="HQX13"/>
      <c r="HQY13"/>
      <c r="HQZ13"/>
      <c r="HRA13"/>
      <c r="HRB13"/>
      <c r="HRC13"/>
      <c r="HRD13"/>
      <c r="HRE13"/>
      <c r="HRF13"/>
      <c r="HRG13"/>
      <c r="HRH13"/>
      <c r="HRI13"/>
      <c r="HRJ13"/>
      <c r="HRK13"/>
      <c r="HRL13"/>
      <c r="HRM13"/>
      <c r="HRN13"/>
      <c r="HRO13"/>
      <c r="HRP13"/>
      <c r="HRQ13"/>
      <c r="HRR13"/>
      <c r="HRS13"/>
      <c r="HRT13"/>
      <c r="HRU13"/>
      <c r="HRV13"/>
      <c r="HRW13"/>
      <c r="HRX13"/>
      <c r="HRY13"/>
      <c r="HRZ13"/>
      <c r="HSA13"/>
      <c r="HSB13"/>
      <c r="HSC13"/>
      <c r="HSD13"/>
      <c r="HSE13"/>
      <c r="HSF13"/>
      <c r="HSG13"/>
      <c r="HSH13"/>
      <c r="HSI13"/>
      <c r="HSJ13"/>
      <c r="HSK13"/>
      <c r="HSL13"/>
      <c r="HSM13"/>
      <c r="HSN13"/>
      <c r="HSO13"/>
      <c r="HSP13"/>
      <c r="HSQ13"/>
      <c r="HSR13"/>
      <c r="HSS13"/>
      <c r="HST13"/>
      <c r="HSU13"/>
      <c r="HSV13"/>
      <c r="HSW13"/>
      <c r="HSX13"/>
      <c r="HSY13"/>
      <c r="HSZ13"/>
      <c r="HTA13"/>
      <c r="HTB13"/>
      <c r="HTC13"/>
      <c r="HTD13"/>
      <c r="HTE13"/>
      <c r="HTF13"/>
      <c r="HTG13"/>
      <c r="HTH13"/>
      <c r="HTI13"/>
      <c r="HTJ13"/>
      <c r="HTK13"/>
      <c r="HTL13"/>
      <c r="HTM13"/>
      <c r="HTN13"/>
      <c r="HTO13"/>
      <c r="HTP13"/>
      <c r="HTQ13"/>
      <c r="HTR13"/>
      <c r="HTS13"/>
      <c r="HTT13"/>
      <c r="HTU13"/>
      <c r="HTV13"/>
      <c r="HTW13"/>
      <c r="HTX13"/>
      <c r="HTY13"/>
      <c r="HTZ13"/>
      <c r="HUA13"/>
      <c r="HUB13"/>
      <c r="HUC13"/>
      <c r="HUD13"/>
      <c r="HUE13"/>
      <c r="HUF13"/>
      <c r="HUG13"/>
      <c r="HUH13"/>
      <c r="HUI13"/>
      <c r="HUJ13"/>
      <c r="HUK13"/>
      <c r="HUL13"/>
      <c r="HUM13"/>
      <c r="HUN13"/>
      <c r="HUO13"/>
      <c r="HUP13"/>
      <c r="HUQ13"/>
      <c r="HUR13"/>
      <c r="HUS13"/>
      <c r="HUT13"/>
      <c r="HUU13"/>
      <c r="HUV13"/>
      <c r="HUW13"/>
      <c r="HUX13"/>
      <c r="HUY13"/>
      <c r="HUZ13"/>
      <c r="HVA13"/>
      <c r="HVB13"/>
      <c r="HVC13"/>
      <c r="HVD13"/>
      <c r="HVE13"/>
      <c r="HVF13"/>
      <c r="HVG13"/>
      <c r="HVH13"/>
      <c r="HVI13"/>
      <c r="HVJ13"/>
      <c r="HVK13"/>
      <c r="HVL13"/>
      <c r="HVM13"/>
      <c r="HVN13"/>
      <c r="HVO13"/>
      <c r="HVP13"/>
      <c r="HVQ13"/>
      <c r="HVR13"/>
      <c r="HVS13"/>
      <c r="HVT13"/>
      <c r="HVU13"/>
      <c r="HVV13"/>
      <c r="HVW13"/>
      <c r="HVX13"/>
      <c r="HVY13"/>
      <c r="HVZ13"/>
      <c r="HWA13"/>
      <c r="HWB13"/>
      <c r="HWC13"/>
      <c r="HWD13"/>
      <c r="HWE13"/>
      <c r="HWF13"/>
      <c r="HWG13"/>
      <c r="HWH13"/>
      <c r="HWI13"/>
      <c r="HWJ13"/>
      <c r="HWK13"/>
      <c r="HWL13"/>
      <c r="HWM13"/>
      <c r="HWN13"/>
      <c r="HWO13"/>
      <c r="HWP13"/>
      <c r="HWQ13"/>
      <c r="HWR13"/>
      <c r="HWS13"/>
      <c r="HWT13"/>
      <c r="HWU13"/>
      <c r="HWV13"/>
      <c r="HWW13"/>
      <c r="HWX13"/>
      <c r="HWY13"/>
      <c r="HWZ13"/>
      <c r="HXA13"/>
      <c r="HXB13"/>
      <c r="HXC13"/>
      <c r="HXD13"/>
      <c r="HXE13"/>
      <c r="HXF13"/>
      <c r="HXG13"/>
      <c r="HXH13"/>
      <c r="HXI13"/>
      <c r="HXJ13"/>
      <c r="HXK13"/>
      <c r="HXL13"/>
      <c r="HXM13"/>
      <c r="HXN13"/>
      <c r="HXO13"/>
      <c r="HXP13"/>
      <c r="HXQ13"/>
      <c r="HXR13"/>
      <c r="HXS13"/>
      <c r="HXT13"/>
      <c r="HXU13"/>
      <c r="HXV13"/>
      <c r="HXW13"/>
      <c r="HXX13"/>
      <c r="HXY13"/>
      <c r="HXZ13"/>
      <c r="HYA13"/>
      <c r="HYB13"/>
      <c r="HYC13"/>
      <c r="HYD13"/>
      <c r="HYE13"/>
      <c r="HYF13"/>
      <c r="HYG13"/>
      <c r="HYH13"/>
      <c r="HYI13"/>
      <c r="HYJ13"/>
      <c r="HYK13"/>
      <c r="HYL13"/>
      <c r="HYM13"/>
      <c r="HYN13"/>
      <c r="HYO13"/>
      <c r="HYP13"/>
      <c r="HYQ13"/>
      <c r="HYR13"/>
      <c r="HYS13"/>
      <c r="HYT13"/>
      <c r="HYU13"/>
      <c r="HYV13"/>
      <c r="HYW13"/>
      <c r="HYX13"/>
      <c r="HYY13"/>
      <c r="HYZ13"/>
      <c r="HZA13"/>
      <c r="HZB13"/>
      <c r="HZC13"/>
      <c r="HZD13"/>
      <c r="HZE13"/>
      <c r="HZF13"/>
      <c r="HZG13"/>
      <c r="HZH13"/>
      <c r="HZI13"/>
      <c r="HZJ13"/>
      <c r="HZK13"/>
      <c r="HZL13"/>
      <c r="HZM13"/>
      <c r="HZN13"/>
      <c r="HZO13"/>
      <c r="HZP13"/>
      <c r="HZQ13"/>
      <c r="HZR13"/>
      <c r="HZS13"/>
      <c r="HZT13"/>
      <c r="HZU13"/>
      <c r="HZV13"/>
      <c r="HZW13"/>
      <c r="HZX13"/>
      <c r="HZY13"/>
      <c r="HZZ13"/>
      <c r="IAA13"/>
      <c r="IAB13"/>
      <c r="IAC13"/>
      <c r="IAD13"/>
      <c r="IAE13"/>
      <c r="IAF13"/>
      <c r="IAG13"/>
      <c r="IAH13"/>
      <c r="IAI13"/>
      <c r="IAJ13"/>
      <c r="IAK13"/>
      <c r="IAL13"/>
      <c r="IAM13"/>
      <c r="IAN13"/>
      <c r="IAO13"/>
      <c r="IAP13"/>
      <c r="IAQ13"/>
      <c r="IAR13"/>
      <c r="IAS13"/>
      <c r="IAT13"/>
      <c r="IAU13"/>
      <c r="IAV13"/>
      <c r="IAW13"/>
      <c r="IAX13"/>
      <c r="IAY13"/>
      <c r="IAZ13"/>
      <c r="IBA13"/>
      <c r="IBB13"/>
      <c r="IBC13"/>
      <c r="IBD13"/>
      <c r="IBE13"/>
      <c r="IBF13"/>
      <c r="IBG13"/>
      <c r="IBH13"/>
      <c r="IBI13"/>
      <c r="IBJ13"/>
      <c r="IBK13"/>
      <c r="IBL13"/>
      <c r="IBM13"/>
      <c r="IBN13"/>
      <c r="IBO13"/>
      <c r="IBP13"/>
      <c r="IBQ13"/>
      <c r="IBR13"/>
      <c r="IBS13"/>
      <c r="IBT13"/>
      <c r="IBU13"/>
      <c r="IBV13"/>
      <c r="IBW13"/>
      <c r="IBX13"/>
      <c r="IBY13"/>
      <c r="IBZ13"/>
      <c r="ICA13"/>
      <c r="ICB13"/>
      <c r="ICC13"/>
      <c r="ICD13"/>
      <c r="ICE13"/>
      <c r="ICF13"/>
      <c r="ICG13"/>
      <c r="ICH13"/>
      <c r="ICI13"/>
      <c r="ICJ13"/>
      <c r="ICK13"/>
      <c r="ICL13"/>
      <c r="ICM13"/>
      <c r="ICN13"/>
      <c r="ICO13"/>
      <c r="ICP13"/>
      <c r="ICQ13"/>
      <c r="ICR13"/>
      <c r="ICS13"/>
      <c r="ICT13"/>
      <c r="ICU13"/>
      <c r="ICV13"/>
      <c r="ICW13"/>
      <c r="ICX13"/>
      <c r="ICY13"/>
      <c r="ICZ13"/>
      <c r="IDA13"/>
      <c r="IDB13"/>
      <c r="IDC13"/>
      <c r="IDD13"/>
      <c r="IDE13"/>
      <c r="IDF13"/>
      <c r="IDG13"/>
      <c r="IDH13"/>
      <c r="IDI13"/>
      <c r="IDJ13"/>
      <c r="IDK13"/>
      <c r="IDL13"/>
      <c r="IDM13"/>
      <c r="IDN13"/>
      <c r="IDO13"/>
      <c r="IDP13"/>
      <c r="IDQ13"/>
      <c r="IDR13"/>
      <c r="IDS13"/>
      <c r="IDT13"/>
      <c r="IDU13"/>
      <c r="IDV13"/>
      <c r="IDW13"/>
      <c r="IDX13"/>
      <c r="IDY13"/>
      <c r="IDZ13"/>
      <c r="IEA13"/>
      <c r="IEB13"/>
      <c r="IEC13"/>
      <c r="IED13"/>
      <c r="IEE13"/>
      <c r="IEF13"/>
      <c r="IEG13"/>
      <c r="IEH13"/>
      <c r="IEI13"/>
      <c r="IEJ13"/>
      <c r="IEK13"/>
      <c r="IEL13"/>
      <c r="IEM13"/>
      <c r="IEN13"/>
      <c r="IEO13"/>
      <c r="IEP13"/>
      <c r="IEQ13"/>
      <c r="IER13"/>
      <c r="IES13"/>
      <c r="IET13"/>
      <c r="IEU13"/>
      <c r="IEV13"/>
      <c r="IEW13"/>
      <c r="IEX13"/>
      <c r="IEY13"/>
      <c r="IEZ13"/>
      <c r="IFA13"/>
      <c r="IFB13"/>
      <c r="IFC13"/>
      <c r="IFD13"/>
      <c r="IFE13"/>
      <c r="IFF13"/>
      <c r="IFG13"/>
      <c r="IFH13"/>
      <c r="IFI13"/>
      <c r="IFJ13"/>
      <c r="IFK13"/>
      <c r="IFL13"/>
      <c r="IFM13"/>
      <c r="IFN13"/>
      <c r="IFO13"/>
      <c r="IFP13"/>
      <c r="IFQ13"/>
      <c r="IFR13"/>
      <c r="IFS13"/>
      <c r="IFT13"/>
      <c r="IFU13"/>
      <c r="IFV13"/>
      <c r="IFW13"/>
      <c r="IFX13"/>
      <c r="IFY13"/>
      <c r="IFZ13"/>
      <c r="IGA13"/>
      <c r="IGB13"/>
      <c r="IGC13"/>
      <c r="IGD13"/>
      <c r="IGE13"/>
      <c r="IGF13"/>
      <c r="IGG13"/>
      <c r="IGH13"/>
      <c r="IGI13"/>
      <c r="IGJ13"/>
      <c r="IGK13"/>
      <c r="IGL13"/>
      <c r="IGM13"/>
      <c r="IGN13"/>
      <c r="IGO13"/>
      <c r="IGP13"/>
      <c r="IGQ13"/>
      <c r="IGR13"/>
      <c r="IGS13"/>
      <c r="IGT13"/>
      <c r="IGU13"/>
      <c r="IGV13"/>
      <c r="IGW13"/>
      <c r="IGX13"/>
      <c r="IGY13"/>
      <c r="IGZ13"/>
      <c r="IHA13"/>
      <c r="IHB13"/>
      <c r="IHC13"/>
      <c r="IHD13"/>
      <c r="IHE13"/>
      <c r="IHF13"/>
      <c r="IHG13"/>
      <c r="IHH13"/>
      <c r="IHI13"/>
      <c r="IHJ13"/>
      <c r="IHK13"/>
      <c r="IHL13"/>
      <c r="IHM13"/>
      <c r="IHN13"/>
      <c r="IHO13"/>
      <c r="IHP13"/>
      <c r="IHQ13"/>
      <c r="IHR13"/>
      <c r="IHS13"/>
      <c r="IHT13"/>
      <c r="IHU13"/>
      <c r="IHV13"/>
      <c r="IHW13"/>
      <c r="IHX13"/>
      <c r="IHY13"/>
      <c r="IHZ13"/>
      <c r="IIA13"/>
      <c r="IIB13"/>
      <c r="IIC13"/>
      <c r="IID13"/>
      <c r="IIE13"/>
      <c r="IIF13"/>
      <c r="IIG13"/>
      <c r="IIH13"/>
      <c r="III13"/>
      <c r="IIJ13"/>
      <c r="IIK13"/>
      <c r="IIL13"/>
      <c r="IIM13"/>
      <c r="IIN13"/>
      <c r="IIO13"/>
      <c r="IIP13"/>
      <c r="IIQ13"/>
      <c r="IIR13"/>
      <c r="IIS13"/>
      <c r="IIT13"/>
      <c r="IIU13"/>
      <c r="IIV13"/>
      <c r="IIW13"/>
      <c r="IIX13"/>
      <c r="IIY13"/>
      <c r="IIZ13"/>
      <c r="IJA13"/>
      <c r="IJB13"/>
      <c r="IJC13"/>
      <c r="IJD13"/>
      <c r="IJE13"/>
      <c r="IJF13"/>
      <c r="IJG13"/>
      <c r="IJH13"/>
      <c r="IJI13"/>
      <c r="IJJ13"/>
      <c r="IJK13"/>
      <c r="IJL13"/>
      <c r="IJM13"/>
      <c r="IJN13"/>
      <c r="IJO13"/>
      <c r="IJP13"/>
      <c r="IJQ13"/>
      <c r="IJR13"/>
      <c r="IJS13"/>
      <c r="IJT13"/>
      <c r="IJU13"/>
      <c r="IJV13"/>
      <c r="IJW13"/>
      <c r="IJX13"/>
      <c r="IJY13"/>
      <c r="IJZ13"/>
      <c r="IKA13"/>
      <c r="IKB13"/>
      <c r="IKC13"/>
      <c r="IKD13"/>
      <c r="IKE13"/>
      <c r="IKF13"/>
      <c r="IKG13"/>
      <c r="IKH13"/>
      <c r="IKI13"/>
      <c r="IKJ13"/>
      <c r="IKK13"/>
      <c r="IKL13"/>
      <c r="IKM13"/>
      <c r="IKN13"/>
      <c r="IKO13"/>
      <c r="IKP13"/>
      <c r="IKQ13"/>
      <c r="IKR13"/>
      <c r="IKS13"/>
      <c r="IKT13"/>
      <c r="IKU13"/>
      <c r="IKV13"/>
      <c r="IKW13"/>
      <c r="IKX13"/>
      <c r="IKY13"/>
      <c r="IKZ13"/>
      <c r="ILA13"/>
      <c r="ILB13"/>
      <c r="ILC13"/>
      <c r="ILD13"/>
      <c r="ILE13"/>
      <c r="ILF13"/>
      <c r="ILG13"/>
      <c r="ILH13"/>
      <c r="ILI13"/>
      <c r="ILJ13"/>
      <c r="ILK13"/>
      <c r="ILL13"/>
      <c r="ILM13"/>
      <c r="ILN13"/>
      <c r="ILO13"/>
      <c r="ILP13"/>
      <c r="ILQ13"/>
      <c r="ILR13"/>
      <c r="ILS13"/>
      <c r="ILT13"/>
      <c r="ILU13"/>
      <c r="ILV13"/>
      <c r="ILW13"/>
      <c r="ILX13"/>
      <c r="ILY13"/>
      <c r="ILZ13"/>
      <c r="IMA13"/>
      <c r="IMB13"/>
      <c r="IMC13"/>
      <c r="IMD13"/>
      <c r="IME13"/>
      <c r="IMF13"/>
      <c r="IMG13"/>
      <c r="IMH13"/>
      <c r="IMI13"/>
      <c r="IMJ13"/>
      <c r="IMK13"/>
      <c r="IML13"/>
      <c r="IMM13"/>
      <c r="IMN13"/>
      <c r="IMO13"/>
      <c r="IMP13"/>
      <c r="IMQ13"/>
      <c r="IMR13"/>
      <c r="IMS13"/>
      <c r="IMT13"/>
      <c r="IMU13"/>
      <c r="IMV13"/>
      <c r="IMW13"/>
      <c r="IMX13"/>
      <c r="IMY13"/>
      <c r="IMZ13"/>
      <c r="INA13"/>
      <c r="INB13"/>
      <c r="INC13"/>
      <c r="IND13"/>
      <c r="INE13"/>
      <c r="INF13"/>
      <c r="ING13"/>
      <c r="INH13"/>
      <c r="INI13"/>
      <c r="INJ13"/>
      <c r="INK13"/>
      <c r="INL13"/>
      <c r="INM13"/>
      <c r="INN13"/>
      <c r="INO13"/>
      <c r="INP13"/>
      <c r="INQ13"/>
      <c r="INR13"/>
      <c r="INS13"/>
      <c r="INT13"/>
      <c r="INU13"/>
      <c r="INV13"/>
      <c r="INW13"/>
      <c r="INX13"/>
      <c r="INY13"/>
      <c r="INZ13"/>
      <c r="IOA13"/>
      <c r="IOB13"/>
      <c r="IOC13"/>
      <c r="IOD13"/>
      <c r="IOE13"/>
      <c r="IOF13"/>
      <c r="IOG13"/>
      <c r="IOH13"/>
      <c r="IOI13"/>
      <c r="IOJ13"/>
      <c r="IOK13"/>
      <c r="IOL13"/>
      <c r="IOM13"/>
      <c r="ION13"/>
      <c r="IOO13"/>
      <c r="IOP13"/>
      <c r="IOQ13"/>
      <c r="IOR13"/>
      <c r="IOS13"/>
      <c r="IOT13"/>
      <c r="IOU13"/>
      <c r="IOV13"/>
      <c r="IOW13"/>
      <c r="IOX13"/>
      <c r="IOY13"/>
      <c r="IOZ13"/>
      <c r="IPA13"/>
      <c r="IPB13"/>
      <c r="IPC13"/>
      <c r="IPD13"/>
      <c r="IPE13"/>
      <c r="IPF13"/>
      <c r="IPG13"/>
      <c r="IPH13"/>
      <c r="IPI13"/>
      <c r="IPJ13"/>
      <c r="IPK13"/>
      <c r="IPL13"/>
      <c r="IPM13"/>
      <c r="IPN13"/>
      <c r="IPO13"/>
      <c r="IPP13"/>
      <c r="IPQ13"/>
      <c r="IPR13"/>
      <c r="IPS13"/>
      <c r="IPT13"/>
      <c r="IPU13"/>
      <c r="IPV13"/>
      <c r="IPW13"/>
      <c r="IPX13"/>
      <c r="IPY13"/>
      <c r="IPZ13"/>
      <c r="IQA13"/>
      <c r="IQB13"/>
      <c r="IQC13"/>
      <c r="IQD13"/>
      <c r="IQE13"/>
      <c r="IQF13"/>
      <c r="IQG13"/>
      <c r="IQH13"/>
      <c r="IQI13"/>
      <c r="IQJ13"/>
      <c r="IQK13"/>
      <c r="IQL13"/>
      <c r="IQM13"/>
      <c r="IQN13"/>
      <c r="IQO13"/>
      <c r="IQP13"/>
      <c r="IQQ13"/>
      <c r="IQR13"/>
      <c r="IQS13"/>
      <c r="IQT13"/>
      <c r="IQU13"/>
      <c r="IQV13"/>
      <c r="IQW13"/>
      <c r="IQX13"/>
      <c r="IQY13"/>
      <c r="IQZ13"/>
      <c r="IRA13"/>
      <c r="IRB13"/>
      <c r="IRC13"/>
      <c r="IRD13"/>
      <c r="IRE13"/>
      <c r="IRF13"/>
      <c r="IRG13"/>
      <c r="IRH13"/>
      <c r="IRI13"/>
      <c r="IRJ13"/>
      <c r="IRK13"/>
      <c r="IRL13"/>
      <c r="IRM13"/>
      <c r="IRN13"/>
      <c r="IRO13"/>
      <c r="IRP13"/>
      <c r="IRQ13"/>
      <c r="IRR13"/>
      <c r="IRS13"/>
      <c r="IRT13"/>
      <c r="IRU13"/>
      <c r="IRV13"/>
      <c r="IRW13"/>
      <c r="IRX13"/>
      <c r="IRY13"/>
      <c r="IRZ13"/>
      <c r="ISA13"/>
      <c r="ISB13"/>
      <c r="ISC13"/>
      <c r="ISD13"/>
      <c r="ISE13"/>
      <c r="ISF13"/>
      <c r="ISG13"/>
      <c r="ISH13"/>
      <c r="ISI13"/>
      <c r="ISJ13"/>
      <c r="ISK13"/>
      <c r="ISL13"/>
      <c r="ISM13"/>
      <c r="ISN13"/>
      <c r="ISO13"/>
      <c r="ISP13"/>
      <c r="ISQ13"/>
      <c r="ISR13"/>
      <c r="ISS13"/>
      <c r="IST13"/>
      <c r="ISU13"/>
      <c r="ISV13"/>
      <c r="ISW13"/>
      <c r="ISX13"/>
      <c r="ISY13"/>
      <c r="ISZ13"/>
      <c r="ITA13"/>
      <c r="ITB13"/>
      <c r="ITC13"/>
      <c r="ITD13"/>
      <c r="ITE13"/>
      <c r="ITF13"/>
      <c r="ITG13"/>
      <c r="ITH13"/>
      <c r="ITI13"/>
      <c r="ITJ13"/>
      <c r="ITK13"/>
      <c r="ITL13"/>
      <c r="ITM13"/>
      <c r="ITN13"/>
      <c r="ITO13"/>
      <c r="ITP13"/>
      <c r="ITQ13"/>
      <c r="ITR13"/>
      <c r="ITS13"/>
      <c r="ITT13"/>
      <c r="ITU13"/>
      <c r="ITV13"/>
      <c r="ITW13"/>
      <c r="ITX13"/>
      <c r="ITY13"/>
      <c r="ITZ13"/>
      <c r="IUA13"/>
      <c r="IUB13"/>
      <c r="IUC13"/>
      <c r="IUD13"/>
      <c r="IUE13"/>
      <c r="IUF13"/>
      <c r="IUG13"/>
      <c r="IUH13"/>
      <c r="IUI13"/>
      <c r="IUJ13"/>
      <c r="IUK13"/>
      <c r="IUL13"/>
      <c r="IUM13"/>
      <c r="IUN13"/>
      <c r="IUO13"/>
      <c r="IUP13"/>
      <c r="IUQ13"/>
      <c r="IUR13"/>
      <c r="IUS13"/>
      <c r="IUT13"/>
      <c r="IUU13"/>
      <c r="IUV13"/>
      <c r="IUW13"/>
      <c r="IUX13"/>
      <c r="IUY13"/>
      <c r="IUZ13"/>
      <c r="IVA13"/>
      <c r="IVB13"/>
      <c r="IVC13"/>
      <c r="IVD13"/>
      <c r="IVE13"/>
      <c r="IVF13"/>
      <c r="IVG13"/>
      <c r="IVH13"/>
      <c r="IVI13"/>
      <c r="IVJ13"/>
      <c r="IVK13"/>
      <c r="IVL13"/>
      <c r="IVM13"/>
      <c r="IVN13"/>
      <c r="IVO13"/>
      <c r="IVP13"/>
      <c r="IVQ13"/>
      <c r="IVR13"/>
      <c r="IVS13"/>
      <c r="IVT13"/>
      <c r="IVU13"/>
      <c r="IVV13"/>
      <c r="IVW13"/>
      <c r="IVX13"/>
      <c r="IVY13"/>
      <c r="IVZ13"/>
      <c r="IWA13"/>
      <c r="IWB13"/>
      <c r="IWC13"/>
      <c r="IWD13"/>
      <c r="IWE13"/>
      <c r="IWF13"/>
      <c r="IWG13"/>
      <c r="IWH13"/>
      <c r="IWI13"/>
      <c r="IWJ13"/>
      <c r="IWK13"/>
      <c r="IWL13"/>
      <c r="IWM13"/>
      <c r="IWN13"/>
      <c r="IWO13"/>
      <c r="IWP13"/>
      <c r="IWQ13"/>
      <c r="IWR13"/>
      <c r="IWS13"/>
      <c r="IWT13"/>
      <c r="IWU13"/>
      <c r="IWV13"/>
      <c r="IWW13"/>
      <c r="IWX13"/>
      <c r="IWY13"/>
      <c r="IWZ13"/>
      <c r="IXA13"/>
      <c r="IXB13"/>
      <c r="IXC13"/>
      <c r="IXD13"/>
      <c r="IXE13"/>
      <c r="IXF13"/>
      <c r="IXG13"/>
      <c r="IXH13"/>
      <c r="IXI13"/>
      <c r="IXJ13"/>
      <c r="IXK13"/>
      <c r="IXL13"/>
      <c r="IXM13"/>
      <c r="IXN13"/>
      <c r="IXO13"/>
      <c r="IXP13"/>
      <c r="IXQ13"/>
      <c r="IXR13"/>
      <c r="IXS13"/>
      <c r="IXT13"/>
      <c r="IXU13"/>
      <c r="IXV13"/>
      <c r="IXW13"/>
      <c r="IXX13"/>
      <c r="IXY13"/>
      <c r="IXZ13"/>
      <c r="IYA13"/>
      <c r="IYB13"/>
      <c r="IYC13"/>
      <c r="IYD13"/>
      <c r="IYE13"/>
      <c r="IYF13"/>
      <c r="IYG13"/>
      <c r="IYH13"/>
      <c r="IYI13"/>
      <c r="IYJ13"/>
      <c r="IYK13"/>
      <c r="IYL13"/>
      <c r="IYM13"/>
      <c r="IYN13"/>
      <c r="IYO13"/>
      <c r="IYP13"/>
      <c r="IYQ13"/>
      <c r="IYR13"/>
      <c r="IYS13"/>
      <c r="IYT13"/>
      <c r="IYU13"/>
      <c r="IYV13"/>
      <c r="IYW13"/>
      <c r="IYX13"/>
      <c r="IYY13"/>
      <c r="IYZ13"/>
      <c r="IZA13"/>
      <c r="IZB13"/>
      <c r="IZC13"/>
      <c r="IZD13"/>
      <c r="IZE13"/>
      <c r="IZF13"/>
      <c r="IZG13"/>
      <c r="IZH13"/>
      <c r="IZI13"/>
      <c r="IZJ13"/>
      <c r="IZK13"/>
      <c r="IZL13"/>
      <c r="IZM13"/>
      <c r="IZN13"/>
      <c r="IZO13"/>
      <c r="IZP13"/>
      <c r="IZQ13"/>
      <c r="IZR13"/>
      <c r="IZS13"/>
      <c r="IZT13"/>
      <c r="IZU13"/>
      <c r="IZV13"/>
      <c r="IZW13"/>
      <c r="IZX13"/>
      <c r="IZY13"/>
      <c r="IZZ13"/>
      <c r="JAA13"/>
      <c r="JAB13"/>
      <c r="JAC13"/>
      <c r="JAD13"/>
      <c r="JAE13"/>
      <c r="JAF13"/>
      <c r="JAG13"/>
      <c r="JAH13"/>
      <c r="JAI13"/>
      <c r="JAJ13"/>
      <c r="JAK13"/>
      <c r="JAL13"/>
      <c r="JAM13"/>
      <c r="JAN13"/>
      <c r="JAO13"/>
      <c r="JAP13"/>
      <c r="JAQ13"/>
      <c r="JAR13"/>
      <c r="JAS13"/>
      <c r="JAT13"/>
      <c r="JAU13"/>
      <c r="JAV13"/>
      <c r="JAW13"/>
      <c r="JAX13"/>
      <c r="JAY13"/>
      <c r="JAZ13"/>
      <c r="JBA13"/>
      <c r="JBB13"/>
      <c r="JBC13"/>
      <c r="JBD13"/>
      <c r="JBE13"/>
      <c r="JBF13"/>
      <c r="JBG13"/>
      <c r="JBH13"/>
      <c r="JBI13"/>
      <c r="JBJ13"/>
      <c r="JBK13"/>
      <c r="JBL13"/>
      <c r="JBM13"/>
      <c r="JBN13"/>
      <c r="JBO13"/>
      <c r="JBP13"/>
      <c r="JBQ13"/>
      <c r="JBR13"/>
      <c r="JBS13"/>
      <c r="JBT13"/>
      <c r="JBU13"/>
      <c r="JBV13"/>
      <c r="JBW13"/>
      <c r="JBX13"/>
      <c r="JBY13"/>
      <c r="JBZ13"/>
      <c r="JCA13"/>
      <c r="JCB13"/>
      <c r="JCC13"/>
      <c r="JCD13"/>
      <c r="JCE13"/>
      <c r="JCF13"/>
      <c r="JCG13"/>
      <c r="JCH13"/>
      <c r="JCI13"/>
      <c r="JCJ13"/>
      <c r="JCK13"/>
      <c r="JCL13"/>
      <c r="JCM13"/>
      <c r="JCN13"/>
      <c r="JCO13"/>
      <c r="JCP13"/>
      <c r="JCQ13"/>
      <c r="JCR13"/>
      <c r="JCS13"/>
      <c r="JCT13"/>
      <c r="JCU13"/>
      <c r="JCV13"/>
      <c r="JCW13"/>
      <c r="JCX13"/>
      <c r="JCY13"/>
      <c r="JCZ13"/>
      <c r="JDA13"/>
      <c r="JDB13"/>
      <c r="JDC13"/>
      <c r="JDD13"/>
      <c r="JDE13"/>
      <c r="JDF13"/>
      <c r="JDG13"/>
      <c r="JDH13"/>
      <c r="JDI13"/>
      <c r="JDJ13"/>
      <c r="JDK13"/>
      <c r="JDL13"/>
      <c r="JDM13"/>
      <c r="JDN13"/>
      <c r="JDO13"/>
      <c r="JDP13"/>
      <c r="JDQ13"/>
      <c r="JDR13"/>
      <c r="JDS13"/>
      <c r="JDT13"/>
      <c r="JDU13"/>
      <c r="JDV13"/>
      <c r="JDW13"/>
      <c r="JDX13"/>
      <c r="JDY13"/>
      <c r="JDZ13"/>
      <c r="JEA13"/>
      <c r="JEB13"/>
      <c r="JEC13"/>
      <c r="JED13"/>
      <c r="JEE13"/>
      <c r="JEF13"/>
      <c r="JEG13"/>
      <c r="JEH13"/>
      <c r="JEI13"/>
      <c r="JEJ13"/>
      <c r="JEK13"/>
      <c r="JEL13"/>
      <c r="JEM13"/>
      <c r="JEN13"/>
      <c r="JEO13"/>
      <c r="JEP13"/>
      <c r="JEQ13"/>
      <c r="JER13"/>
      <c r="JES13"/>
      <c r="JET13"/>
      <c r="JEU13"/>
      <c r="JEV13"/>
      <c r="JEW13"/>
      <c r="JEX13"/>
      <c r="JEY13"/>
      <c r="JEZ13"/>
      <c r="JFA13"/>
      <c r="JFB13"/>
      <c r="JFC13"/>
      <c r="JFD13"/>
      <c r="JFE13"/>
      <c r="JFF13"/>
      <c r="JFG13"/>
      <c r="JFH13"/>
      <c r="JFI13"/>
      <c r="JFJ13"/>
      <c r="JFK13"/>
      <c r="JFL13"/>
      <c r="JFM13"/>
      <c r="JFN13"/>
      <c r="JFO13"/>
      <c r="JFP13"/>
      <c r="JFQ13"/>
      <c r="JFR13"/>
      <c r="JFS13"/>
      <c r="JFT13"/>
      <c r="JFU13"/>
      <c r="JFV13"/>
      <c r="JFW13"/>
      <c r="JFX13"/>
      <c r="JFY13"/>
      <c r="JFZ13"/>
      <c r="JGA13"/>
      <c r="JGB13"/>
      <c r="JGC13"/>
      <c r="JGD13"/>
      <c r="JGE13"/>
      <c r="JGF13"/>
      <c r="JGG13"/>
      <c r="JGH13"/>
      <c r="JGI13"/>
      <c r="JGJ13"/>
      <c r="JGK13"/>
      <c r="JGL13"/>
      <c r="JGM13"/>
      <c r="JGN13"/>
      <c r="JGO13"/>
      <c r="JGP13"/>
      <c r="JGQ13"/>
      <c r="JGR13"/>
      <c r="JGS13"/>
      <c r="JGT13"/>
      <c r="JGU13"/>
      <c r="JGV13"/>
      <c r="JGW13"/>
      <c r="JGX13"/>
      <c r="JGY13"/>
      <c r="JGZ13"/>
      <c r="JHA13"/>
      <c r="JHB13"/>
      <c r="JHC13"/>
      <c r="JHD13"/>
      <c r="JHE13"/>
      <c r="JHF13"/>
      <c r="JHG13"/>
      <c r="JHH13"/>
      <c r="JHI13"/>
      <c r="JHJ13"/>
      <c r="JHK13"/>
      <c r="JHL13"/>
      <c r="JHM13"/>
      <c r="JHN13"/>
      <c r="JHO13"/>
      <c r="JHP13"/>
      <c r="JHQ13"/>
      <c r="JHR13"/>
      <c r="JHS13"/>
      <c r="JHT13"/>
      <c r="JHU13"/>
      <c r="JHV13"/>
      <c r="JHW13"/>
      <c r="JHX13"/>
      <c r="JHY13"/>
      <c r="JHZ13"/>
      <c r="JIA13"/>
      <c r="JIB13"/>
      <c r="JIC13"/>
      <c r="JID13"/>
      <c r="JIE13"/>
      <c r="JIF13"/>
      <c r="JIG13"/>
      <c r="JIH13"/>
      <c r="JII13"/>
      <c r="JIJ13"/>
      <c r="JIK13"/>
      <c r="JIL13"/>
      <c r="JIM13"/>
      <c r="JIN13"/>
      <c r="JIO13"/>
      <c r="JIP13"/>
      <c r="JIQ13"/>
      <c r="JIR13"/>
      <c r="JIS13"/>
      <c r="JIT13"/>
      <c r="JIU13"/>
      <c r="JIV13"/>
      <c r="JIW13"/>
      <c r="JIX13"/>
      <c r="JIY13"/>
      <c r="JIZ13"/>
      <c r="JJA13"/>
      <c r="JJB13"/>
      <c r="JJC13"/>
      <c r="JJD13"/>
      <c r="JJE13"/>
      <c r="JJF13"/>
      <c r="JJG13"/>
      <c r="JJH13"/>
      <c r="JJI13"/>
      <c r="JJJ13"/>
      <c r="JJK13"/>
      <c r="JJL13"/>
      <c r="JJM13"/>
      <c r="JJN13"/>
      <c r="JJO13"/>
      <c r="JJP13"/>
      <c r="JJQ13"/>
      <c r="JJR13"/>
      <c r="JJS13"/>
      <c r="JJT13"/>
      <c r="JJU13"/>
      <c r="JJV13"/>
      <c r="JJW13"/>
      <c r="JJX13"/>
      <c r="JJY13"/>
      <c r="JJZ13"/>
      <c r="JKA13"/>
      <c r="JKB13"/>
      <c r="JKC13"/>
      <c r="JKD13"/>
      <c r="JKE13"/>
      <c r="JKF13"/>
      <c r="JKG13"/>
      <c r="JKH13"/>
      <c r="JKI13"/>
      <c r="JKJ13"/>
      <c r="JKK13"/>
      <c r="JKL13"/>
      <c r="JKM13"/>
      <c r="JKN13"/>
      <c r="JKO13"/>
      <c r="JKP13"/>
      <c r="JKQ13"/>
      <c r="JKR13"/>
      <c r="JKS13"/>
      <c r="JKT13"/>
      <c r="JKU13"/>
      <c r="JKV13"/>
      <c r="JKW13"/>
      <c r="JKX13"/>
      <c r="JKY13"/>
      <c r="JKZ13"/>
      <c r="JLA13"/>
      <c r="JLB13"/>
      <c r="JLC13"/>
      <c r="JLD13"/>
      <c r="JLE13"/>
      <c r="JLF13"/>
      <c r="JLG13"/>
      <c r="JLH13"/>
      <c r="JLI13"/>
      <c r="JLJ13"/>
      <c r="JLK13"/>
      <c r="JLL13"/>
      <c r="JLM13"/>
      <c r="JLN13"/>
      <c r="JLO13"/>
      <c r="JLP13"/>
      <c r="JLQ13"/>
      <c r="JLR13"/>
      <c r="JLS13"/>
      <c r="JLT13"/>
      <c r="JLU13"/>
      <c r="JLV13"/>
      <c r="JLW13"/>
      <c r="JLX13"/>
      <c r="JLY13"/>
      <c r="JLZ13"/>
      <c r="JMA13"/>
      <c r="JMB13"/>
      <c r="JMC13"/>
      <c r="JMD13"/>
      <c r="JME13"/>
      <c r="JMF13"/>
      <c r="JMG13"/>
      <c r="JMH13"/>
      <c r="JMI13"/>
      <c r="JMJ13"/>
      <c r="JMK13"/>
      <c r="JML13"/>
      <c r="JMM13"/>
      <c r="JMN13"/>
      <c r="JMO13"/>
      <c r="JMP13"/>
      <c r="JMQ13"/>
      <c r="JMR13"/>
      <c r="JMS13"/>
      <c r="JMT13"/>
      <c r="JMU13"/>
      <c r="JMV13"/>
      <c r="JMW13"/>
      <c r="JMX13"/>
      <c r="JMY13"/>
      <c r="JMZ13"/>
      <c r="JNA13"/>
      <c r="JNB13"/>
      <c r="JNC13"/>
      <c r="JND13"/>
      <c r="JNE13"/>
      <c r="JNF13"/>
      <c r="JNG13"/>
      <c r="JNH13"/>
      <c r="JNI13"/>
      <c r="JNJ13"/>
      <c r="JNK13"/>
      <c r="JNL13"/>
      <c r="JNM13"/>
      <c r="JNN13"/>
      <c r="JNO13"/>
      <c r="JNP13"/>
      <c r="JNQ13"/>
      <c r="JNR13"/>
      <c r="JNS13"/>
      <c r="JNT13"/>
      <c r="JNU13"/>
      <c r="JNV13"/>
      <c r="JNW13"/>
      <c r="JNX13"/>
      <c r="JNY13"/>
      <c r="JNZ13"/>
      <c r="JOA13"/>
      <c r="JOB13"/>
      <c r="JOC13"/>
      <c r="JOD13"/>
      <c r="JOE13"/>
      <c r="JOF13"/>
      <c r="JOG13"/>
      <c r="JOH13"/>
      <c r="JOI13"/>
      <c r="JOJ13"/>
      <c r="JOK13"/>
      <c r="JOL13"/>
      <c r="JOM13"/>
      <c r="JON13"/>
      <c r="JOO13"/>
      <c r="JOP13"/>
      <c r="JOQ13"/>
      <c r="JOR13"/>
      <c r="JOS13"/>
      <c r="JOT13"/>
      <c r="JOU13"/>
      <c r="JOV13"/>
      <c r="JOW13"/>
      <c r="JOX13"/>
      <c r="JOY13"/>
      <c r="JOZ13"/>
      <c r="JPA13"/>
      <c r="JPB13"/>
      <c r="JPC13"/>
      <c r="JPD13"/>
      <c r="JPE13"/>
      <c r="JPF13"/>
      <c r="JPG13"/>
      <c r="JPH13"/>
      <c r="JPI13"/>
      <c r="JPJ13"/>
      <c r="JPK13"/>
      <c r="JPL13"/>
      <c r="JPM13"/>
      <c r="JPN13"/>
      <c r="JPO13"/>
      <c r="JPP13"/>
      <c r="JPQ13"/>
      <c r="JPR13"/>
      <c r="JPS13"/>
      <c r="JPT13"/>
      <c r="JPU13"/>
      <c r="JPV13"/>
      <c r="JPW13"/>
      <c r="JPX13"/>
      <c r="JPY13"/>
      <c r="JPZ13"/>
      <c r="JQA13"/>
      <c r="JQB13"/>
      <c r="JQC13"/>
      <c r="JQD13"/>
      <c r="JQE13"/>
      <c r="JQF13"/>
      <c r="JQG13"/>
      <c r="JQH13"/>
      <c r="JQI13"/>
      <c r="JQJ13"/>
      <c r="JQK13"/>
      <c r="JQL13"/>
      <c r="JQM13"/>
      <c r="JQN13"/>
      <c r="JQO13"/>
      <c r="JQP13"/>
      <c r="JQQ13"/>
      <c r="JQR13"/>
      <c r="JQS13"/>
      <c r="JQT13"/>
      <c r="JQU13"/>
      <c r="JQV13"/>
      <c r="JQW13"/>
      <c r="JQX13"/>
      <c r="JQY13"/>
      <c r="JQZ13"/>
      <c r="JRA13"/>
      <c r="JRB13"/>
      <c r="JRC13"/>
      <c r="JRD13"/>
      <c r="JRE13"/>
      <c r="JRF13"/>
      <c r="JRG13"/>
      <c r="JRH13"/>
      <c r="JRI13"/>
      <c r="JRJ13"/>
      <c r="JRK13"/>
      <c r="JRL13"/>
      <c r="JRM13"/>
      <c r="JRN13"/>
      <c r="JRO13"/>
      <c r="JRP13"/>
      <c r="JRQ13"/>
      <c r="JRR13"/>
      <c r="JRS13"/>
      <c r="JRT13"/>
      <c r="JRU13"/>
      <c r="JRV13"/>
      <c r="JRW13"/>
      <c r="JRX13"/>
      <c r="JRY13"/>
      <c r="JRZ13"/>
      <c r="JSA13"/>
      <c r="JSB13"/>
      <c r="JSC13"/>
      <c r="JSD13"/>
      <c r="JSE13"/>
      <c r="JSF13"/>
      <c r="JSG13"/>
      <c r="JSH13"/>
      <c r="JSI13"/>
      <c r="JSJ13"/>
      <c r="JSK13"/>
      <c r="JSL13"/>
      <c r="JSM13"/>
      <c r="JSN13"/>
      <c r="JSO13"/>
      <c r="JSP13"/>
      <c r="JSQ13"/>
      <c r="JSR13"/>
      <c r="JSS13"/>
      <c r="JST13"/>
      <c r="JSU13"/>
      <c r="JSV13"/>
      <c r="JSW13"/>
      <c r="JSX13"/>
      <c r="JSY13"/>
      <c r="JSZ13"/>
      <c r="JTA13"/>
      <c r="JTB13"/>
      <c r="JTC13"/>
      <c r="JTD13"/>
      <c r="JTE13"/>
      <c r="JTF13"/>
      <c r="JTG13"/>
      <c r="JTH13"/>
      <c r="JTI13"/>
      <c r="JTJ13"/>
      <c r="JTK13"/>
      <c r="JTL13"/>
      <c r="JTM13"/>
      <c r="JTN13"/>
      <c r="JTO13"/>
      <c r="JTP13"/>
      <c r="JTQ13"/>
      <c r="JTR13"/>
      <c r="JTS13"/>
      <c r="JTT13"/>
      <c r="JTU13"/>
      <c r="JTV13"/>
      <c r="JTW13"/>
      <c r="JTX13"/>
      <c r="JTY13"/>
      <c r="JTZ13"/>
      <c r="JUA13"/>
      <c r="JUB13"/>
      <c r="JUC13"/>
      <c r="JUD13"/>
      <c r="JUE13"/>
      <c r="JUF13"/>
      <c r="JUG13"/>
      <c r="JUH13"/>
      <c r="JUI13"/>
      <c r="JUJ13"/>
      <c r="JUK13"/>
      <c r="JUL13"/>
      <c r="JUM13"/>
      <c r="JUN13"/>
      <c r="JUO13"/>
      <c r="JUP13"/>
      <c r="JUQ13"/>
      <c r="JUR13"/>
      <c r="JUS13"/>
      <c r="JUT13"/>
      <c r="JUU13"/>
      <c r="JUV13"/>
      <c r="JUW13"/>
      <c r="JUX13"/>
      <c r="JUY13"/>
      <c r="JUZ13"/>
      <c r="JVA13"/>
      <c r="JVB13"/>
      <c r="JVC13"/>
      <c r="JVD13"/>
      <c r="JVE13"/>
      <c r="JVF13"/>
      <c r="JVG13"/>
      <c r="JVH13"/>
      <c r="JVI13"/>
      <c r="JVJ13"/>
      <c r="JVK13"/>
      <c r="JVL13"/>
      <c r="JVM13"/>
      <c r="JVN13"/>
      <c r="JVO13"/>
      <c r="JVP13"/>
      <c r="JVQ13"/>
      <c r="JVR13"/>
      <c r="JVS13"/>
      <c r="JVT13"/>
      <c r="JVU13"/>
      <c r="JVV13"/>
      <c r="JVW13"/>
      <c r="JVX13"/>
      <c r="JVY13"/>
      <c r="JVZ13"/>
      <c r="JWA13"/>
      <c r="JWB13"/>
      <c r="JWC13"/>
      <c r="JWD13"/>
      <c r="JWE13"/>
      <c r="JWF13"/>
      <c r="JWG13"/>
      <c r="JWH13"/>
      <c r="JWI13"/>
      <c r="JWJ13"/>
      <c r="JWK13"/>
      <c r="JWL13"/>
      <c r="JWM13"/>
      <c r="JWN13"/>
      <c r="JWO13"/>
      <c r="JWP13"/>
      <c r="JWQ13"/>
      <c r="JWR13"/>
      <c r="JWS13"/>
      <c r="JWT13"/>
      <c r="JWU13"/>
      <c r="JWV13"/>
      <c r="JWW13"/>
      <c r="JWX13"/>
      <c r="JWY13"/>
      <c r="JWZ13"/>
      <c r="JXA13"/>
      <c r="JXB13"/>
      <c r="JXC13"/>
      <c r="JXD13"/>
      <c r="JXE13"/>
      <c r="JXF13"/>
      <c r="JXG13"/>
      <c r="JXH13"/>
      <c r="JXI13"/>
      <c r="JXJ13"/>
      <c r="JXK13"/>
      <c r="JXL13"/>
      <c r="JXM13"/>
      <c r="JXN13"/>
      <c r="JXO13"/>
      <c r="JXP13"/>
      <c r="JXQ13"/>
      <c r="JXR13"/>
      <c r="JXS13"/>
      <c r="JXT13"/>
      <c r="JXU13"/>
      <c r="JXV13"/>
      <c r="JXW13"/>
      <c r="JXX13"/>
      <c r="JXY13"/>
      <c r="JXZ13"/>
      <c r="JYA13"/>
      <c r="JYB13"/>
      <c r="JYC13"/>
      <c r="JYD13"/>
      <c r="JYE13"/>
      <c r="JYF13"/>
      <c r="JYG13"/>
      <c r="JYH13"/>
      <c r="JYI13"/>
      <c r="JYJ13"/>
      <c r="JYK13"/>
      <c r="JYL13"/>
      <c r="JYM13"/>
      <c r="JYN13"/>
      <c r="JYO13"/>
      <c r="JYP13"/>
      <c r="JYQ13"/>
      <c r="JYR13"/>
      <c r="JYS13"/>
      <c r="JYT13"/>
      <c r="JYU13"/>
      <c r="JYV13"/>
      <c r="JYW13"/>
      <c r="JYX13"/>
      <c r="JYY13"/>
      <c r="JYZ13"/>
      <c r="JZA13"/>
      <c r="JZB13"/>
      <c r="JZC13"/>
      <c r="JZD13"/>
      <c r="JZE13"/>
      <c r="JZF13"/>
      <c r="JZG13"/>
      <c r="JZH13"/>
      <c r="JZI13"/>
      <c r="JZJ13"/>
      <c r="JZK13"/>
      <c r="JZL13"/>
      <c r="JZM13"/>
      <c r="JZN13"/>
      <c r="JZO13"/>
      <c r="JZP13"/>
      <c r="JZQ13"/>
      <c r="JZR13"/>
      <c r="JZS13"/>
      <c r="JZT13"/>
      <c r="JZU13"/>
      <c r="JZV13"/>
      <c r="JZW13"/>
      <c r="JZX13"/>
      <c r="JZY13"/>
      <c r="JZZ13"/>
      <c r="KAA13"/>
      <c r="KAB13"/>
      <c r="KAC13"/>
      <c r="KAD13"/>
      <c r="KAE13"/>
      <c r="KAF13"/>
      <c r="KAG13"/>
      <c r="KAH13"/>
      <c r="KAI13"/>
      <c r="KAJ13"/>
      <c r="KAK13"/>
      <c r="KAL13"/>
      <c r="KAM13"/>
      <c r="KAN13"/>
      <c r="KAO13"/>
      <c r="KAP13"/>
      <c r="KAQ13"/>
      <c r="KAR13"/>
      <c r="KAS13"/>
      <c r="KAT13"/>
      <c r="KAU13"/>
      <c r="KAV13"/>
      <c r="KAW13"/>
      <c r="KAX13"/>
      <c r="KAY13"/>
      <c r="KAZ13"/>
      <c r="KBA13"/>
      <c r="KBB13"/>
      <c r="KBC13"/>
      <c r="KBD13"/>
      <c r="KBE13"/>
      <c r="KBF13"/>
      <c r="KBG13"/>
      <c r="KBH13"/>
      <c r="KBI13"/>
      <c r="KBJ13"/>
      <c r="KBK13"/>
      <c r="KBL13"/>
      <c r="KBM13"/>
      <c r="KBN13"/>
      <c r="KBO13"/>
      <c r="KBP13"/>
      <c r="KBQ13"/>
      <c r="KBR13"/>
      <c r="KBS13"/>
      <c r="KBT13"/>
      <c r="KBU13"/>
      <c r="KBV13"/>
      <c r="KBW13"/>
      <c r="KBX13"/>
      <c r="KBY13"/>
      <c r="KBZ13"/>
      <c r="KCA13"/>
      <c r="KCB13"/>
      <c r="KCC13"/>
      <c r="KCD13"/>
      <c r="KCE13"/>
      <c r="KCF13"/>
      <c r="KCG13"/>
      <c r="KCH13"/>
      <c r="KCI13"/>
      <c r="KCJ13"/>
      <c r="KCK13"/>
      <c r="KCL13"/>
      <c r="KCM13"/>
      <c r="KCN13"/>
      <c r="KCO13"/>
      <c r="KCP13"/>
      <c r="KCQ13"/>
      <c r="KCR13"/>
      <c r="KCS13"/>
      <c r="KCT13"/>
      <c r="KCU13"/>
      <c r="KCV13"/>
      <c r="KCW13"/>
      <c r="KCX13"/>
      <c r="KCY13"/>
      <c r="KCZ13"/>
      <c r="KDA13"/>
      <c r="KDB13"/>
      <c r="KDC13"/>
      <c r="KDD13"/>
      <c r="KDE13"/>
      <c r="KDF13"/>
      <c r="KDG13"/>
      <c r="KDH13"/>
      <c r="KDI13"/>
      <c r="KDJ13"/>
      <c r="KDK13"/>
      <c r="KDL13"/>
      <c r="KDM13"/>
      <c r="KDN13"/>
      <c r="KDO13"/>
      <c r="KDP13"/>
      <c r="KDQ13"/>
      <c r="KDR13"/>
      <c r="KDS13"/>
      <c r="KDT13"/>
      <c r="KDU13"/>
      <c r="KDV13"/>
      <c r="KDW13"/>
      <c r="KDX13"/>
      <c r="KDY13"/>
      <c r="KDZ13"/>
      <c r="KEA13"/>
      <c r="KEB13"/>
      <c r="KEC13"/>
      <c r="KED13"/>
      <c r="KEE13"/>
      <c r="KEF13"/>
      <c r="KEG13"/>
      <c r="KEH13"/>
      <c r="KEI13"/>
      <c r="KEJ13"/>
      <c r="KEK13"/>
      <c r="KEL13"/>
      <c r="KEM13"/>
      <c r="KEN13"/>
      <c r="KEO13"/>
      <c r="KEP13"/>
      <c r="KEQ13"/>
      <c r="KER13"/>
      <c r="KES13"/>
      <c r="KET13"/>
      <c r="KEU13"/>
      <c r="KEV13"/>
      <c r="KEW13"/>
      <c r="KEX13"/>
      <c r="KEY13"/>
      <c r="KEZ13"/>
      <c r="KFA13"/>
      <c r="KFB13"/>
      <c r="KFC13"/>
      <c r="KFD13"/>
      <c r="KFE13"/>
      <c r="KFF13"/>
      <c r="KFG13"/>
      <c r="KFH13"/>
      <c r="KFI13"/>
      <c r="KFJ13"/>
      <c r="KFK13"/>
      <c r="KFL13"/>
      <c r="KFM13"/>
      <c r="KFN13"/>
      <c r="KFO13"/>
      <c r="KFP13"/>
      <c r="KFQ13"/>
      <c r="KFR13"/>
      <c r="KFS13"/>
      <c r="KFT13"/>
      <c r="KFU13"/>
      <c r="KFV13"/>
      <c r="KFW13"/>
      <c r="KFX13"/>
      <c r="KFY13"/>
      <c r="KFZ13"/>
      <c r="KGA13"/>
      <c r="KGB13"/>
      <c r="KGC13"/>
      <c r="KGD13"/>
      <c r="KGE13"/>
      <c r="KGF13"/>
      <c r="KGG13"/>
      <c r="KGH13"/>
      <c r="KGI13"/>
      <c r="KGJ13"/>
      <c r="KGK13"/>
      <c r="KGL13"/>
      <c r="KGM13"/>
      <c r="KGN13"/>
      <c r="KGO13"/>
      <c r="KGP13"/>
      <c r="KGQ13"/>
      <c r="KGR13"/>
      <c r="KGS13"/>
      <c r="KGT13"/>
      <c r="KGU13"/>
      <c r="KGV13"/>
      <c r="KGW13"/>
      <c r="KGX13"/>
      <c r="KGY13"/>
      <c r="KGZ13"/>
      <c r="KHA13"/>
      <c r="KHB13"/>
      <c r="KHC13"/>
      <c r="KHD13"/>
      <c r="KHE13"/>
      <c r="KHF13"/>
      <c r="KHG13"/>
      <c r="KHH13"/>
      <c r="KHI13"/>
      <c r="KHJ13"/>
      <c r="KHK13"/>
      <c r="KHL13"/>
      <c r="KHM13"/>
      <c r="KHN13"/>
      <c r="KHO13"/>
      <c r="KHP13"/>
      <c r="KHQ13"/>
      <c r="KHR13"/>
      <c r="KHS13"/>
      <c r="KHT13"/>
      <c r="KHU13"/>
      <c r="KHV13"/>
      <c r="KHW13"/>
      <c r="KHX13"/>
      <c r="KHY13"/>
      <c r="KHZ13"/>
      <c r="KIA13"/>
      <c r="KIB13"/>
      <c r="KIC13"/>
      <c r="KID13"/>
      <c r="KIE13"/>
      <c r="KIF13"/>
      <c r="KIG13"/>
      <c r="KIH13"/>
      <c r="KII13"/>
      <c r="KIJ13"/>
      <c r="KIK13"/>
      <c r="KIL13"/>
      <c r="KIM13"/>
      <c r="KIN13"/>
      <c r="KIO13"/>
      <c r="KIP13"/>
      <c r="KIQ13"/>
      <c r="KIR13"/>
      <c r="KIS13"/>
      <c r="KIT13"/>
      <c r="KIU13"/>
      <c r="KIV13"/>
      <c r="KIW13"/>
      <c r="KIX13"/>
      <c r="KIY13"/>
      <c r="KIZ13"/>
      <c r="KJA13"/>
      <c r="KJB13"/>
      <c r="KJC13"/>
      <c r="KJD13"/>
      <c r="KJE13"/>
      <c r="KJF13"/>
      <c r="KJG13"/>
      <c r="KJH13"/>
      <c r="KJI13"/>
      <c r="KJJ13"/>
      <c r="KJK13"/>
      <c r="KJL13"/>
      <c r="KJM13"/>
      <c r="KJN13"/>
      <c r="KJO13"/>
      <c r="KJP13"/>
      <c r="KJQ13"/>
      <c r="KJR13"/>
      <c r="KJS13"/>
      <c r="KJT13"/>
      <c r="KJU13"/>
      <c r="KJV13"/>
      <c r="KJW13"/>
      <c r="KJX13"/>
      <c r="KJY13"/>
      <c r="KJZ13"/>
      <c r="KKA13"/>
      <c r="KKB13"/>
      <c r="KKC13"/>
      <c r="KKD13"/>
      <c r="KKE13"/>
      <c r="KKF13"/>
      <c r="KKG13"/>
      <c r="KKH13"/>
      <c r="KKI13"/>
      <c r="KKJ13"/>
      <c r="KKK13"/>
      <c r="KKL13"/>
      <c r="KKM13"/>
      <c r="KKN13"/>
      <c r="KKO13"/>
      <c r="KKP13"/>
      <c r="KKQ13"/>
      <c r="KKR13"/>
      <c r="KKS13"/>
      <c r="KKT13"/>
      <c r="KKU13"/>
      <c r="KKV13"/>
      <c r="KKW13"/>
      <c r="KKX13"/>
      <c r="KKY13"/>
      <c r="KKZ13"/>
      <c r="KLA13"/>
      <c r="KLB13"/>
      <c r="KLC13"/>
      <c r="KLD13"/>
      <c r="KLE13"/>
      <c r="KLF13"/>
      <c r="KLG13"/>
      <c r="KLH13"/>
      <c r="KLI13"/>
      <c r="KLJ13"/>
      <c r="KLK13"/>
      <c r="KLL13"/>
      <c r="KLM13"/>
      <c r="KLN13"/>
      <c r="KLO13"/>
      <c r="KLP13"/>
      <c r="KLQ13"/>
      <c r="KLR13"/>
      <c r="KLS13"/>
      <c r="KLT13"/>
      <c r="KLU13"/>
      <c r="KLV13"/>
      <c r="KLW13"/>
      <c r="KLX13"/>
      <c r="KLY13"/>
      <c r="KLZ13"/>
      <c r="KMA13"/>
      <c r="KMB13"/>
      <c r="KMC13"/>
      <c r="KMD13"/>
      <c r="KME13"/>
      <c r="KMF13"/>
      <c r="KMG13"/>
      <c r="KMH13"/>
      <c r="KMI13"/>
      <c r="KMJ13"/>
      <c r="KMK13"/>
      <c r="KML13"/>
      <c r="KMM13"/>
      <c r="KMN13"/>
      <c r="KMO13"/>
      <c r="KMP13"/>
      <c r="KMQ13"/>
      <c r="KMR13"/>
      <c r="KMS13"/>
      <c r="KMT13"/>
      <c r="KMU13"/>
      <c r="KMV13"/>
      <c r="KMW13"/>
      <c r="KMX13"/>
      <c r="KMY13"/>
      <c r="KMZ13"/>
      <c r="KNA13"/>
      <c r="KNB13"/>
      <c r="KNC13"/>
      <c r="KND13"/>
      <c r="KNE13"/>
      <c r="KNF13"/>
      <c r="KNG13"/>
      <c r="KNH13"/>
      <c r="KNI13"/>
      <c r="KNJ13"/>
      <c r="KNK13"/>
      <c r="KNL13"/>
      <c r="KNM13"/>
      <c r="KNN13"/>
      <c r="KNO13"/>
      <c r="KNP13"/>
      <c r="KNQ13"/>
      <c r="KNR13"/>
      <c r="KNS13"/>
      <c r="KNT13"/>
      <c r="KNU13"/>
      <c r="KNV13"/>
      <c r="KNW13"/>
      <c r="KNX13"/>
      <c r="KNY13"/>
      <c r="KNZ13"/>
      <c r="KOA13"/>
      <c r="KOB13"/>
      <c r="KOC13"/>
      <c r="KOD13"/>
      <c r="KOE13"/>
      <c r="KOF13"/>
      <c r="KOG13"/>
      <c r="KOH13"/>
      <c r="KOI13"/>
      <c r="KOJ13"/>
      <c r="KOK13"/>
      <c r="KOL13"/>
      <c r="KOM13"/>
      <c r="KON13"/>
      <c r="KOO13"/>
      <c r="KOP13"/>
      <c r="KOQ13"/>
      <c r="KOR13"/>
      <c r="KOS13"/>
      <c r="KOT13"/>
      <c r="KOU13"/>
      <c r="KOV13"/>
      <c r="KOW13"/>
      <c r="KOX13"/>
      <c r="KOY13"/>
      <c r="KOZ13"/>
      <c r="KPA13"/>
      <c r="KPB13"/>
      <c r="KPC13"/>
      <c r="KPD13"/>
      <c r="KPE13"/>
      <c r="KPF13"/>
      <c r="KPG13"/>
      <c r="KPH13"/>
      <c r="KPI13"/>
      <c r="KPJ13"/>
      <c r="KPK13"/>
      <c r="KPL13"/>
      <c r="KPM13"/>
      <c r="KPN13"/>
      <c r="KPO13"/>
      <c r="KPP13"/>
      <c r="KPQ13"/>
      <c r="KPR13"/>
      <c r="KPS13"/>
      <c r="KPT13"/>
      <c r="KPU13"/>
      <c r="KPV13"/>
      <c r="KPW13"/>
      <c r="KPX13"/>
      <c r="KPY13"/>
      <c r="KPZ13"/>
      <c r="KQA13"/>
      <c r="KQB13"/>
      <c r="KQC13"/>
      <c r="KQD13"/>
      <c r="KQE13"/>
      <c r="KQF13"/>
      <c r="KQG13"/>
      <c r="KQH13"/>
      <c r="KQI13"/>
      <c r="KQJ13"/>
      <c r="KQK13"/>
      <c r="KQL13"/>
      <c r="KQM13"/>
      <c r="KQN13"/>
      <c r="KQO13"/>
      <c r="KQP13"/>
      <c r="KQQ13"/>
      <c r="KQR13"/>
      <c r="KQS13"/>
      <c r="KQT13"/>
      <c r="KQU13"/>
      <c r="KQV13"/>
      <c r="KQW13"/>
      <c r="KQX13"/>
      <c r="KQY13"/>
      <c r="KQZ13"/>
      <c r="KRA13"/>
      <c r="KRB13"/>
      <c r="KRC13"/>
      <c r="KRD13"/>
      <c r="KRE13"/>
      <c r="KRF13"/>
      <c r="KRG13"/>
      <c r="KRH13"/>
      <c r="KRI13"/>
      <c r="KRJ13"/>
      <c r="KRK13"/>
      <c r="KRL13"/>
      <c r="KRM13"/>
      <c r="KRN13"/>
      <c r="KRO13"/>
      <c r="KRP13"/>
      <c r="KRQ13"/>
      <c r="KRR13"/>
      <c r="KRS13"/>
      <c r="KRT13"/>
      <c r="KRU13"/>
      <c r="KRV13"/>
      <c r="KRW13"/>
      <c r="KRX13"/>
      <c r="KRY13"/>
      <c r="KRZ13"/>
      <c r="KSA13"/>
      <c r="KSB13"/>
      <c r="KSC13"/>
      <c r="KSD13"/>
      <c r="KSE13"/>
      <c r="KSF13"/>
      <c r="KSG13"/>
      <c r="KSH13"/>
      <c r="KSI13"/>
      <c r="KSJ13"/>
      <c r="KSK13"/>
      <c r="KSL13"/>
      <c r="KSM13"/>
      <c r="KSN13"/>
      <c r="KSO13"/>
      <c r="KSP13"/>
      <c r="KSQ13"/>
      <c r="KSR13"/>
      <c r="KSS13"/>
      <c r="KST13"/>
      <c r="KSU13"/>
      <c r="KSV13"/>
      <c r="KSW13"/>
      <c r="KSX13"/>
      <c r="KSY13"/>
      <c r="KSZ13"/>
      <c r="KTA13"/>
      <c r="KTB13"/>
      <c r="KTC13"/>
      <c r="KTD13"/>
      <c r="KTE13"/>
      <c r="KTF13"/>
      <c r="KTG13"/>
      <c r="KTH13"/>
      <c r="KTI13"/>
      <c r="KTJ13"/>
      <c r="KTK13"/>
      <c r="KTL13"/>
      <c r="KTM13"/>
      <c r="KTN13"/>
      <c r="KTO13"/>
      <c r="KTP13"/>
      <c r="KTQ13"/>
      <c r="KTR13"/>
      <c r="KTS13"/>
      <c r="KTT13"/>
      <c r="KTU13"/>
      <c r="KTV13"/>
      <c r="KTW13"/>
      <c r="KTX13"/>
      <c r="KTY13"/>
      <c r="KTZ13"/>
      <c r="KUA13"/>
      <c r="KUB13"/>
      <c r="KUC13"/>
      <c r="KUD13"/>
      <c r="KUE13"/>
      <c r="KUF13"/>
      <c r="KUG13"/>
      <c r="KUH13"/>
      <c r="KUI13"/>
      <c r="KUJ13"/>
      <c r="KUK13"/>
      <c r="KUL13"/>
      <c r="KUM13"/>
      <c r="KUN13"/>
      <c r="KUO13"/>
      <c r="KUP13"/>
      <c r="KUQ13"/>
      <c r="KUR13"/>
      <c r="KUS13"/>
      <c r="KUT13"/>
      <c r="KUU13"/>
      <c r="KUV13"/>
      <c r="KUW13"/>
      <c r="KUX13"/>
      <c r="KUY13"/>
      <c r="KUZ13"/>
      <c r="KVA13"/>
      <c r="KVB13"/>
      <c r="KVC13"/>
      <c r="KVD13"/>
      <c r="KVE13"/>
      <c r="KVF13"/>
      <c r="KVG13"/>
      <c r="KVH13"/>
      <c r="KVI13"/>
      <c r="KVJ13"/>
      <c r="KVK13"/>
      <c r="KVL13"/>
      <c r="KVM13"/>
      <c r="KVN13"/>
      <c r="KVO13"/>
      <c r="KVP13"/>
      <c r="KVQ13"/>
      <c r="KVR13"/>
      <c r="KVS13"/>
      <c r="KVT13"/>
      <c r="KVU13"/>
      <c r="KVV13"/>
      <c r="KVW13"/>
      <c r="KVX13"/>
      <c r="KVY13"/>
      <c r="KVZ13"/>
      <c r="KWA13"/>
      <c r="KWB13"/>
      <c r="KWC13"/>
      <c r="KWD13"/>
      <c r="KWE13"/>
      <c r="KWF13"/>
      <c r="KWG13"/>
      <c r="KWH13"/>
      <c r="KWI13"/>
      <c r="KWJ13"/>
      <c r="KWK13"/>
      <c r="KWL13"/>
      <c r="KWM13"/>
      <c r="KWN13"/>
      <c r="KWO13"/>
      <c r="KWP13"/>
      <c r="KWQ13"/>
      <c r="KWR13"/>
      <c r="KWS13"/>
      <c r="KWT13"/>
      <c r="KWU13"/>
      <c r="KWV13"/>
      <c r="KWW13"/>
      <c r="KWX13"/>
      <c r="KWY13"/>
      <c r="KWZ13"/>
      <c r="KXA13"/>
      <c r="KXB13"/>
      <c r="KXC13"/>
      <c r="KXD13"/>
      <c r="KXE13"/>
      <c r="KXF13"/>
      <c r="KXG13"/>
      <c r="KXH13"/>
      <c r="KXI13"/>
      <c r="KXJ13"/>
      <c r="KXK13"/>
      <c r="KXL13"/>
      <c r="KXM13"/>
      <c r="KXN13"/>
      <c r="KXO13"/>
      <c r="KXP13"/>
      <c r="KXQ13"/>
      <c r="KXR13"/>
      <c r="KXS13"/>
      <c r="KXT13"/>
      <c r="KXU13"/>
      <c r="KXV13"/>
      <c r="KXW13"/>
      <c r="KXX13"/>
      <c r="KXY13"/>
      <c r="KXZ13"/>
      <c r="KYA13"/>
      <c r="KYB13"/>
      <c r="KYC13"/>
      <c r="KYD13"/>
      <c r="KYE13"/>
      <c r="KYF13"/>
      <c r="KYG13"/>
      <c r="KYH13"/>
      <c r="KYI13"/>
      <c r="KYJ13"/>
      <c r="KYK13"/>
      <c r="KYL13"/>
      <c r="KYM13"/>
      <c r="KYN13"/>
      <c r="KYO13"/>
      <c r="KYP13"/>
      <c r="KYQ13"/>
      <c r="KYR13"/>
      <c r="KYS13"/>
      <c r="KYT13"/>
      <c r="KYU13"/>
      <c r="KYV13"/>
      <c r="KYW13"/>
      <c r="KYX13"/>
      <c r="KYY13"/>
      <c r="KYZ13"/>
      <c r="KZA13"/>
      <c r="KZB13"/>
      <c r="KZC13"/>
      <c r="KZD13"/>
      <c r="KZE13"/>
      <c r="KZF13"/>
      <c r="KZG13"/>
      <c r="KZH13"/>
      <c r="KZI13"/>
      <c r="KZJ13"/>
      <c r="KZK13"/>
      <c r="KZL13"/>
      <c r="KZM13"/>
      <c r="KZN13"/>
      <c r="KZO13"/>
      <c r="KZP13"/>
      <c r="KZQ13"/>
      <c r="KZR13"/>
      <c r="KZS13"/>
      <c r="KZT13"/>
      <c r="KZU13"/>
      <c r="KZV13"/>
      <c r="KZW13"/>
      <c r="KZX13"/>
      <c r="KZY13"/>
      <c r="KZZ13"/>
      <c r="LAA13"/>
      <c r="LAB13"/>
      <c r="LAC13"/>
      <c r="LAD13"/>
      <c r="LAE13"/>
      <c r="LAF13"/>
      <c r="LAG13"/>
      <c r="LAH13"/>
      <c r="LAI13"/>
      <c r="LAJ13"/>
      <c r="LAK13"/>
      <c r="LAL13"/>
      <c r="LAM13"/>
      <c r="LAN13"/>
      <c r="LAO13"/>
      <c r="LAP13"/>
      <c r="LAQ13"/>
      <c r="LAR13"/>
      <c r="LAS13"/>
      <c r="LAT13"/>
      <c r="LAU13"/>
      <c r="LAV13"/>
      <c r="LAW13"/>
      <c r="LAX13"/>
      <c r="LAY13"/>
      <c r="LAZ13"/>
      <c r="LBA13"/>
      <c r="LBB13"/>
      <c r="LBC13"/>
      <c r="LBD13"/>
      <c r="LBE13"/>
      <c r="LBF13"/>
      <c r="LBG13"/>
      <c r="LBH13"/>
      <c r="LBI13"/>
      <c r="LBJ13"/>
      <c r="LBK13"/>
      <c r="LBL13"/>
      <c r="LBM13"/>
      <c r="LBN13"/>
      <c r="LBO13"/>
      <c r="LBP13"/>
      <c r="LBQ13"/>
      <c r="LBR13"/>
      <c r="LBS13"/>
      <c r="LBT13"/>
      <c r="LBU13"/>
      <c r="LBV13"/>
      <c r="LBW13"/>
      <c r="LBX13"/>
      <c r="LBY13"/>
      <c r="LBZ13"/>
      <c r="LCA13"/>
      <c r="LCB13"/>
      <c r="LCC13"/>
      <c r="LCD13"/>
      <c r="LCE13"/>
      <c r="LCF13"/>
      <c r="LCG13"/>
      <c r="LCH13"/>
      <c r="LCI13"/>
      <c r="LCJ13"/>
      <c r="LCK13"/>
      <c r="LCL13"/>
      <c r="LCM13"/>
      <c r="LCN13"/>
      <c r="LCO13"/>
      <c r="LCP13"/>
      <c r="LCQ13"/>
      <c r="LCR13"/>
      <c r="LCS13"/>
      <c r="LCT13"/>
      <c r="LCU13"/>
      <c r="LCV13"/>
      <c r="LCW13"/>
      <c r="LCX13"/>
      <c r="LCY13"/>
      <c r="LCZ13"/>
      <c r="LDA13"/>
      <c r="LDB13"/>
      <c r="LDC13"/>
      <c r="LDD13"/>
      <c r="LDE13"/>
      <c r="LDF13"/>
      <c r="LDG13"/>
      <c r="LDH13"/>
      <c r="LDI13"/>
      <c r="LDJ13"/>
      <c r="LDK13"/>
      <c r="LDL13"/>
      <c r="LDM13"/>
      <c r="LDN13"/>
      <c r="LDO13"/>
      <c r="LDP13"/>
      <c r="LDQ13"/>
      <c r="LDR13"/>
      <c r="LDS13"/>
      <c r="LDT13"/>
      <c r="LDU13"/>
      <c r="LDV13"/>
      <c r="LDW13"/>
      <c r="LDX13"/>
      <c r="LDY13"/>
      <c r="LDZ13"/>
      <c r="LEA13"/>
      <c r="LEB13"/>
      <c r="LEC13"/>
      <c r="LED13"/>
      <c r="LEE13"/>
      <c r="LEF13"/>
      <c r="LEG13"/>
      <c r="LEH13"/>
      <c r="LEI13"/>
      <c r="LEJ13"/>
      <c r="LEK13"/>
      <c r="LEL13"/>
      <c r="LEM13"/>
      <c r="LEN13"/>
      <c r="LEO13"/>
      <c r="LEP13"/>
      <c r="LEQ13"/>
      <c r="LER13"/>
      <c r="LES13"/>
      <c r="LET13"/>
      <c r="LEU13"/>
      <c r="LEV13"/>
      <c r="LEW13"/>
      <c r="LEX13"/>
      <c r="LEY13"/>
      <c r="LEZ13"/>
      <c r="LFA13"/>
      <c r="LFB13"/>
      <c r="LFC13"/>
      <c r="LFD13"/>
      <c r="LFE13"/>
      <c r="LFF13"/>
      <c r="LFG13"/>
      <c r="LFH13"/>
      <c r="LFI13"/>
      <c r="LFJ13"/>
      <c r="LFK13"/>
      <c r="LFL13"/>
      <c r="LFM13"/>
      <c r="LFN13"/>
      <c r="LFO13"/>
      <c r="LFP13"/>
      <c r="LFQ13"/>
      <c r="LFR13"/>
      <c r="LFS13"/>
      <c r="LFT13"/>
      <c r="LFU13"/>
      <c r="LFV13"/>
      <c r="LFW13"/>
      <c r="LFX13"/>
      <c r="LFY13"/>
      <c r="LFZ13"/>
      <c r="LGA13"/>
      <c r="LGB13"/>
      <c r="LGC13"/>
      <c r="LGD13"/>
      <c r="LGE13"/>
      <c r="LGF13"/>
      <c r="LGG13"/>
      <c r="LGH13"/>
      <c r="LGI13"/>
      <c r="LGJ13"/>
      <c r="LGK13"/>
      <c r="LGL13"/>
      <c r="LGM13"/>
      <c r="LGN13"/>
      <c r="LGO13"/>
      <c r="LGP13"/>
      <c r="LGQ13"/>
      <c r="LGR13"/>
      <c r="LGS13"/>
      <c r="LGT13"/>
      <c r="LGU13"/>
      <c r="LGV13"/>
      <c r="LGW13"/>
      <c r="LGX13"/>
      <c r="LGY13"/>
      <c r="LGZ13"/>
      <c r="LHA13"/>
      <c r="LHB13"/>
      <c r="LHC13"/>
      <c r="LHD13"/>
      <c r="LHE13"/>
      <c r="LHF13"/>
      <c r="LHG13"/>
      <c r="LHH13"/>
      <c r="LHI13"/>
      <c r="LHJ13"/>
      <c r="LHK13"/>
      <c r="LHL13"/>
      <c r="LHM13"/>
      <c r="LHN13"/>
      <c r="LHO13"/>
      <c r="LHP13"/>
      <c r="LHQ13"/>
      <c r="LHR13"/>
      <c r="LHS13"/>
      <c r="LHT13"/>
      <c r="LHU13"/>
      <c r="LHV13"/>
      <c r="LHW13"/>
      <c r="LHX13"/>
      <c r="LHY13"/>
      <c r="LHZ13"/>
      <c r="LIA13"/>
      <c r="LIB13"/>
      <c r="LIC13"/>
      <c r="LID13"/>
      <c r="LIE13"/>
      <c r="LIF13"/>
      <c r="LIG13"/>
      <c r="LIH13"/>
      <c r="LII13"/>
      <c r="LIJ13"/>
      <c r="LIK13"/>
      <c r="LIL13"/>
      <c r="LIM13"/>
      <c r="LIN13"/>
      <c r="LIO13"/>
      <c r="LIP13"/>
      <c r="LIQ13"/>
      <c r="LIR13"/>
      <c r="LIS13"/>
      <c r="LIT13"/>
      <c r="LIU13"/>
      <c r="LIV13"/>
      <c r="LIW13"/>
      <c r="LIX13"/>
      <c r="LIY13"/>
      <c r="LIZ13"/>
      <c r="LJA13"/>
      <c r="LJB13"/>
      <c r="LJC13"/>
      <c r="LJD13"/>
      <c r="LJE13"/>
      <c r="LJF13"/>
      <c r="LJG13"/>
      <c r="LJH13"/>
      <c r="LJI13"/>
      <c r="LJJ13"/>
      <c r="LJK13"/>
      <c r="LJL13"/>
      <c r="LJM13"/>
      <c r="LJN13"/>
      <c r="LJO13"/>
      <c r="LJP13"/>
      <c r="LJQ13"/>
      <c r="LJR13"/>
      <c r="LJS13"/>
      <c r="LJT13"/>
      <c r="LJU13"/>
      <c r="LJV13"/>
      <c r="LJW13"/>
      <c r="LJX13"/>
      <c r="LJY13"/>
      <c r="LJZ13"/>
      <c r="LKA13"/>
      <c r="LKB13"/>
      <c r="LKC13"/>
      <c r="LKD13"/>
      <c r="LKE13"/>
      <c r="LKF13"/>
      <c r="LKG13"/>
      <c r="LKH13"/>
      <c r="LKI13"/>
      <c r="LKJ13"/>
      <c r="LKK13"/>
      <c r="LKL13"/>
      <c r="LKM13"/>
      <c r="LKN13"/>
      <c r="LKO13"/>
      <c r="LKP13"/>
      <c r="LKQ13"/>
      <c r="LKR13"/>
      <c r="LKS13"/>
      <c r="LKT13"/>
      <c r="LKU13"/>
      <c r="LKV13"/>
      <c r="LKW13"/>
      <c r="LKX13"/>
      <c r="LKY13"/>
      <c r="LKZ13"/>
      <c r="LLA13"/>
      <c r="LLB13"/>
      <c r="LLC13"/>
      <c r="LLD13"/>
      <c r="LLE13"/>
      <c r="LLF13"/>
      <c r="LLG13"/>
      <c r="LLH13"/>
      <c r="LLI13"/>
      <c r="LLJ13"/>
      <c r="LLK13"/>
      <c r="LLL13"/>
      <c r="LLM13"/>
      <c r="LLN13"/>
      <c r="LLO13"/>
      <c r="LLP13"/>
      <c r="LLQ13"/>
      <c r="LLR13"/>
      <c r="LLS13"/>
      <c r="LLT13"/>
      <c r="LLU13"/>
      <c r="LLV13"/>
      <c r="LLW13"/>
      <c r="LLX13"/>
      <c r="LLY13"/>
      <c r="LLZ13"/>
      <c r="LMA13"/>
      <c r="LMB13"/>
      <c r="LMC13"/>
      <c r="LMD13"/>
      <c r="LME13"/>
      <c r="LMF13"/>
      <c r="LMG13"/>
      <c r="LMH13"/>
      <c r="LMI13"/>
      <c r="LMJ13"/>
      <c r="LMK13"/>
      <c r="LML13"/>
      <c r="LMM13"/>
      <c r="LMN13"/>
      <c r="LMO13"/>
      <c r="LMP13"/>
      <c r="LMQ13"/>
      <c r="LMR13"/>
      <c r="LMS13"/>
      <c r="LMT13"/>
      <c r="LMU13"/>
      <c r="LMV13"/>
      <c r="LMW13"/>
      <c r="LMX13"/>
      <c r="LMY13"/>
      <c r="LMZ13"/>
      <c r="LNA13"/>
      <c r="LNB13"/>
      <c r="LNC13"/>
      <c r="LND13"/>
      <c r="LNE13"/>
      <c r="LNF13"/>
      <c r="LNG13"/>
      <c r="LNH13"/>
      <c r="LNI13"/>
      <c r="LNJ13"/>
      <c r="LNK13"/>
      <c r="LNL13"/>
      <c r="LNM13"/>
      <c r="LNN13"/>
      <c r="LNO13"/>
      <c r="LNP13"/>
      <c r="LNQ13"/>
      <c r="LNR13"/>
      <c r="LNS13"/>
      <c r="LNT13"/>
      <c r="LNU13"/>
      <c r="LNV13"/>
      <c r="LNW13"/>
      <c r="LNX13"/>
      <c r="LNY13"/>
      <c r="LNZ13"/>
      <c r="LOA13"/>
      <c r="LOB13"/>
      <c r="LOC13"/>
      <c r="LOD13"/>
      <c r="LOE13"/>
      <c r="LOF13"/>
      <c r="LOG13"/>
      <c r="LOH13"/>
      <c r="LOI13"/>
      <c r="LOJ13"/>
      <c r="LOK13"/>
      <c r="LOL13"/>
      <c r="LOM13"/>
      <c r="LON13"/>
      <c r="LOO13"/>
      <c r="LOP13"/>
      <c r="LOQ13"/>
      <c r="LOR13"/>
      <c r="LOS13"/>
      <c r="LOT13"/>
      <c r="LOU13"/>
      <c r="LOV13"/>
      <c r="LOW13"/>
      <c r="LOX13"/>
      <c r="LOY13"/>
      <c r="LOZ13"/>
      <c r="LPA13"/>
      <c r="LPB13"/>
      <c r="LPC13"/>
      <c r="LPD13"/>
      <c r="LPE13"/>
      <c r="LPF13"/>
      <c r="LPG13"/>
      <c r="LPH13"/>
      <c r="LPI13"/>
      <c r="LPJ13"/>
      <c r="LPK13"/>
      <c r="LPL13"/>
      <c r="LPM13"/>
      <c r="LPN13"/>
      <c r="LPO13"/>
      <c r="LPP13"/>
      <c r="LPQ13"/>
      <c r="LPR13"/>
      <c r="LPS13"/>
      <c r="LPT13"/>
      <c r="LPU13"/>
      <c r="LPV13"/>
      <c r="LPW13"/>
      <c r="LPX13"/>
      <c r="LPY13"/>
      <c r="LPZ13"/>
      <c r="LQA13"/>
      <c r="LQB13"/>
      <c r="LQC13"/>
      <c r="LQD13"/>
      <c r="LQE13"/>
      <c r="LQF13"/>
      <c r="LQG13"/>
      <c r="LQH13"/>
      <c r="LQI13"/>
      <c r="LQJ13"/>
      <c r="LQK13"/>
      <c r="LQL13"/>
      <c r="LQM13"/>
      <c r="LQN13"/>
      <c r="LQO13"/>
      <c r="LQP13"/>
      <c r="LQQ13"/>
      <c r="LQR13"/>
      <c r="LQS13"/>
      <c r="LQT13"/>
      <c r="LQU13"/>
      <c r="LQV13"/>
      <c r="LQW13"/>
      <c r="LQX13"/>
      <c r="LQY13"/>
      <c r="LQZ13"/>
      <c r="LRA13"/>
      <c r="LRB13"/>
      <c r="LRC13"/>
      <c r="LRD13"/>
      <c r="LRE13"/>
      <c r="LRF13"/>
      <c r="LRG13"/>
      <c r="LRH13"/>
      <c r="LRI13"/>
      <c r="LRJ13"/>
      <c r="LRK13"/>
      <c r="LRL13"/>
      <c r="LRM13"/>
      <c r="LRN13"/>
      <c r="LRO13"/>
      <c r="LRP13"/>
      <c r="LRQ13"/>
      <c r="LRR13"/>
      <c r="LRS13"/>
      <c r="LRT13"/>
      <c r="LRU13"/>
      <c r="LRV13"/>
      <c r="LRW13"/>
      <c r="LRX13"/>
      <c r="LRY13"/>
      <c r="LRZ13"/>
      <c r="LSA13"/>
      <c r="LSB13"/>
      <c r="LSC13"/>
      <c r="LSD13"/>
      <c r="LSE13"/>
      <c r="LSF13"/>
      <c r="LSG13"/>
      <c r="LSH13"/>
      <c r="LSI13"/>
      <c r="LSJ13"/>
      <c r="LSK13"/>
      <c r="LSL13"/>
      <c r="LSM13"/>
      <c r="LSN13"/>
      <c r="LSO13"/>
      <c r="LSP13"/>
      <c r="LSQ13"/>
      <c r="LSR13"/>
      <c r="LSS13"/>
      <c r="LST13"/>
      <c r="LSU13"/>
      <c r="LSV13"/>
      <c r="LSW13"/>
      <c r="LSX13"/>
      <c r="LSY13"/>
      <c r="LSZ13"/>
      <c r="LTA13"/>
      <c r="LTB13"/>
      <c r="LTC13"/>
      <c r="LTD13"/>
      <c r="LTE13"/>
      <c r="LTF13"/>
      <c r="LTG13"/>
      <c r="LTH13"/>
      <c r="LTI13"/>
      <c r="LTJ13"/>
      <c r="LTK13"/>
      <c r="LTL13"/>
      <c r="LTM13"/>
      <c r="LTN13"/>
      <c r="LTO13"/>
      <c r="LTP13"/>
      <c r="LTQ13"/>
      <c r="LTR13"/>
      <c r="LTS13"/>
      <c r="LTT13"/>
      <c r="LTU13"/>
      <c r="LTV13"/>
      <c r="LTW13"/>
      <c r="LTX13"/>
      <c r="LTY13"/>
      <c r="LTZ13"/>
      <c r="LUA13"/>
      <c r="LUB13"/>
      <c r="LUC13"/>
      <c r="LUD13"/>
      <c r="LUE13"/>
      <c r="LUF13"/>
      <c r="LUG13"/>
      <c r="LUH13"/>
      <c r="LUI13"/>
      <c r="LUJ13"/>
      <c r="LUK13"/>
      <c r="LUL13"/>
      <c r="LUM13"/>
      <c r="LUN13"/>
      <c r="LUO13"/>
      <c r="LUP13"/>
      <c r="LUQ13"/>
      <c r="LUR13"/>
      <c r="LUS13"/>
      <c r="LUT13"/>
      <c r="LUU13"/>
      <c r="LUV13"/>
      <c r="LUW13"/>
      <c r="LUX13"/>
      <c r="LUY13"/>
      <c r="LUZ13"/>
      <c r="LVA13"/>
      <c r="LVB13"/>
      <c r="LVC13"/>
      <c r="LVD13"/>
      <c r="LVE13"/>
      <c r="LVF13"/>
      <c r="LVG13"/>
      <c r="LVH13"/>
      <c r="LVI13"/>
      <c r="LVJ13"/>
      <c r="LVK13"/>
      <c r="LVL13"/>
      <c r="LVM13"/>
      <c r="LVN13"/>
      <c r="LVO13"/>
      <c r="LVP13"/>
      <c r="LVQ13"/>
      <c r="LVR13"/>
      <c r="LVS13"/>
      <c r="LVT13"/>
      <c r="LVU13"/>
      <c r="LVV13"/>
      <c r="LVW13"/>
      <c r="LVX13"/>
      <c r="LVY13"/>
      <c r="LVZ13"/>
      <c r="LWA13"/>
      <c r="LWB13"/>
      <c r="LWC13"/>
      <c r="LWD13"/>
      <c r="LWE13"/>
      <c r="LWF13"/>
      <c r="LWG13"/>
      <c r="LWH13"/>
      <c r="LWI13"/>
      <c r="LWJ13"/>
      <c r="LWK13"/>
      <c r="LWL13"/>
      <c r="LWM13"/>
      <c r="LWN13"/>
      <c r="LWO13"/>
      <c r="LWP13"/>
      <c r="LWQ13"/>
      <c r="LWR13"/>
      <c r="LWS13"/>
      <c r="LWT13"/>
      <c r="LWU13"/>
      <c r="LWV13"/>
      <c r="LWW13"/>
      <c r="LWX13"/>
      <c r="LWY13"/>
      <c r="LWZ13"/>
      <c r="LXA13"/>
      <c r="LXB13"/>
      <c r="LXC13"/>
      <c r="LXD13"/>
      <c r="LXE13"/>
      <c r="LXF13"/>
      <c r="LXG13"/>
      <c r="LXH13"/>
      <c r="LXI13"/>
      <c r="LXJ13"/>
      <c r="LXK13"/>
      <c r="LXL13"/>
      <c r="LXM13"/>
      <c r="LXN13"/>
      <c r="LXO13"/>
      <c r="LXP13"/>
      <c r="LXQ13"/>
      <c r="LXR13"/>
      <c r="LXS13"/>
      <c r="LXT13"/>
      <c r="LXU13"/>
      <c r="LXV13"/>
      <c r="LXW13"/>
      <c r="LXX13"/>
      <c r="LXY13"/>
      <c r="LXZ13"/>
      <c r="LYA13"/>
      <c r="LYB13"/>
      <c r="LYC13"/>
      <c r="LYD13"/>
      <c r="LYE13"/>
      <c r="LYF13"/>
      <c r="LYG13"/>
      <c r="LYH13"/>
      <c r="LYI13"/>
      <c r="LYJ13"/>
      <c r="LYK13"/>
      <c r="LYL13"/>
      <c r="LYM13"/>
      <c r="LYN13"/>
      <c r="LYO13"/>
      <c r="LYP13"/>
      <c r="LYQ13"/>
      <c r="LYR13"/>
      <c r="LYS13"/>
      <c r="LYT13"/>
      <c r="LYU13"/>
      <c r="LYV13"/>
      <c r="LYW13"/>
      <c r="LYX13"/>
      <c r="LYY13"/>
      <c r="LYZ13"/>
      <c r="LZA13"/>
      <c r="LZB13"/>
      <c r="LZC13"/>
      <c r="LZD13"/>
      <c r="LZE13"/>
      <c r="LZF13"/>
      <c r="LZG13"/>
      <c r="LZH13"/>
      <c r="LZI13"/>
      <c r="LZJ13"/>
      <c r="LZK13"/>
      <c r="LZL13"/>
      <c r="LZM13"/>
      <c r="LZN13"/>
      <c r="LZO13"/>
      <c r="LZP13"/>
      <c r="LZQ13"/>
      <c r="LZR13"/>
      <c r="LZS13"/>
      <c r="LZT13"/>
      <c r="LZU13"/>
      <c r="LZV13"/>
      <c r="LZW13"/>
      <c r="LZX13"/>
      <c r="LZY13"/>
      <c r="LZZ13"/>
      <c r="MAA13"/>
      <c r="MAB13"/>
      <c r="MAC13"/>
      <c r="MAD13"/>
      <c r="MAE13"/>
      <c r="MAF13"/>
      <c r="MAG13"/>
      <c r="MAH13"/>
      <c r="MAI13"/>
      <c r="MAJ13"/>
      <c r="MAK13"/>
      <c r="MAL13"/>
      <c r="MAM13"/>
      <c r="MAN13"/>
      <c r="MAO13"/>
      <c r="MAP13"/>
      <c r="MAQ13"/>
      <c r="MAR13"/>
      <c r="MAS13"/>
      <c r="MAT13"/>
      <c r="MAU13"/>
      <c r="MAV13"/>
      <c r="MAW13"/>
      <c r="MAX13"/>
      <c r="MAY13"/>
      <c r="MAZ13"/>
      <c r="MBA13"/>
      <c r="MBB13"/>
      <c r="MBC13"/>
      <c r="MBD13"/>
      <c r="MBE13"/>
      <c r="MBF13"/>
      <c r="MBG13"/>
      <c r="MBH13"/>
      <c r="MBI13"/>
      <c r="MBJ13"/>
      <c r="MBK13"/>
      <c r="MBL13"/>
      <c r="MBM13"/>
      <c r="MBN13"/>
      <c r="MBO13"/>
      <c r="MBP13"/>
      <c r="MBQ13"/>
      <c r="MBR13"/>
      <c r="MBS13"/>
      <c r="MBT13"/>
      <c r="MBU13"/>
      <c r="MBV13"/>
      <c r="MBW13"/>
      <c r="MBX13"/>
      <c r="MBY13"/>
      <c r="MBZ13"/>
      <c r="MCA13"/>
      <c r="MCB13"/>
      <c r="MCC13"/>
      <c r="MCD13"/>
      <c r="MCE13"/>
      <c r="MCF13"/>
      <c r="MCG13"/>
      <c r="MCH13"/>
      <c r="MCI13"/>
      <c r="MCJ13"/>
      <c r="MCK13"/>
      <c r="MCL13"/>
      <c r="MCM13"/>
      <c r="MCN13"/>
      <c r="MCO13"/>
      <c r="MCP13"/>
      <c r="MCQ13"/>
      <c r="MCR13"/>
      <c r="MCS13"/>
      <c r="MCT13"/>
      <c r="MCU13"/>
      <c r="MCV13"/>
      <c r="MCW13"/>
      <c r="MCX13"/>
      <c r="MCY13"/>
      <c r="MCZ13"/>
      <c r="MDA13"/>
      <c r="MDB13"/>
      <c r="MDC13"/>
      <c r="MDD13"/>
      <c r="MDE13"/>
      <c r="MDF13"/>
      <c r="MDG13"/>
      <c r="MDH13"/>
      <c r="MDI13"/>
      <c r="MDJ13"/>
      <c r="MDK13"/>
      <c r="MDL13"/>
      <c r="MDM13"/>
      <c r="MDN13"/>
      <c r="MDO13"/>
      <c r="MDP13"/>
      <c r="MDQ13"/>
      <c r="MDR13"/>
      <c r="MDS13"/>
      <c r="MDT13"/>
      <c r="MDU13"/>
      <c r="MDV13"/>
      <c r="MDW13"/>
      <c r="MDX13"/>
      <c r="MDY13"/>
      <c r="MDZ13"/>
      <c r="MEA13"/>
      <c r="MEB13"/>
      <c r="MEC13"/>
      <c r="MED13"/>
      <c r="MEE13"/>
      <c r="MEF13"/>
      <c r="MEG13"/>
      <c r="MEH13"/>
      <c r="MEI13"/>
      <c r="MEJ13"/>
      <c r="MEK13"/>
      <c r="MEL13"/>
      <c r="MEM13"/>
      <c r="MEN13"/>
      <c r="MEO13"/>
      <c r="MEP13"/>
      <c r="MEQ13"/>
      <c r="MER13"/>
      <c r="MES13"/>
      <c r="MET13"/>
      <c r="MEU13"/>
      <c r="MEV13"/>
      <c r="MEW13"/>
      <c r="MEX13"/>
      <c r="MEY13"/>
      <c r="MEZ13"/>
      <c r="MFA13"/>
      <c r="MFB13"/>
      <c r="MFC13"/>
      <c r="MFD13"/>
      <c r="MFE13"/>
      <c r="MFF13"/>
      <c r="MFG13"/>
      <c r="MFH13"/>
      <c r="MFI13"/>
      <c r="MFJ13"/>
      <c r="MFK13"/>
      <c r="MFL13"/>
      <c r="MFM13"/>
      <c r="MFN13"/>
      <c r="MFO13"/>
      <c r="MFP13"/>
      <c r="MFQ13"/>
      <c r="MFR13"/>
      <c r="MFS13"/>
      <c r="MFT13"/>
      <c r="MFU13"/>
      <c r="MFV13"/>
      <c r="MFW13"/>
      <c r="MFX13"/>
      <c r="MFY13"/>
      <c r="MFZ13"/>
      <c r="MGA13"/>
      <c r="MGB13"/>
      <c r="MGC13"/>
      <c r="MGD13"/>
      <c r="MGE13"/>
      <c r="MGF13"/>
      <c r="MGG13"/>
      <c r="MGH13"/>
      <c r="MGI13"/>
      <c r="MGJ13"/>
      <c r="MGK13"/>
      <c r="MGL13"/>
      <c r="MGM13"/>
      <c r="MGN13"/>
      <c r="MGO13"/>
      <c r="MGP13"/>
      <c r="MGQ13"/>
      <c r="MGR13"/>
      <c r="MGS13"/>
      <c r="MGT13"/>
      <c r="MGU13"/>
      <c r="MGV13"/>
      <c r="MGW13"/>
      <c r="MGX13"/>
      <c r="MGY13"/>
      <c r="MGZ13"/>
      <c r="MHA13"/>
      <c r="MHB13"/>
      <c r="MHC13"/>
      <c r="MHD13"/>
      <c r="MHE13"/>
      <c r="MHF13"/>
      <c r="MHG13"/>
      <c r="MHH13"/>
      <c r="MHI13"/>
      <c r="MHJ13"/>
      <c r="MHK13"/>
      <c r="MHL13"/>
      <c r="MHM13"/>
      <c r="MHN13"/>
      <c r="MHO13"/>
      <c r="MHP13"/>
      <c r="MHQ13"/>
      <c r="MHR13"/>
      <c r="MHS13"/>
      <c r="MHT13"/>
      <c r="MHU13"/>
      <c r="MHV13"/>
      <c r="MHW13"/>
      <c r="MHX13"/>
      <c r="MHY13"/>
      <c r="MHZ13"/>
      <c r="MIA13"/>
      <c r="MIB13"/>
      <c r="MIC13"/>
      <c r="MID13"/>
      <c r="MIE13"/>
      <c r="MIF13"/>
      <c r="MIG13"/>
      <c r="MIH13"/>
      <c r="MII13"/>
      <c r="MIJ13"/>
      <c r="MIK13"/>
      <c r="MIL13"/>
      <c r="MIM13"/>
      <c r="MIN13"/>
      <c r="MIO13"/>
      <c r="MIP13"/>
      <c r="MIQ13"/>
      <c r="MIR13"/>
      <c r="MIS13"/>
      <c r="MIT13"/>
      <c r="MIU13"/>
      <c r="MIV13"/>
      <c r="MIW13"/>
      <c r="MIX13"/>
      <c r="MIY13"/>
      <c r="MIZ13"/>
      <c r="MJA13"/>
      <c r="MJB13"/>
      <c r="MJC13"/>
      <c r="MJD13"/>
      <c r="MJE13"/>
      <c r="MJF13"/>
      <c r="MJG13"/>
      <c r="MJH13"/>
      <c r="MJI13"/>
      <c r="MJJ13"/>
      <c r="MJK13"/>
      <c r="MJL13"/>
      <c r="MJM13"/>
      <c r="MJN13"/>
      <c r="MJO13"/>
      <c r="MJP13"/>
      <c r="MJQ13"/>
      <c r="MJR13"/>
      <c r="MJS13"/>
      <c r="MJT13"/>
      <c r="MJU13"/>
      <c r="MJV13"/>
      <c r="MJW13"/>
      <c r="MJX13"/>
      <c r="MJY13"/>
      <c r="MJZ13"/>
      <c r="MKA13"/>
      <c r="MKB13"/>
      <c r="MKC13"/>
      <c r="MKD13"/>
      <c r="MKE13"/>
      <c r="MKF13"/>
      <c r="MKG13"/>
      <c r="MKH13"/>
      <c r="MKI13"/>
      <c r="MKJ13"/>
      <c r="MKK13"/>
      <c r="MKL13"/>
      <c r="MKM13"/>
      <c r="MKN13"/>
      <c r="MKO13"/>
      <c r="MKP13"/>
      <c r="MKQ13"/>
      <c r="MKR13"/>
      <c r="MKS13"/>
      <c r="MKT13"/>
      <c r="MKU13"/>
      <c r="MKV13"/>
      <c r="MKW13"/>
      <c r="MKX13"/>
      <c r="MKY13"/>
      <c r="MKZ13"/>
      <c r="MLA13"/>
      <c r="MLB13"/>
      <c r="MLC13"/>
      <c r="MLD13"/>
      <c r="MLE13"/>
      <c r="MLF13"/>
      <c r="MLG13"/>
      <c r="MLH13"/>
      <c r="MLI13"/>
      <c r="MLJ13"/>
      <c r="MLK13"/>
      <c r="MLL13"/>
      <c r="MLM13"/>
      <c r="MLN13"/>
      <c r="MLO13"/>
      <c r="MLP13"/>
      <c r="MLQ13"/>
      <c r="MLR13"/>
      <c r="MLS13"/>
      <c r="MLT13"/>
      <c r="MLU13"/>
      <c r="MLV13"/>
      <c r="MLW13"/>
      <c r="MLX13"/>
      <c r="MLY13"/>
      <c r="MLZ13"/>
      <c r="MMA13"/>
      <c r="MMB13"/>
      <c r="MMC13"/>
      <c r="MMD13"/>
      <c r="MME13"/>
      <c r="MMF13"/>
      <c r="MMG13"/>
      <c r="MMH13"/>
      <c r="MMI13"/>
      <c r="MMJ13"/>
      <c r="MMK13"/>
      <c r="MML13"/>
      <c r="MMM13"/>
      <c r="MMN13"/>
      <c r="MMO13"/>
      <c r="MMP13"/>
      <c r="MMQ13"/>
      <c r="MMR13"/>
      <c r="MMS13"/>
      <c r="MMT13"/>
      <c r="MMU13"/>
      <c r="MMV13"/>
      <c r="MMW13"/>
      <c r="MMX13"/>
      <c r="MMY13"/>
      <c r="MMZ13"/>
      <c r="MNA13"/>
      <c r="MNB13"/>
      <c r="MNC13"/>
      <c r="MND13"/>
      <c r="MNE13"/>
      <c r="MNF13"/>
      <c r="MNG13"/>
      <c r="MNH13"/>
      <c r="MNI13"/>
      <c r="MNJ13"/>
      <c r="MNK13"/>
      <c r="MNL13"/>
      <c r="MNM13"/>
      <c r="MNN13"/>
      <c r="MNO13"/>
      <c r="MNP13"/>
      <c r="MNQ13"/>
      <c r="MNR13"/>
      <c r="MNS13"/>
      <c r="MNT13"/>
      <c r="MNU13"/>
      <c r="MNV13"/>
      <c r="MNW13"/>
      <c r="MNX13"/>
      <c r="MNY13"/>
      <c r="MNZ13"/>
      <c r="MOA13"/>
      <c r="MOB13"/>
      <c r="MOC13"/>
      <c r="MOD13"/>
      <c r="MOE13"/>
      <c r="MOF13"/>
      <c r="MOG13"/>
      <c r="MOH13"/>
      <c r="MOI13"/>
      <c r="MOJ13"/>
      <c r="MOK13"/>
      <c r="MOL13"/>
      <c r="MOM13"/>
      <c r="MON13"/>
      <c r="MOO13"/>
      <c r="MOP13"/>
      <c r="MOQ13"/>
      <c r="MOR13"/>
      <c r="MOS13"/>
      <c r="MOT13"/>
      <c r="MOU13"/>
      <c r="MOV13"/>
      <c r="MOW13"/>
      <c r="MOX13"/>
      <c r="MOY13"/>
      <c r="MOZ13"/>
      <c r="MPA13"/>
      <c r="MPB13"/>
      <c r="MPC13"/>
      <c r="MPD13"/>
      <c r="MPE13"/>
      <c r="MPF13"/>
      <c r="MPG13"/>
      <c r="MPH13"/>
      <c r="MPI13"/>
      <c r="MPJ13"/>
      <c r="MPK13"/>
      <c r="MPL13"/>
      <c r="MPM13"/>
      <c r="MPN13"/>
      <c r="MPO13"/>
      <c r="MPP13"/>
      <c r="MPQ13"/>
      <c r="MPR13"/>
      <c r="MPS13"/>
      <c r="MPT13"/>
      <c r="MPU13"/>
      <c r="MPV13"/>
      <c r="MPW13"/>
      <c r="MPX13"/>
      <c r="MPY13"/>
      <c r="MPZ13"/>
      <c r="MQA13"/>
      <c r="MQB13"/>
      <c r="MQC13"/>
      <c r="MQD13"/>
      <c r="MQE13"/>
      <c r="MQF13"/>
      <c r="MQG13"/>
      <c r="MQH13"/>
      <c r="MQI13"/>
      <c r="MQJ13"/>
      <c r="MQK13"/>
      <c r="MQL13"/>
      <c r="MQM13"/>
      <c r="MQN13"/>
      <c r="MQO13"/>
      <c r="MQP13"/>
      <c r="MQQ13"/>
      <c r="MQR13"/>
      <c r="MQS13"/>
      <c r="MQT13"/>
      <c r="MQU13"/>
      <c r="MQV13"/>
      <c r="MQW13"/>
      <c r="MQX13"/>
      <c r="MQY13"/>
      <c r="MQZ13"/>
      <c r="MRA13"/>
      <c r="MRB13"/>
      <c r="MRC13"/>
      <c r="MRD13"/>
      <c r="MRE13"/>
      <c r="MRF13"/>
      <c r="MRG13"/>
      <c r="MRH13"/>
      <c r="MRI13"/>
      <c r="MRJ13"/>
      <c r="MRK13"/>
      <c r="MRL13"/>
      <c r="MRM13"/>
      <c r="MRN13"/>
      <c r="MRO13"/>
      <c r="MRP13"/>
      <c r="MRQ13"/>
      <c r="MRR13"/>
      <c r="MRS13"/>
      <c r="MRT13"/>
      <c r="MRU13"/>
      <c r="MRV13"/>
      <c r="MRW13"/>
      <c r="MRX13"/>
      <c r="MRY13"/>
      <c r="MRZ13"/>
      <c r="MSA13"/>
      <c r="MSB13"/>
      <c r="MSC13"/>
      <c r="MSD13"/>
      <c r="MSE13"/>
      <c r="MSF13"/>
      <c r="MSG13"/>
      <c r="MSH13"/>
      <c r="MSI13"/>
      <c r="MSJ13"/>
      <c r="MSK13"/>
      <c r="MSL13"/>
      <c r="MSM13"/>
      <c r="MSN13"/>
      <c r="MSO13"/>
      <c r="MSP13"/>
      <c r="MSQ13"/>
      <c r="MSR13"/>
      <c r="MSS13"/>
      <c r="MST13"/>
      <c r="MSU13"/>
      <c r="MSV13"/>
      <c r="MSW13"/>
      <c r="MSX13"/>
      <c r="MSY13"/>
      <c r="MSZ13"/>
      <c r="MTA13"/>
      <c r="MTB13"/>
      <c r="MTC13"/>
      <c r="MTD13"/>
      <c r="MTE13"/>
      <c r="MTF13"/>
      <c r="MTG13"/>
      <c r="MTH13"/>
      <c r="MTI13"/>
      <c r="MTJ13"/>
      <c r="MTK13"/>
      <c r="MTL13"/>
      <c r="MTM13"/>
      <c r="MTN13"/>
      <c r="MTO13"/>
      <c r="MTP13"/>
      <c r="MTQ13"/>
      <c r="MTR13"/>
      <c r="MTS13"/>
      <c r="MTT13"/>
      <c r="MTU13"/>
      <c r="MTV13"/>
      <c r="MTW13"/>
      <c r="MTX13"/>
      <c r="MTY13"/>
      <c r="MTZ13"/>
      <c r="MUA13"/>
      <c r="MUB13"/>
      <c r="MUC13"/>
      <c r="MUD13"/>
      <c r="MUE13"/>
      <c r="MUF13"/>
      <c r="MUG13"/>
      <c r="MUH13"/>
      <c r="MUI13"/>
      <c r="MUJ13"/>
      <c r="MUK13"/>
      <c r="MUL13"/>
      <c r="MUM13"/>
      <c r="MUN13"/>
      <c r="MUO13"/>
      <c r="MUP13"/>
      <c r="MUQ13"/>
      <c r="MUR13"/>
      <c r="MUS13"/>
      <c r="MUT13"/>
      <c r="MUU13"/>
      <c r="MUV13"/>
      <c r="MUW13"/>
      <c r="MUX13"/>
      <c r="MUY13"/>
      <c r="MUZ13"/>
      <c r="MVA13"/>
      <c r="MVB13"/>
      <c r="MVC13"/>
      <c r="MVD13"/>
      <c r="MVE13"/>
      <c r="MVF13"/>
      <c r="MVG13"/>
      <c r="MVH13"/>
      <c r="MVI13"/>
      <c r="MVJ13"/>
      <c r="MVK13"/>
      <c r="MVL13"/>
      <c r="MVM13"/>
      <c r="MVN13"/>
      <c r="MVO13"/>
      <c r="MVP13"/>
      <c r="MVQ13"/>
      <c r="MVR13"/>
      <c r="MVS13"/>
      <c r="MVT13"/>
      <c r="MVU13"/>
      <c r="MVV13"/>
      <c r="MVW13"/>
      <c r="MVX13"/>
      <c r="MVY13"/>
      <c r="MVZ13"/>
      <c r="MWA13"/>
      <c r="MWB13"/>
      <c r="MWC13"/>
      <c r="MWD13"/>
      <c r="MWE13"/>
      <c r="MWF13"/>
      <c r="MWG13"/>
      <c r="MWH13"/>
      <c r="MWI13"/>
      <c r="MWJ13"/>
      <c r="MWK13"/>
      <c r="MWL13"/>
      <c r="MWM13"/>
      <c r="MWN13"/>
      <c r="MWO13"/>
      <c r="MWP13"/>
      <c r="MWQ13"/>
      <c r="MWR13"/>
      <c r="MWS13"/>
      <c r="MWT13"/>
      <c r="MWU13"/>
      <c r="MWV13"/>
      <c r="MWW13"/>
      <c r="MWX13"/>
      <c r="MWY13"/>
      <c r="MWZ13"/>
      <c r="MXA13"/>
      <c r="MXB13"/>
      <c r="MXC13"/>
      <c r="MXD13"/>
      <c r="MXE13"/>
      <c r="MXF13"/>
      <c r="MXG13"/>
      <c r="MXH13"/>
      <c r="MXI13"/>
      <c r="MXJ13"/>
      <c r="MXK13"/>
      <c r="MXL13"/>
      <c r="MXM13"/>
      <c r="MXN13"/>
      <c r="MXO13"/>
      <c r="MXP13"/>
      <c r="MXQ13"/>
      <c r="MXR13"/>
      <c r="MXS13"/>
      <c r="MXT13"/>
      <c r="MXU13"/>
      <c r="MXV13"/>
      <c r="MXW13"/>
      <c r="MXX13"/>
      <c r="MXY13"/>
      <c r="MXZ13"/>
      <c r="MYA13"/>
      <c r="MYB13"/>
      <c r="MYC13"/>
      <c r="MYD13"/>
      <c r="MYE13"/>
      <c r="MYF13"/>
      <c r="MYG13"/>
      <c r="MYH13"/>
      <c r="MYI13"/>
      <c r="MYJ13"/>
      <c r="MYK13"/>
      <c r="MYL13"/>
      <c r="MYM13"/>
      <c r="MYN13"/>
      <c r="MYO13"/>
      <c r="MYP13"/>
      <c r="MYQ13"/>
      <c r="MYR13"/>
      <c r="MYS13"/>
      <c r="MYT13"/>
      <c r="MYU13"/>
      <c r="MYV13"/>
      <c r="MYW13"/>
      <c r="MYX13"/>
      <c r="MYY13"/>
      <c r="MYZ13"/>
      <c r="MZA13"/>
      <c r="MZB13"/>
      <c r="MZC13"/>
      <c r="MZD13"/>
      <c r="MZE13"/>
      <c r="MZF13"/>
      <c r="MZG13"/>
      <c r="MZH13"/>
      <c r="MZI13"/>
      <c r="MZJ13"/>
      <c r="MZK13"/>
      <c r="MZL13"/>
      <c r="MZM13"/>
      <c r="MZN13"/>
      <c r="MZO13"/>
      <c r="MZP13"/>
      <c r="MZQ13"/>
      <c r="MZR13"/>
      <c r="MZS13"/>
      <c r="MZT13"/>
      <c r="MZU13"/>
      <c r="MZV13"/>
      <c r="MZW13"/>
      <c r="MZX13"/>
      <c r="MZY13"/>
      <c r="MZZ13"/>
      <c r="NAA13"/>
      <c r="NAB13"/>
      <c r="NAC13"/>
      <c r="NAD13"/>
      <c r="NAE13"/>
      <c r="NAF13"/>
      <c r="NAG13"/>
      <c r="NAH13"/>
      <c r="NAI13"/>
      <c r="NAJ13"/>
      <c r="NAK13"/>
      <c r="NAL13"/>
      <c r="NAM13"/>
      <c r="NAN13"/>
      <c r="NAO13"/>
      <c r="NAP13"/>
      <c r="NAQ13"/>
      <c r="NAR13"/>
      <c r="NAS13"/>
      <c r="NAT13"/>
      <c r="NAU13"/>
      <c r="NAV13"/>
      <c r="NAW13"/>
      <c r="NAX13"/>
      <c r="NAY13"/>
      <c r="NAZ13"/>
      <c r="NBA13"/>
      <c r="NBB13"/>
      <c r="NBC13"/>
      <c r="NBD13"/>
      <c r="NBE13"/>
      <c r="NBF13"/>
      <c r="NBG13"/>
      <c r="NBH13"/>
      <c r="NBI13"/>
      <c r="NBJ13"/>
      <c r="NBK13"/>
      <c r="NBL13"/>
      <c r="NBM13"/>
      <c r="NBN13"/>
      <c r="NBO13"/>
      <c r="NBP13"/>
      <c r="NBQ13"/>
      <c r="NBR13"/>
      <c r="NBS13"/>
      <c r="NBT13"/>
      <c r="NBU13"/>
      <c r="NBV13"/>
      <c r="NBW13"/>
      <c r="NBX13"/>
      <c r="NBY13"/>
      <c r="NBZ13"/>
      <c r="NCA13"/>
      <c r="NCB13"/>
      <c r="NCC13"/>
      <c r="NCD13"/>
      <c r="NCE13"/>
      <c r="NCF13"/>
      <c r="NCG13"/>
      <c r="NCH13"/>
      <c r="NCI13"/>
      <c r="NCJ13"/>
      <c r="NCK13"/>
      <c r="NCL13"/>
      <c r="NCM13"/>
      <c r="NCN13"/>
      <c r="NCO13"/>
      <c r="NCP13"/>
      <c r="NCQ13"/>
      <c r="NCR13"/>
      <c r="NCS13"/>
      <c r="NCT13"/>
      <c r="NCU13"/>
      <c r="NCV13"/>
      <c r="NCW13"/>
      <c r="NCX13"/>
      <c r="NCY13"/>
      <c r="NCZ13"/>
      <c r="NDA13"/>
      <c r="NDB13"/>
      <c r="NDC13"/>
      <c r="NDD13"/>
      <c r="NDE13"/>
      <c r="NDF13"/>
      <c r="NDG13"/>
      <c r="NDH13"/>
      <c r="NDI13"/>
      <c r="NDJ13"/>
      <c r="NDK13"/>
      <c r="NDL13"/>
      <c r="NDM13"/>
      <c r="NDN13"/>
      <c r="NDO13"/>
      <c r="NDP13"/>
      <c r="NDQ13"/>
      <c r="NDR13"/>
      <c r="NDS13"/>
      <c r="NDT13"/>
      <c r="NDU13"/>
      <c r="NDV13"/>
      <c r="NDW13"/>
      <c r="NDX13"/>
      <c r="NDY13"/>
      <c r="NDZ13"/>
      <c r="NEA13"/>
      <c r="NEB13"/>
      <c r="NEC13"/>
      <c r="NED13"/>
      <c r="NEE13"/>
      <c r="NEF13"/>
      <c r="NEG13"/>
      <c r="NEH13"/>
      <c r="NEI13"/>
      <c r="NEJ13"/>
      <c r="NEK13"/>
      <c r="NEL13"/>
      <c r="NEM13"/>
      <c r="NEN13"/>
      <c r="NEO13"/>
      <c r="NEP13"/>
      <c r="NEQ13"/>
      <c r="NER13"/>
      <c r="NES13"/>
      <c r="NET13"/>
      <c r="NEU13"/>
      <c r="NEV13"/>
      <c r="NEW13"/>
      <c r="NEX13"/>
      <c r="NEY13"/>
      <c r="NEZ13"/>
      <c r="NFA13"/>
      <c r="NFB13"/>
      <c r="NFC13"/>
      <c r="NFD13"/>
      <c r="NFE13"/>
      <c r="NFF13"/>
      <c r="NFG13"/>
      <c r="NFH13"/>
      <c r="NFI13"/>
      <c r="NFJ13"/>
      <c r="NFK13"/>
      <c r="NFL13"/>
      <c r="NFM13"/>
      <c r="NFN13"/>
      <c r="NFO13"/>
      <c r="NFP13"/>
      <c r="NFQ13"/>
      <c r="NFR13"/>
      <c r="NFS13"/>
      <c r="NFT13"/>
      <c r="NFU13"/>
      <c r="NFV13"/>
      <c r="NFW13"/>
      <c r="NFX13"/>
      <c r="NFY13"/>
      <c r="NFZ13"/>
      <c r="NGA13"/>
      <c r="NGB13"/>
      <c r="NGC13"/>
      <c r="NGD13"/>
      <c r="NGE13"/>
      <c r="NGF13"/>
      <c r="NGG13"/>
      <c r="NGH13"/>
      <c r="NGI13"/>
      <c r="NGJ13"/>
      <c r="NGK13"/>
      <c r="NGL13"/>
      <c r="NGM13"/>
      <c r="NGN13"/>
      <c r="NGO13"/>
      <c r="NGP13"/>
      <c r="NGQ13"/>
      <c r="NGR13"/>
      <c r="NGS13"/>
      <c r="NGT13"/>
      <c r="NGU13"/>
      <c r="NGV13"/>
      <c r="NGW13"/>
      <c r="NGX13"/>
      <c r="NGY13"/>
      <c r="NGZ13"/>
      <c r="NHA13"/>
      <c r="NHB13"/>
      <c r="NHC13"/>
      <c r="NHD13"/>
      <c r="NHE13"/>
      <c r="NHF13"/>
      <c r="NHG13"/>
      <c r="NHH13"/>
      <c r="NHI13"/>
      <c r="NHJ13"/>
      <c r="NHK13"/>
      <c r="NHL13"/>
      <c r="NHM13"/>
      <c r="NHN13"/>
      <c r="NHO13"/>
      <c r="NHP13"/>
      <c r="NHQ13"/>
      <c r="NHR13"/>
      <c r="NHS13"/>
      <c r="NHT13"/>
      <c r="NHU13"/>
      <c r="NHV13"/>
      <c r="NHW13"/>
      <c r="NHX13"/>
      <c r="NHY13"/>
      <c r="NHZ13"/>
      <c r="NIA13"/>
      <c r="NIB13"/>
      <c r="NIC13"/>
      <c r="NID13"/>
      <c r="NIE13"/>
      <c r="NIF13"/>
      <c r="NIG13"/>
      <c r="NIH13"/>
      <c r="NII13"/>
      <c r="NIJ13"/>
      <c r="NIK13"/>
      <c r="NIL13"/>
      <c r="NIM13"/>
      <c r="NIN13"/>
      <c r="NIO13"/>
      <c r="NIP13"/>
      <c r="NIQ13"/>
      <c r="NIR13"/>
      <c r="NIS13"/>
      <c r="NIT13"/>
      <c r="NIU13"/>
      <c r="NIV13"/>
      <c r="NIW13"/>
      <c r="NIX13"/>
      <c r="NIY13"/>
      <c r="NIZ13"/>
      <c r="NJA13"/>
      <c r="NJB13"/>
      <c r="NJC13"/>
      <c r="NJD13"/>
      <c r="NJE13"/>
      <c r="NJF13"/>
      <c r="NJG13"/>
      <c r="NJH13"/>
      <c r="NJI13"/>
      <c r="NJJ13"/>
      <c r="NJK13"/>
      <c r="NJL13"/>
      <c r="NJM13"/>
      <c r="NJN13"/>
      <c r="NJO13"/>
      <c r="NJP13"/>
      <c r="NJQ13"/>
      <c r="NJR13"/>
      <c r="NJS13"/>
      <c r="NJT13"/>
      <c r="NJU13"/>
      <c r="NJV13"/>
      <c r="NJW13"/>
      <c r="NJX13"/>
      <c r="NJY13"/>
      <c r="NJZ13"/>
      <c r="NKA13"/>
      <c r="NKB13"/>
      <c r="NKC13"/>
      <c r="NKD13"/>
      <c r="NKE13"/>
      <c r="NKF13"/>
      <c r="NKG13"/>
      <c r="NKH13"/>
      <c r="NKI13"/>
      <c r="NKJ13"/>
      <c r="NKK13"/>
      <c r="NKL13"/>
      <c r="NKM13"/>
      <c r="NKN13"/>
      <c r="NKO13"/>
      <c r="NKP13"/>
      <c r="NKQ13"/>
      <c r="NKR13"/>
      <c r="NKS13"/>
      <c r="NKT13"/>
      <c r="NKU13"/>
      <c r="NKV13"/>
      <c r="NKW13"/>
      <c r="NKX13"/>
      <c r="NKY13"/>
      <c r="NKZ13"/>
      <c r="NLA13"/>
      <c r="NLB13"/>
      <c r="NLC13"/>
      <c r="NLD13"/>
      <c r="NLE13"/>
      <c r="NLF13"/>
      <c r="NLG13"/>
      <c r="NLH13"/>
      <c r="NLI13"/>
      <c r="NLJ13"/>
      <c r="NLK13"/>
      <c r="NLL13"/>
      <c r="NLM13"/>
      <c r="NLN13"/>
      <c r="NLO13"/>
      <c r="NLP13"/>
      <c r="NLQ13"/>
      <c r="NLR13"/>
      <c r="NLS13"/>
      <c r="NLT13"/>
      <c r="NLU13"/>
      <c r="NLV13"/>
      <c r="NLW13"/>
      <c r="NLX13"/>
      <c r="NLY13"/>
      <c r="NLZ13"/>
      <c r="NMA13"/>
      <c r="NMB13"/>
      <c r="NMC13"/>
      <c r="NMD13"/>
      <c r="NME13"/>
      <c r="NMF13"/>
      <c r="NMG13"/>
      <c r="NMH13"/>
      <c r="NMI13"/>
      <c r="NMJ13"/>
      <c r="NMK13"/>
      <c r="NML13"/>
      <c r="NMM13"/>
      <c r="NMN13"/>
      <c r="NMO13"/>
      <c r="NMP13"/>
      <c r="NMQ13"/>
      <c r="NMR13"/>
      <c r="NMS13"/>
      <c r="NMT13"/>
      <c r="NMU13"/>
      <c r="NMV13"/>
      <c r="NMW13"/>
      <c r="NMX13"/>
      <c r="NMY13"/>
      <c r="NMZ13"/>
      <c r="NNA13"/>
      <c r="NNB13"/>
      <c r="NNC13"/>
      <c r="NND13"/>
      <c r="NNE13"/>
      <c r="NNF13"/>
      <c r="NNG13"/>
      <c r="NNH13"/>
      <c r="NNI13"/>
      <c r="NNJ13"/>
      <c r="NNK13"/>
      <c r="NNL13"/>
      <c r="NNM13"/>
      <c r="NNN13"/>
      <c r="NNO13"/>
      <c r="NNP13"/>
      <c r="NNQ13"/>
      <c r="NNR13"/>
      <c r="NNS13"/>
      <c r="NNT13"/>
      <c r="NNU13"/>
      <c r="NNV13"/>
      <c r="NNW13"/>
      <c r="NNX13"/>
      <c r="NNY13"/>
      <c r="NNZ13"/>
      <c r="NOA13"/>
      <c r="NOB13"/>
      <c r="NOC13"/>
      <c r="NOD13"/>
      <c r="NOE13"/>
      <c r="NOF13"/>
      <c r="NOG13"/>
      <c r="NOH13"/>
      <c r="NOI13"/>
      <c r="NOJ13"/>
      <c r="NOK13"/>
      <c r="NOL13"/>
      <c r="NOM13"/>
      <c r="NON13"/>
      <c r="NOO13"/>
      <c r="NOP13"/>
      <c r="NOQ13"/>
      <c r="NOR13"/>
      <c r="NOS13"/>
      <c r="NOT13"/>
      <c r="NOU13"/>
      <c r="NOV13"/>
      <c r="NOW13"/>
      <c r="NOX13"/>
      <c r="NOY13"/>
      <c r="NOZ13"/>
      <c r="NPA13"/>
      <c r="NPB13"/>
      <c r="NPC13"/>
      <c r="NPD13"/>
      <c r="NPE13"/>
      <c r="NPF13"/>
      <c r="NPG13"/>
      <c r="NPH13"/>
      <c r="NPI13"/>
      <c r="NPJ13"/>
      <c r="NPK13"/>
      <c r="NPL13"/>
      <c r="NPM13"/>
      <c r="NPN13"/>
      <c r="NPO13"/>
      <c r="NPP13"/>
      <c r="NPQ13"/>
      <c r="NPR13"/>
      <c r="NPS13"/>
      <c r="NPT13"/>
      <c r="NPU13"/>
      <c r="NPV13"/>
      <c r="NPW13"/>
      <c r="NPX13"/>
      <c r="NPY13"/>
      <c r="NPZ13"/>
      <c r="NQA13"/>
      <c r="NQB13"/>
      <c r="NQC13"/>
      <c r="NQD13"/>
      <c r="NQE13"/>
      <c r="NQF13"/>
      <c r="NQG13"/>
      <c r="NQH13"/>
      <c r="NQI13"/>
      <c r="NQJ13"/>
      <c r="NQK13"/>
      <c r="NQL13"/>
      <c r="NQM13"/>
      <c r="NQN13"/>
      <c r="NQO13"/>
      <c r="NQP13"/>
      <c r="NQQ13"/>
      <c r="NQR13"/>
      <c r="NQS13"/>
      <c r="NQT13"/>
      <c r="NQU13"/>
      <c r="NQV13"/>
      <c r="NQW13"/>
      <c r="NQX13"/>
      <c r="NQY13"/>
      <c r="NQZ13"/>
      <c r="NRA13"/>
      <c r="NRB13"/>
      <c r="NRC13"/>
      <c r="NRD13"/>
      <c r="NRE13"/>
      <c r="NRF13"/>
      <c r="NRG13"/>
      <c r="NRH13"/>
      <c r="NRI13"/>
      <c r="NRJ13"/>
      <c r="NRK13"/>
      <c r="NRL13"/>
      <c r="NRM13"/>
      <c r="NRN13"/>
      <c r="NRO13"/>
      <c r="NRP13"/>
      <c r="NRQ13"/>
      <c r="NRR13"/>
      <c r="NRS13"/>
      <c r="NRT13"/>
      <c r="NRU13"/>
      <c r="NRV13"/>
      <c r="NRW13"/>
      <c r="NRX13"/>
      <c r="NRY13"/>
      <c r="NRZ13"/>
      <c r="NSA13"/>
      <c r="NSB13"/>
      <c r="NSC13"/>
      <c r="NSD13"/>
      <c r="NSE13"/>
      <c r="NSF13"/>
      <c r="NSG13"/>
      <c r="NSH13"/>
      <c r="NSI13"/>
      <c r="NSJ13"/>
      <c r="NSK13"/>
      <c r="NSL13"/>
      <c r="NSM13"/>
      <c r="NSN13"/>
      <c r="NSO13"/>
      <c r="NSP13"/>
      <c r="NSQ13"/>
      <c r="NSR13"/>
      <c r="NSS13"/>
      <c r="NST13"/>
      <c r="NSU13"/>
      <c r="NSV13"/>
      <c r="NSW13"/>
      <c r="NSX13"/>
      <c r="NSY13"/>
      <c r="NSZ13"/>
      <c r="NTA13"/>
      <c r="NTB13"/>
      <c r="NTC13"/>
      <c r="NTD13"/>
      <c r="NTE13"/>
      <c r="NTF13"/>
      <c r="NTG13"/>
      <c r="NTH13"/>
      <c r="NTI13"/>
      <c r="NTJ13"/>
      <c r="NTK13"/>
      <c r="NTL13"/>
      <c r="NTM13"/>
      <c r="NTN13"/>
      <c r="NTO13"/>
      <c r="NTP13"/>
      <c r="NTQ13"/>
      <c r="NTR13"/>
      <c r="NTS13"/>
      <c r="NTT13"/>
      <c r="NTU13"/>
      <c r="NTV13"/>
      <c r="NTW13"/>
      <c r="NTX13"/>
      <c r="NTY13"/>
      <c r="NTZ13"/>
      <c r="NUA13"/>
      <c r="NUB13"/>
      <c r="NUC13"/>
      <c r="NUD13"/>
      <c r="NUE13"/>
      <c r="NUF13"/>
      <c r="NUG13"/>
      <c r="NUH13"/>
      <c r="NUI13"/>
      <c r="NUJ13"/>
      <c r="NUK13"/>
      <c r="NUL13"/>
      <c r="NUM13"/>
      <c r="NUN13"/>
      <c r="NUO13"/>
      <c r="NUP13"/>
      <c r="NUQ13"/>
      <c r="NUR13"/>
      <c r="NUS13"/>
      <c r="NUT13"/>
      <c r="NUU13"/>
      <c r="NUV13"/>
      <c r="NUW13"/>
      <c r="NUX13"/>
      <c r="NUY13"/>
      <c r="NUZ13"/>
      <c r="NVA13"/>
      <c r="NVB13"/>
      <c r="NVC13"/>
      <c r="NVD13"/>
      <c r="NVE13"/>
      <c r="NVF13"/>
      <c r="NVG13"/>
      <c r="NVH13"/>
      <c r="NVI13"/>
      <c r="NVJ13"/>
      <c r="NVK13"/>
      <c r="NVL13"/>
      <c r="NVM13"/>
      <c r="NVN13"/>
      <c r="NVO13"/>
      <c r="NVP13"/>
      <c r="NVQ13"/>
      <c r="NVR13"/>
      <c r="NVS13"/>
      <c r="NVT13"/>
      <c r="NVU13"/>
      <c r="NVV13"/>
      <c r="NVW13"/>
      <c r="NVX13"/>
      <c r="NVY13"/>
      <c r="NVZ13"/>
      <c r="NWA13"/>
      <c r="NWB13"/>
      <c r="NWC13"/>
      <c r="NWD13"/>
      <c r="NWE13"/>
      <c r="NWF13"/>
      <c r="NWG13"/>
      <c r="NWH13"/>
      <c r="NWI13"/>
      <c r="NWJ13"/>
      <c r="NWK13"/>
      <c r="NWL13"/>
      <c r="NWM13"/>
      <c r="NWN13"/>
      <c r="NWO13"/>
      <c r="NWP13"/>
      <c r="NWQ13"/>
      <c r="NWR13"/>
      <c r="NWS13"/>
      <c r="NWT13"/>
      <c r="NWU13"/>
      <c r="NWV13"/>
      <c r="NWW13"/>
      <c r="NWX13"/>
      <c r="NWY13"/>
      <c r="NWZ13"/>
      <c r="NXA13"/>
      <c r="NXB13"/>
      <c r="NXC13"/>
      <c r="NXD13"/>
      <c r="NXE13"/>
      <c r="NXF13"/>
      <c r="NXG13"/>
      <c r="NXH13"/>
      <c r="NXI13"/>
      <c r="NXJ13"/>
      <c r="NXK13"/>
      <c r="NXL13"/>
      <c r="NXM13"/>
      <c r="NXN13"/>
      <c r="NXO13"/>
      <c r="NXP13"/>
      <c r="NXQ13"/>
      <c r="NXR13"/>
      <c r="NXS13"/>
      <c r="NXT13"/>
      <c r="NXU13"/>
      <c r="NXV13"/>
      <c r="NXW13"/>
      <c r="NXX13"/>
      <c r="NXY13"/>
      <c r="NXZ13"/>
      <c r="NYA13"/>
      <c r="NYB13"/>
      <c r="NYC13"/>
      <c r="NYD13"/>
      <c r="NYE13"/>
      <c r="NYF13"/>
      <c r="NYG13"/>
      <c r="NYH13"/>
      <c r="NYI13"/>
      <c r="NYJ13"/>
      <c r="NYK13"/>
      <c r="NYL13"/>
      <c r="NYM13"/>
      <c r="NYN13"/>
      <c r="NYO13"/>
      <c r="NYP13"/>
      <c r="NYQ13"/>
      <c r="NYR13"/>
      <c r="NYS13"/>
      <c r="NYT13"/>
      <c r="NYU13"/>
      <c r="NYV13"/>
      <c r="NYW13"/>
      <c r="NYX13"/>
      <c r="NYY13"/>
      <c r="NYZ13"/>
      <c r="NZA13"/>
      <c r="NZB13"/>
      <c r="NZC13"/>
      <c r="NZD13"/>
      <c r="NZE13"/>
      <c r="NZF13"/>
      <c r="NZG13"/>
      <c r="NZH13"/>
      <c r="NZI13"/>
      <c r="NZJ13"/>
      <c r="NZK13"/>
      <c r="NZL13"/>
      <c r="NZM13"/>
      <c r="NZN13"/>
      <c r="NZO13"/>
      <c r="NZP13"/>
      <c r="NZQ13"/>
      <c r="NZR13"/>
      <c r="NZS13"/>
      <c r="NZT13"/>
      <c r="NZU13"/>
      <c r="NZV13"/>
      <c r="NZW13"/>
      <c r="NZX13"/>
      <c r="NZY13"/>
      <c r="NZZ13"/>
      <c r="OAA13"/>
      <c r="OAB13"/>
      <c r="OAC13"/>
      <c r="OAD13"/>
      <c r="OAE13"/>
      <c r="OAF13"/>
      <c r="OAG13"/>
      <c r="OAH13"/>
      <c r="OAI13"/>
      <c r="OAJ13"/>
      <c r="OAK13"/>
      <c r="OAL13"/>
      <c r="OAM13"/>
      <c r="OAN13"/>
      <c r="OAO13"/>
      <c r="OAP13"/>
      <c r="OAQ13"/>
      <c r="OAR13"/>
      <c r="OAS13"/>
      <c r="OAT13"/>
      <c r="OAU13"/>
      <c r="OAV13"/>
      <c r="OAW13"/>
      <c r="OAX13"/>
      <c r="OAY13"/>
      <c r="OAZ13"/>
      <c r="OBA13"/>
      <c r="OBB13"/>
      <c r="OBC13"/>
      <c r="OBD13"/>
      <c r="OBE13"/>
      <c r="OBF13"/>
      <c r="OBG13"/>
      <c r="OBH13"/>
      <c r="OBI13"/>
      <c r="OBJ13"/>
      <c r="OBK13"/>
      <c r="OBL13"/>
      <c r="OBM13"/>
      <c r="OBN13"/>
      <c r="OBO13"/>
      <c r="OBP13"/>
      <c r="OBQ13"/>
      <c r="OBR13"/>
      <c r="OBS13"/>
      <c r="OBT13"/>
      <c r="OBU13"/>
      <c r="OBV13"/>
      <c r="OBW13"/>
      <c r="OBX13"/>
      <c r="OBY13"/>
      <c r="OBZ13"/>
      <c r="OCA13"/>
      <c r="OCB13"/>
      <c r="OCC13"/>
      <c r="OCD13"/>
      <c r="OCE13"/>
      <c r="OCF13"/>
      <c r="OCG13"/>
      <c r="OCH13"/>
      <c r="OCI13"/>
      <c r="OCJ13"/>
      <c r="OCK13"/>
      <c r="OCL13"/>
      <c r="OCM13"/>
      <c r="OCN13"/>
      <c r="OCO13"/>
      <c r="OCP13"/>
      <c r="OCQ13"/>
      <c r="OCR13"/>
      <c r="OCS13"/>
      <c r="OCT13"/>
      <c r="OCU13"/>
      <c r="OCV13"/>
      <c r="OCW13"/>
      <c r="OCX13"/>
      <c r="OCY13"/>
      <c r="OCZ13"/>
      <c r="ODA13"/>
      <c r="ODB13"/>
      <c r="ODC13"/>
      <c r="ODD13"/>
      <c r="ODE13"/>
      <c r="ODF13"/>
      <c r="ODG13"/>
      <c r="ODH13"/>
      <c r="ODI13"/>
      <c r="ODJ13"/>
      <c r="ODK13"/>
      <c r="ODL13"/>
      <c r="ODM13"/>
      <c r="ODN13"/>
      <c r="ODO13"/>
      <c r="ODP13"/>
      <c r="ODQ13"/>
      <c r="ODR13"/>
      <c r="ODS13"/>
      <c r="ODT13"/>
      <c r="ODU13"/>
      <c r="ODV13"/>
      <c r="ODW13"/>
      <c r="ODX13"/>
      <c r="ODY13"/>
      <c r="ODZ13"/>
      <c r="OEA13"/>
      <c r="OEB13"/>
      <c r="OEC13"/>
      <c r="OED13"/>
      <c r="OEE13"/>
      <c r="OEF13"/>
      <c r="OEG13"/>
      <c r="OEH13"/>
      <c r="OEI13"/>
      <c r="OEJ13"/>
      <c r="OEK13"/>
      <c r="OEL13"/>
      <c r="OEM13"/>
      <c r="OEN13"/>
      <c r="OEO13"/>
      <c r="OEP13"/>
      <c r="OEQ13"/>
      <c r="OER13"/>
      <c r="OES13"/>
      <c r="OET13"/>
      <c r="OEU13"/>
      <c r="OEV13"/>
      <c r="OEW13"/>
      <c r="OEX13"/>
      <c r="OEY13"/>
      <c r="OEZ13"/>
      <c r="OFA13"/>
      <c r="OFB13"/>
      <c r="OFC13"/>
      <c r="OFD13"/>
      <c r="OFE13"/>
      <c r="OFF13"/>
      <c r="OFG13"/>
      <c r="OFH13"/>
      <c r="OFI13"/>
      <c r="OFJ13"/>
      <c r="OFK13"/>
      <c r="OFL13"/>
      <c r="OFM13"/>
      <c r="OFN13"/>
      <c r="OFO13"/>
      <c r="OFP13"/>
      <c r="OFQ13"/>
      <c r="OFR13"/>
      <c r="OFS13"/>
      <c r="OFT13"/>
      <c r="OFU13"/>
      <c r="OFV13"/>
      <c r="OFW13"/>
      <c r="OFX13"/>
      <c r="OFY13"/>
      <c r="OFZ13"/>
      <c r="OGA13"/>
      <c r="OGB13"/>
      <c r="OGC13"/>
      <c r="OGD13"/>
      <c r="OGE13"/>
      <c r="OGF13"/>
      <c r="OGG13"/>
      <c r="OGH13"/>
      <c r="OGI13"/>
      <c r="OGJ13"/>
      <c r="OGK13"/>
      <c r="OGL13"/>
      <c r="OGM13"/>
      <c r="OGN13"/>
      <c r="OGO13"/>
      <c r="OGP13"/>
      <c r="OGQ13"/>
      <c r="OGR13"/>
      <c r="OGS13"/>
      <c r="OGT13"/>
      <c r="OGU13"/>
      <c r="OGV13"/>
      <c r="OGW13"/>
      <c r="OGX13"/>
      <c r="OGY13"/>
      <c r="OGZ13"/>
      <c r="OHA13"/>
      <c r="OHB13"/>
      <c r="OHC13"/>
      <c r="OHD13"/>
      <c r="OHE13"/>
      <c r="OHF13"/>
      <c r="OHG13"/>
      <c r="OHH13"/>
      <c r="OHI13"/>
      <c r="OHJ13"/>
      <c r="OHK13"/>
      <c r="OHL13"/>
      <c r="OHM13"/>
      <c r="OHN13"/>
      <c r="OHO13"/>
      <c r="OHP13"/>
      <c r="OHQ13"/>
      <c r="OHR13"/>
      <c r="OHS13"/>
      <c r="OHT13"/>
      <c r="OHU13"/>
      <c r="OHV13"/>
      <c r="OHW13"/>
      <c r="OHX13"/>
      <c r="OHY13"/>
      <c r="OHZ13"/>
      <c r="OIA13"/>
      <c r="OIB13"/>
      <c r="OIC13"/>
      <c r="OID13"/>
      <c r="OIE13"/>
      <c r="OIF13"/>
      <c r="OIG13"/>
      <c r="OIH13"/>
      <c r="OII13"/>
      <c r="OIJ13"/>
      <c r="OIK13"/>
      <c r="OIL13"/>
      <c r="OIM13"/>
      <c r="OIN13"/>
      <c r="OIO13"/>
      <c r="OIP13"/>
      <c r="OIQ13"/>
      <c r="OIR13"/>
      <c r="OIS13"/>
      <c r="OIT13"/>
      <c r="OIU13"/>
      <c r="OIV13"/>
      <c r="OIW13"/>
      <c r="OIX13"/>
      <c r="OIY13"/>
      <c r="OIZ13"/>
      <c r="OJA13"/>
      <c r="OJB13"/>
      <c r="OJC13"/>
      <c r="OJD13"/>
      <c r="OJE13"/>
      <c r="OJF13"/>
      <c r="OJG13"/>
      <c r="OJH13"/>
      <c r="OJI13"/>
      <c r="OJJ13"/>
      <c r="OJK13"/>
      <c r="OJL13"/>
      <c r="OJM13"/>
      <c r="OJN13"/>
      <c r="OJO13"/>
      <c r="OJP13"/>
      <c r="OJQ13"/>
      <c r="OJR13"/>
      <c r="OJS13"/>
      <c r="OJT13"/>
      <c r="OJU13"/>
      <c r="OJV13"/>
      <c r="OJW13"/>
      <c r="OJX13"/>
      <c r="OJY13"/>
      <c r="OJZ13"/>
      <c r="OKA13"/>
      <c r="OKB13"/>
      <c r="OKC13"/>
      <c r="OKD13"/>
      <c r="OKE13"/>
      <c r="OKF13"/>
      <c r="OKG13"/>
      <c r="OKH13"/>
      <c r="OKI13"/>
      <c r="OKJ13"/>
      <c r="OKK13"/>
      <c r="OKL13"/>
      <c r="OKM13"/>
      <c r="OKN13"/>
      <c r="OKO13"/>
      <c r="OKP13"/>
      <c r="OKQ13"/>
      <c r="OKR13"/>
      <c r="OKS13"/>
      <c r="OKT13"/>
      <c r="OKU13"/>
      <c r="OKV13"/>
      <c r="OKW13"/>
      <c r="OKX13"/>
      <c r="OKY13"/>
      <c r="OKZ13"/>
      <c r="OLA13"/>
      <c r="OLB13"/>
      <c r="OLC13"/>
      <c r="OLD13"/>
      <c r="OLE13"/>
      <c r="OLF13"/>
      <c r="OLG13"/>
      <c r="OLH13"/>
      <c r="OLI13"/>
      <c r="OLJ13"/>
      <c r="OLK13"/>
      <c r="OLL13"/>
      <c r="OLM13"/>
      <c r="OLN13"/>
      <c r="OLO13"/>
      <c r="OLP13"/>
      <c r="OLQ13"/>
      <c r="OLR13"/>
      <c r="OLS13"/>
      <c r="OLT13"/>
      <c r="OLU13"/>
      <c r="OLV13"/>
      <c r="OLW13"/>
      <c r="OLX13"/>
      <c r="OLY13"/>
      <c r="OLZ13"/>
      <c r="OMA13"/>
      <c r="OMB13"/>
      <c r="OMC13"/>
      <c r="OMD13"/>
      <c r="OME13"/>
      <c r="OMF13"/>
      <c r="OMG13"/>
      <c r="OMH13"/>
      <c r="OMI13"/>
      <c r="OMJ13"/>
      <c r="OMK13"/>
      <c r="OML13"/>
      <c r="OMM13"/>
      <c r="OMN13"/>
      <c r="OMO13"/>
      <c r="OMP13"/>
      <c r="OMQ13"/>
      <c r="OMR13"/>
      <c r="OMS13"/>
      <c r="OMT13"/>
      <c r="OMU13"/>
      <c r="OMV13"/>
      <c r="OMW13"/>
      <c r="OMX13"/>
      <c r="OMY13"/>
      <c r="OMZ13"/>
      <c r="ONA13"/>
      <c r="ONB13"/>
      <c r="ONC13"/>
      <c r="OND13"/>
      <c r="ONE13"/>
      <c r="ONF13"/>
      <c r="ONG13"/>
      <c r="ONH13"/>
      <c r="ONI13"/>
      <c r="ONJ13"/>
      <c r="ONK13"/>
      <c r="ONL13"/>
      <c r="ONM13"/>
      <c r="ONN13"/>
      <c r="ONO13"/>
      <c r="ONP13"/>
      <c r="ONQ13"/>
      <c r="ONR13"/>
      <c r="ONS13"/>
      <c r="ONT13"/>
      <c r="ONU13"/>
      <c r="ONV13"/>
      <c r="ONW13"/>
      <c r="ONX13"/>
      <c r="ONY13"/>
      <c r="ONZ13"/>
      <c r="OOA13"/>
      <c r="OOB13"/>
      <c r="OOC13"/>
      <c r="OOD13"/>
      <c r="OOE13"/>
      <c r="OOF13"/>
      <c r="OOG13"/>
      <c r="OOH13"/>
      <c r="OOI13"/>
      <c r="OOJ13"/>
      <c r="OOK13"/>
      <c r="OOL13"/>
      <c r="OOM13"/>
      <c r="OON13"/>
      <c r="OOO13"/>
      <c r="OOP13"/>
      <c r="OOQ13"/>
      <c r="OOR13"/>
      <c r="OOS13"/>
      <c r="OOT13"/>
      <c r="OOU13"/>
      <c r="OOV13"/>
      <c r="OOW13"/>
      <c r="OOX13"/>
      <c r="OOY13"/>
      <c r="OOZ13"/>
      <c r="OPA13"/>
      <c r="OPB13"/>
      <c r="OPC13"/>
      <c r="OPD13"/>
      <c r="OPE13"/>
      <c r="OPF13"/>
      <c r="OPG13"/>
      <c r="OPH13"/>
      <c r="OPI13"/>
      <c r="OPJ13"/>
      <c r="OPK13"/>
      <c r="OPL13"/>
      <c r="OPM13"/>
      <c r="OPN13"/>
      <c r="OPO13"/>
      <c r="OPP13"/>
      <c r="OPQ13"/>
      <c r="OPR13"/>
      <c r="OPS13"/>
      <c r="OPT13"/>
      <c r="OPU13"/>
      <c r="OPV13"/>
      <c r="OPW13"/>
      <c r="OPX13"/>
      <c r="OPY13"/>
      <c r="OPZ13"/>
      <c r="OQA13"/>
      <c r="OQB13"/>
      <c r="OQC13"/>
      <c r="OQD13"/>
      <c r="OQE13"/>
      <c r="OQF13"/>
      <c r="OQG13"/>
      <c r="OQH13"/>
      <c r="OQI13"/>
      <c r="OQJ13"/>
      <c r="OQK13"/>
      <c r="OQL13"/>
      <c r="OQM13"/>
      <c r="OQN13"/>
      <c r="OQO13"/>
      <c r="OQP13"/>
      <c r="OQQ13"/>
      <c r="OQR13"/>
      <c r="OQS13"/>
      <c r="OQT13"/>
      <c r="OQU13"/>
      <c r="OQV13"/>
      <c r="OQW13"/>
      <c r="OQX13"/>
      <c r="OQY13"/>
      <c r="OQZ13"/>
      <c r="ORA13"/>
      <c r="ORB13"/>
      <c r="ORC13"/>
      <c r="ORD13"/>
      <c r="ORE13"/>
      <c r="ORF13"/>
      <c r="ORG13"/>
      <c r="ORH13"/>
      <c r="ORI13"/>
      <c r="ORJ13"/>
      <c r="ORK13"/>
      <c r="ORL13"/>
      <c r="ORM13"/>
      <c r="ORN13"/>
      <c r="ORO13"/>
      <c r="ORP13"/>
      <c r="ORQ13"/>
      <c r="ORR13"/>
      <c r="ORS13"/>
      <c r="ORT13"/>
      <c r="ORU13"/>
      <c r="ORV13"/>
      <c r="ORW13"/>
      <c r="ORX13"/>
      <c r="ORY13"/>
      <c r="ORZ13"/>
      <c r="OSA13"/>
      <c r="OSB13"/>
      <c r="OSC13"/>
      <c r="OSD13"/>
      <c r="OSE13"/>
      <c r="OSF13"/>
      <c r="OSG13"/>
      <c r="OSH13"/>
      <c r="OSI13"/>
      <c r="OSJ13"/>
      <c r="OSK13"/>
      <c r="OSL13"/>
      <c r="OSM13"/>
      <c r="OSN13"/>
      <c r="OSO13"/>
      <c r="OSP13"/>
      <c r="OSQ13"/>
      <c r="OSR13"/>
      <c r="OSS13"/>
      <c r="OST13"/>
      <c r="OSU13"/>
      <c r="OSV13"/>
      <c r="OSW13"/>
      <c r="OSX13"/>
      <c r="OSY13"/>
      <c r="OSZ13"/>
      <c r="OTA13"/>
      <c r="OTB13"/>
      <c r="OTC13"/>
      <c r="OTD13"/>
      <c r="OTE13"/>
      <c r="OTF13"/>
      <c r="OTG13"/>
      <c r="OTH13"/>
      <c r="OTI13"/>
      <c r="OTJ13"/>
      <c r="OTK13"/>
      <c r="OTL13"/>
      <c r="OTM13"/>
      <c r="OTN13"/>
      <c r="OTO13"/>
      <c r="OTP13"/>
      <c r="OTQ13"/>
      <c r="OTR13"/>
      <c r="OTS13"/>
      <c r="OTT13"/>
      <c r="OTU13"/>
      <c r="OTV13"/>
      <c r="OTW13"/>
      <c r="OTX13"/>
      <c r="OTY13"/>
      <c r="OTZ13"/>
      <c r="OUA13"/>
      <c r="OUB13"/>
      <c r="OUC13"/>
      <c r="OUD13"/>
      <c r="OUE13"/>
      <c r="OUF13"/>
      <c r="OUG13"/>
      <c r="OUH13"/>
      <c r="OUI13"/>
      <c r="OUJ13"/>
      <c r="OUK13"/>
      <c r="OUL13"/>
      <c r="OUM13"/>
      <c r="OUN13"/>
      <c r="OUO13"/>
      <c r="OUP13"/>
      <c r="OUQ13"/>
      <c r="OUR13"/>
      <c r="OUS13"/>
      <c r="OUT13"/>
      <c r="OUU13"/>
      <c r="OUV13"/>
      <c r="OUW13"/>
      <c r="OUX13"/>
      <c r="OUY13"/>
      <c r="OUZ13"/>
      <c r="OVA13"/>
      <c r="OVB13"/>
      <c r="OVC13"/>
      <c r="OVD13"/>
      <c r="OVE13"/>
      <c r="OVF13"/>
      <c r="OVG13"/>
      <c r="OVH13"/>
      <c r="OVI13"/>
      <c r="OVJ13"/>
      <c r="OVK13"/>
      <c r="OVL13"/>
      <c r="OVM13"/>
      <c r="OVN13"/>
      <c r="OVO13"/>
      <c r="OVP13"/>
      <c r="OVQ13"/>
      <c r="OVR13"/>
      <c r="OVS13"/>
      <c r="OVT13"/>
      <c r="OVU13"/>
      <c r="OVV13"/>
      <c r="OVW13"/>
      <c r="OVX13"/>
      <c r="OVY13"/>
      <c r="OVZ13"/>
      <c r="OWA13"/>
      <c r="OWB13"/>
      <c r="OWC13"/>
      <c r="OWD13"/>
      <c r="OWE13"/>
      <c r="OWF13"/>
      <c r="OWG13"/>
      <c r="OWH13"/>
      <c r="OWI13"/>
      <c r="OWJ13"/>
      <c r="OWK13"/>
      <c r="OWL13"/>
      <c r="OWM13"/>
      <c r="OWN13"/>
      <c r="OWO13"/>
      <c r="OWP13"/>
      <c r="OWQ13"/>
      <c r="OWR13"/>
      <c r="OWS13"/>
      <c r="OWT13"/>
      <c r="OWU13"/>
      <c r="OWV13"/>
      <c r="OWW13"/>
      <c r="OWX13"/>
      <c r="OWY13"/>
      <c r="OWZ13"/>
      <c r="OXA13"/>
      <c r="OXB13"/>
      <c r="OXC13"/>
      <c r="OXD13"/>
      <c r="OXE13"/>
      <c r="OXF13"/>
      <c r="OXG13"/>
      <c r="OXH13"/>
      <c r="OXI13"/>
      <c r="OXJ13"/>
      <c r="OXK13"/>
      <c r="OXL13"/>
      <c r="OXM13"/>
      <c r="OXN13"/>
      <c r="OXO13"/>
      <c r="OXP13"/>
      <c r="OXQ13"/>
      <c r="OXR13"/>
      <c r="OXS13"/>
      <c r="OXT13"/>
      <c r="OXU13"/>
      <c r="OXV13"/>
      <c r="OXW13"/>
      <c r="OXX13"/>
      <c r="OXY13"/>
      <c r="OXZ13"/>
      <c r="OYA13"/>
      <c r="OYB13"/>
      <c r="OYC13"/>
      <c r="OYD13"/>
      <c r="OYE13"/>
      <c r="OYF13"/>
      <c r="OYG13"/>
      <c r="OYH13"/>
      <c r="OYI13"/>
      <c r="OYJ13"/>
      <c r="OYK13"/>
      <c r="OYL13"/>
      <c r="OYM13"/>
      <c r="OYN13"/>
      <c r="OYO13"/>
      <c r="OYP13"/>
      <c r="OYQ13"/>
      <c r="OYR13"/>
      <c r="OYS13"/>
      <c r="OYT13"/>
      <c r="OYU13"/>
      <c r="OYV13"/>
      <c r="OYW13"/>
      <c r="OYX13"/>
      <c r="OYY13"/>
      <c r="OYZ13"/>
      <c r="OZA13"/>
      <c r="OZB13"/>
      <c r="OZC13"/>
      <c r="OZD13"/>
      <c r="OZE13"/>
      <c r="OZF13"/>
      <c r="OZG13"/>
      <c r="OZH13"/>
      <c r="OZI13"/>
      <c r="OZJ13"/>
      <c r="OZK13"/>
      <c r="OZL13"/>
      <c r="OZM13"/>
      <c r="OZN13"/>
      <c r="OZO13"/>
      <c r="OZP13"/>
      <c r="OZQ13"/>
      <c r="OZR13"/>
      <c r="OZS13"/>
      <c r="OZT13"/>
      <c r="OZU13"/>
      <c r="OZV13"/>
      <c r="OZW13"/>
      <c r="OZX13"/>
      <c r="OZY13"/>
      <c r="OZZ13"/>
      <c r="PAA13"/>
      <c r="PAB13"/>
      <c r="PAC13"/>
      <c r="PAD13"/>
      <c r="PAE13"/>
      <c r="PAF13"/>
      <c r="PAG13"/>
      <c r="PAH13"/>
      <c r="PAI13"/>
      <c r="PAJ13"/>
      <c r="PAK13"/>
      <c r="PAL13"/>
      <c r="PAM13"/>
      <c r="PAN13"/>
      <c r="PAO13"/>
      <c r="PAP13"/>
      <c r="PAQ13"/>
      <c r="PAR13"/>
      <c r="PAS13"/>
      <c r="PAT13"/>
      <c r="PAU13"/>
      <c r="PAV13"/>
      <c r="PAW13"/>
      <c r="PAX13"/>
      <c r="PAY13"/>
      <c r="PAZ13"/>
      <c r="PBA13"/>
      <c r="PBB13"/>
      <c r="PBC13"/>
      <c r="PBD13"/>
      <c r="PBE13"/>
      <c r="PBF13"/>
      <c r="PBG13"/>
      <c r="PBH13"/>
      <c r="PBI13"/>
      <c r="PBJ13"/>
      <c r="PBK13"/>
      <c r="PBL13"/>
      <c r="PBM13"/>
      <c r="PBN13"/>
      <c r="PBO13"/>
      <c r="PBP13"/>
      <c r="PBQ13"/>
      <c r="PBR13"/>
      <c r="PBS13"/>
      <c r="PBT13"/>
      <c r="PBU13"/>
      <c r="PBV13"/>
      <c r="PBW13"/>
      <c r="PBX13"/>
      <c r="PBY13"/>
      <c r="PBZ13"/>
      <c r="PCA13"/>
      <c r="PCB13"/>
      <c r="PCC13"/>
      <c r="PCD13"/>
      <c r="PCE13"/>
      <c r="PCF13"/>
      <c r="PCG13"/>
      <c r="PCH13"/>
      <c r="PCI13"/>
      <c r="PCJ13"/>
      <c r="PCK13"/>
      <c r="PCL13"/>
      <c r="PCM13"/>
      <c r="PCN13"/>
      <c r="PCO13"/>
      <c r="PCP13"/>
      <c r="PCQ13"/>
      <c r="PCR13"/>
      <c r="PCS13"/>
      <c r="PCT13"/>
      <c r="PCU13"/>
      <c r="PCV13"/>
      <c r="PCW13"/>
      <c r="PCX13"/>
      <c r="PCY13"/>
      <c r="PCZ13"/>
      <c r="PDA13"/>
      <c r="PDB13"/>
      <c r="PDC13"/>
      <c r="PDD13"/>
      <c r="PDE13"/>
      <c r="PDF13"/>
      <c r="PDG13"/>
      <c r="PDH13"/>
      <c r="PDI13"/>
      <c r="PDJ13"/>
      <c r="PDK13"/>
      <c r="PDL13"/>
      <c r="PDM13"/>
      <c r="PDN13"/>
      <c r="PDO13"/>
      <c r="PDP13"/>
      <c r="PDQ13"/>
      <c r="PDR13"/>
      <c r="PDS13"/>
      <c r="PDT13"/>
      <c r="PDU13"/>
      <c r="PDV13"/>
      <c r="PDW13"/>
      <c r="PDX13"/>
      <c r="PDY13"/>
      <c r="PDZ13"/>
      <c r="PEA13"/>
      <c r="PEB13"/>
      <c r="PEC13"/>
      <c r="PED13"/>
      <c r="PEE13"/>
      <c r="PEF13"/>
      <c r="PEG13"/>
      <c r="PEH13"/>
      <c r="PEI13"/>
      <c r="PEJ13"/>
      <c r="PEK13"/>
      <c r="PEL13"/>
      <c r="PEM13"/>
      <c r="PEN13"/>
      <c r="PEO13"/>
      <c r="PEP13"/>
      <c r="PEQ13"/>
      <c r="PER13"/>
      <c r="PES13"/>
      <c r="PET13"/>
      <c r="PEU13"/>
      <c r="PEV13"/>
      <c r="PEW13"/>
      <c r="PEX13"/>
      <c r="PEY13"/>
      <c r="PEZ13"/>
      <c r="PFA13"/>
      <c r="PFB13"/>
      <c r="PFC13"/>
      <c r="PFD13"/>
      <c r="PFE13"/>
      <c r="PFF13"/>
      <c r="PFG13"/>
      <c r="PFH13"/>
      <c r="PFI13"/>
      <c r="PFJ13"/>
      <c r="PFK13"/>
      <c r="PFL13"/>
      <c r="PFM13"/>
      <c r="PFN13"/>
      <c r="PFO13"/>
      <c r="PFP13"/>
      <c r="PFQ13"/>
      <c r="PFR13"/>
      <c r="PFS13"/>
      <c r="PFT13"/>
      <c r="PFU13"/>
      <c r="PFV13"/>
      <c r="PFW13"/>
      <c r="PFX13"/>
      <c r="PFY13"/>
      <c r="PFZ13"/>
      <c r="PGA13"/>
      <c r="PGB13"/>
      <c r="PGC13"/>
      <c r="PGD13"/>
      <c r="PGE13"/>
      <c r="PGF13"/>
      <c r="PGG13"/>
      <c r="PGH13"/>
      <c r="PGI13"/>
      <c r="PGJ13"/>
      <c r="PGK13"/>
      <c r="PGL13"/>
      <c r="PGM13"/>
      <c r="PGN13"/>
      <c r="PGO13"/>
      <c r="PGP13"/>
      <c r="PGQ13"/>
      <c r="PGR13"/>
      <c r="PGS13"/>
      <c r="PGT13"/>
      <c r="PGU13"/>
      <c r="PGV13"/>
      <c r="PGW13"/>
      <c r="PGX13"/>
      <c r="PGY13"/>
      <c r="PGZ13"/>
      <c r="PHA13"/>
      <c r="PHB13"/>
      <c r="PHC13"/>
      <c r="PHD13"/>
      <c r="PHE13"/>
      <c r="PHF13"/>
      <c r="PHG13"/>
      <c r="PHH13"/>
      <c r="PHI13"/>
      <c r="PHJ13"/>
      <c r="PHK13"/>
      <c r="PHL13"/>
      <c r="PHM13"/>
      <c r="PHN13"/>
      <c r="PHO13"/>
      <c r="PHP13"/>
      <c r="PHQ13"/>
      <c r="PHR13"/>
      <c r="PHS13"/>
      <c r="PHT13"/>
      <c r="PHU13"/>
      <c r="PHV13"/>
      <c r="PHW13"/>
      <c r="PHX13"/>
      <c r="PHY13"/>
      <c r="PHZ13"/>
      <c r="PIA13"/>
      <c r="PIB13"/>
      <c r="PIC13"/>
      <c r="PID13"/>
      <c r="PIE13"/>
      <c r="PIF13"/>
      <c r="PIG13"/>
      <c r="PIH13"/>
      <c r="PII13"/>
      <c r="PIJ13"/>
      <c r="PIK13"/>
      <c r="PIL13"/>
      <c r="PIM13"/>
      <c r="PIN13"/>
      <c r="PIO13"/>
      <c r="PIP13"/>
      <c r="PIQ13"/>
      <c r="PIR13"/>
      <c r="PIS13"/>
      <c r="PIT13"/>
      <c r="PIU13"/>
      <c r="PIV13"/>
      <c r="PIW13"/>
      <c r="PIX13"/>
      <c r="PIY13"/>
      <c r="PIZ13"/>
      <c r="PJA13"/>
      <c r="PJB13"/>
      <c r="PJC13"/>
      <c r="PJD13"/>
      <c r="PJE13"/>
      <c r="PJF13"/>
      <c r="PJG13"/>
      <c r="PJH13"/>
      <c r="PJI13"/>
      <c r="PJJ13"/>
      <c r="PJK13"/>
      <c r="PJL13"/>
      <c r="PJM13"/>
      <c r="PJN13"/>
      <c r="PJO13"/>
      <c r="PJP13"/>
      <c r="PJQ13"/>
      <c r="PJR13"/>
      <c r="PJS13"/>
      <c r="PJT13"/>
      <c r="PJU13"/>
      <c r="PJV13"/>
      <c r="PJW13"/>
      <c r="PJX13"/>
      <c r="PJY13"/>
      <c r="PJZ13"/>
      <c r="PKA13"/>
      <c r="PKB13"/>
      <c r="PKC13"/>
      <c r="PKD13"/>
      <c r="PKE13"/>
      <c r="PKF13"/>
      <c r="PKG13"/>
      <c r="PKH13"/>
      <c r="PKI13"/>
      <c r="PKJ13"/>
      <c r="PKK13"/>
      <c r="PKL13"/>
      <c r="PKM13"/>
      <c r="PKN13"/>
      <c r="PKO13"/>
      <c r="PKP13"/>
      <c r="PKQ13"/>
      <c r="PKR13"/>
      <c r="PKS13"/>
      <c r="PKT13"/>
      <c r="PKU13"/>
      <c r="PKV13"/>
      <c r="PKW13"/>
      <c r="PKX13"/>
      <c r="PKY13"/>
      <c r="PKZ13"/>
      <c r="PLA13"/>
      <c r="PLB13"/>
      <c r="PLC13"/>
      <c r="PLD13"/>
      <c r="PLE13"/>
      <c r="PLF13"/>
      <c r="PLG13"/>
      <c r="PLH13"/>
      <c r="PLI13"/>
      <c r="PLJ13"/>
      <c r="PLK13"/>
      <c r="PLL13"/>
      <c r="PLM13"/>
      <c r="PLN13"/>
      <c r="PLO13"/>
      <c r="PLP13"/>
      <c r="PLQ13"/>
      <c r="PLR13"/>
      <c r="PLS13"/>
      <c r="PLT13"/>
      <c r="PLU13"/>
      <c r="PLV13"/>
      <c r="PLW13"/>
      <c r="PLX13"/>
      <c r="PLY13"/>
      <c r="PLZ13"/>
      <c r="PMA13"/>
      <c r="PMB13"/>
      <c r="PMC13"/>
      <c r="PMD13"/>
      <c r="PME13"/>
      <c r="PMF13"/>
      <c r="PMG13"/>
      <c r="PMH13"/>
      <c r="PMI13"/>
      <c r="PMJ13"/>
      <c r="PMK13"/>
      <c r="PML13"/>
      <c r="PMM13"/>
      <c r="PMN13"/>
      <c r="PMO13"/>
      <c r="PMP13"/>
      <c r="PMQ13"/>
      <c r="PMR13"/>
      <c r="PMS13"/>
      <c r="PMT13"/>
      <c r="PMU13"/>
      <c r="PMV13"/>
      <c r="PMW13"/>
      <c r="PMX13"/>
      <c r="PMY13"/>
      <c r="PMZ13"/>
      <c r="PNA13"/>
      <c r="PNB13"/>
      <c r="PNC13"/>
      <c r="PND13"/>
      <c r="PNE13"/>
      <c r="PNF13"/>
      <c r="PNG13"/>
      <c r="PNH13"/>
      <c r="PNI13"/>
      <c r="PNJ13"/>
      <c r="PNK13"/>
      <c r="PNL13"/>
      <c r="PNM13"/>
      <c r="PNN13"/>
      <c r="PNO13"/>
      <c r="PNP13"/>
      <c r="PNQ13"/>
      <c r="PNR13"/>
      <c r="PNS13"/>
      <c r="PNT13"/>
      <c r="PNU13"/>
      <c r="PNV13"/>
      <c r="PNW13"/>
      <c r="PNX13"/>
      <c r="PNY13"/>
      <c r="PNZ13"/>
      <c r="POA13"/>
      <c r="POB13"/>
      <c r="POC13"/>
      <c r="POD13"/>
      <c r="POE13"/>
      <c r="POF13"/>
      <c r="POG13"/>
      <c r="POH13"/>
      <c r="POI13"/>
      <c r="POJ13"/>
      <c r="POK13"/>
      <c r="POL13"/>
      <c r="POM13"/>
      <c r="PON13"/>
      <c r="POO13"/>
      <c r="POP13"/>
      <c r="POQ13"/>
      <c r="POR13"/>
      <c r="POS13"/>
      <c r="POT13"/>
      <c r="POU13"/>
      <c r="POV13"/>
      <c r="POW13"/>
      <c r="POX13"/>
      <c r="POY13"/>
      <c r="POZ13"/>
      <c r="PPA13"/>
      <c r="PPB13"/>
      <c r="PPC13"/>
      <c r="PPD13"/>
      <c r="PPE13"/>
      <c r="PPF13"/>
      <c r="PPG13"/>
      <c r="PPH13"/>
      <c r="PPI13"/>
      <c r="PPJ13"/>
      <c r="PPK13"/>
      <c r="PPL13"/>
      <c r="PPM13"/>
      <c r="PPN13"/>
      <c r="PPO13"/>
      <c r="PPP13"/>
      <c r="PPQ13"/>
      <c r="PPR13"/>
      <c r="PPS13"/>
      <c r="PPT13"/>
      <c r="PPU13"/>
      <c r="PPV13"/>
      <c r="PPW13"/>
      <c r="PPX13"/>
      <c r="PPY13"/>
      <c r="PPZ13"/>
      <c r="PQA13"/>
      <c r="PQB13"/>
      <c r="PQC13"/>
      <c r="PQD13"/>
      <c r="PQE13"/>
      <c r="PQF13"/>
      <c r="PQG13"/>
      <c r="PQH13"/>
      <c r="PQI13"/>
      <c r="PQJ13"/>
      <c r="PQK13"/>
      <c r="PQL13"/>
      <c r="PQM13"/>
      <c r="PQN13"/>
      <c r="PQO13"/>
      <c r="PQP13"/>
      <c r="PQQ13"/>
      <c r="PQR13"/>
      <c r="PQS13"/>
      <c r="PQT13"/>
      <c r="PQU13"/>
      <c r="PQV13"/>
      <c r="PQW13"/>
      <c r="PQX13"/>
      <c r="PQY13"/>
      <c r="PQZ13"/>
      <c r="PRA13"/>
      <c r="PRB13"/>
      <c r="PRC13"/>
      <c r="PRD13"/>
      <c r="PRE13"/>
      <c r="PRF13"/>
      <c r="PRG13"/>
      <c r="PRH13"/>
      <c r="PRI13"/>
      <c r="PRJ13"/>
      <c r="PRK13"/>
      <c r="PRL13"/>
      <c r="PRM13"/>
      <c r="PRN13"/>
      <c r="PRO13"/>
      <c r="PRP13"/>
      <c r="PRQ13"/>
      <c r="PRR13"/>
      <c r="PRS13"/>
      <c r="PRT13"/>
      <c r="PRU13"/>
      <c r="PRV13"/>
      <c r="PRW13"/>
      <c r="PRX13"/>
      <c r="PRY13"/>
      <c r="PRZ13"/>
      <c r="PSA13"/>
      <c r="PSB13"/>
      <c r="PSC13"/>
      <c r="PSD13"/>
      <c r="PSE13"/>
      <c r="PSF13"/>
      <c r="PSG13"/>
      <c r="PSH13"/>
      <c r="PSI13"/>
      <c r="PSJ13"/>
      <c r="PSK13"/>
      <c r="PSL13"/>
      <c r="PSM13"/>
      <c r="PSN13"/>
      <c r="PSO13"/>
      <c r="PSP13"/>
      <c r="PSQ13"/>
      <c r="PSR13"/>
      <c r="PSS13"/>
      <c r="PST13"/>
      <c r="PSU13"/>
      <c r="PSV13"/>
      <c r="PSW13"/>
      <c r="PSX13"/>
      <c r="PSY13"/>
      <c r="PSZ13"/>
      <c r="PTA13"/>
      <c r="PTB13"/>
      <c r="PTC13"/>
      <c r="PTD13"/>
      <c r="PTE13"/>
      <c r="PTF13"/>
      <c r="PTG13"/>
      <c r="PTH13"/>
      <c r="PTI13"/>
      <c r="PTJ13"/>
      <c r="PTK13"/>
      <c r="PTL13"/>
      <c r="PTM13"/>
      <c r="PTN13"/>
      <c r="PTO13"/>
      <c r="PTP13"/>
      <c r="PTQ13"/>
      <c r="PTR13"/>
      <c r="PTS13"/>
      <c r="PTT13"/>
      <c r="PTU13"/>
      <c r="PTV13"/>
      <c r="PTW13"/>
      <c r="PTX13"/>
      <c r="PTY13"/>
      <c r="PTZ13"/>
      <c r="PUA13"/>
      <c r="PUB13"/>
      <c r="PUC13"/>
      <c r="PUD13"/>
      <c r="PUE13"/>
      <c r="PUF13"/>
      <c r="PUG13"/>
      <c r="PUH13"/>
      <c r="PUI13"/>
      <c r="PUJ13"/>
      <c r="PUK13"/>
      <c r="PUL13"/>
      <c r="PUM13"/>
      <c r="PUN13"/>
      <c r="PUO13"/>
      <c r="PUP13"/>
      <c r="PUQ13"/>
      <c r="PUR13"/>
      <c r="PUS13"/>
      <c r="PUT13"/>
      <c r="PUU13"/>
      <c r="PUV13"/>
      <c r="PUW13"/>
      <c r="PUX13"/>
      <c r="PUY13"/>
      <c r="PUZ13"/>
      <c r="PVA13"/>
      <c r="PVB13"/>
      <c r="PVC13"/>
      <c r="PVD13"/>
      <c r="PVE13"/>
      <c r="PVF13"/>
      <c r="PVG13"/>
      <c r="PVH13"/>
      <c r="PVI13"/>
      <c r="PVJ13"/>
      <c r="PVK13"/>
      <c r="PVL13"/>
      <c r="PVM13"/>
      <c r="PVN13"/>
      <c r="PVO13"/>
      <c r="PVP13"/>
      <c r="PVQ13"/>
      <c r="PVR13"/>
      <c r="PVS13"/>
      <c r="PVT13"/>
      <c r="PVU13"/>
      <c r="PVV13"/>
      <c r="PVW13"/>
      <c r="PVX13"/>
      <c r="PVY13"/>
      <c r="PVZ13"/>
      <c r="PWA13"/>
      <c r="PWB13"/>
      <c r="PWC13"/>
      <c r="PWD13"/>
      <c r="PWE13"/>
      <c r="PWF13"/>
      <c r="PWG13"/>
      <c r="PWH13"/>
      <c r="PWI13"/>
      <c r="PWJ13"/>
      <c r="PWK13"/>
      <c r="PWL13"/>
      <c r="PWM13"/>
      <c r="PWN13"/>
      <c r="PWO13"/>
      <c r="PWP13"/>
      <c r="PWQ13"/>
      <c r="PWR13"/>
      <c r="PWS13"/>
      <c r="PWT13"/>
      <c r="PWU13"/>
      <c r="PWV13"/>
      <c r="PWW13"/>
      <c r="PWX13"/>
      <c r="PWY13"/>
      <c r="PWZ13"/>
      <c r="PXA13"/>
      <c r="PXB13"/>
      <c r="PXC13"/>
      <c r="PXD13"/>
      <c r="PXE13"/>
      <c r="PXF13"/>
      <c r="PXG13"/>
      <c r="PXH13"/>
      <c r="PXI13"/>
      <c r="PXJ13"/>
      <c r="PXK13"/>
      <c r="PXL13"/>
      <c r="PXM13"/>
      <c r="PXN13"/>
      <c r="PXO13"/>
      <c r="PXP13"/>
      <c r="PXQ13"/>
      <c r="PXR13"/>
      <c r="PXS13"/>
      <c r="PXT13"/>
      <c r="PXU13"/>
      <c r="PXV13"/>
      <c r="PXW13"/>
      <c r="PXX13"/>
      <c r="PXY13"/>
      <c r="PXZ13"/>
      <c r="PYA13"/>
      <c r="PYB13"/>
      <c r="PYC13"/>
      <c r="PYD13"/>
      <c r="PYE13"/>
      <c r="PYF13"/>
      <c r="PYG13"/>
      <c r="PYH13"/>
      <c r="PYI13"/>
      <c r="PYJ13"/>
      <c r="PYK13"/>
      <c r="PYL13"/>
      <c r="PYM13"/>
      <c r="PYN13"/>
      <c r="PYO13"/>
      <c r="PYP13"/>
      <c r="PYQ13"/>
      <c r="PYR13"/>
      <c r="PYS13"/>
      <c r="PYT13"/>
      <c r="PYU13"/>
      <c r="PYV13"/>
      <c r="PYW13"/>
      <c r="PYX13"/>
      <c r="PYY13"/>
      <c r="PYZ13"/>
      <c r="PZA13"/>
      <c r="PZB13"/>
      <c r="PZC13"/>
      <c r="PZD13"/>
      <c r="PZE13"/>
      <c r="PZF13"/>
      <c r="PZG13"/>
      <c r="PZH13"/>
      <c r="PZI13"/>
      <c r="PZJ13"/>
      <c r="PZK13"/>
      <c r="PZL13"/>
      <c r="PZM13"/>
      <c r="PZN13"/>
      <c r="PZO13"/>
      <c r="PZP13"/>
      <c r="PZQ13"/>
      <c r="PZR13"/>
      <c r="PZS13"/>
      <c r="PZT13"/>
      <c r="PZU13"/>
      <c r="PZV13"/>
      <c r="PZW13"/>
      <c r="PZX13"/>
      <c r="PZY13"/>
      <c r="PZZ13"/>
      <c r="QAA13"/>
      <c r="QAB13"/>
      <c r="QAC13"/>
      <c r="QAD13"/>
      <c r="QAE13"/>
      <c r="QAF13"/>
      <c r="QAG13"/>
      <c r="QAH13"/>
      <c r="QAI13"/>
      <c r="QAJ13"/>
      <c r="QAK13"/>
      <c r="QAL13"/>
      <c r="QAM13"/>
      <c r="QAN13"/>
      <c r="QAO13"/>
      <c r="QAP13"/>
      <c r="QAQ13"/>
      <c r="QAR13"/>
      <c r="QAS13"/>
      <c r="QAT13"/>
      <c r="QAU13"/>
      <c r="QAV13"/>
      <c r="QAW13"/>
      <c r="QAX13"/>
      <c r="QAY13"/>
      <c r="QAZ13"/>
      <c r="QBA13"/>
      <c r="QBB13"/>
      <c r="QBC13"/>
      <c r="QBD13"/>
      <c r="QBE13"/>
      <c r="QBF13"/>
      <c r="QBG13"/>
      <c r="QBH13"/>
      <c r="QBI13"/>
      <c r="QBJ13"/>
      <c r="QBK13"/>
      <c r="QBL13"/>
      <c r="QBM13"/>
      <c r="QBN13"/>
      <c r="QBO13"/>
      <c r="QBP13"/>
      <c r="QBQ13"/>
      <c r="QBR13"/>
      <c r="QBS13"/>
      <c r="QBT13"/>
      <c r="QBU13"/>
      <c r="QBV13"/>
      <c r="QBW13"/>
      <c r="QBX13"/>
      <c r="QBY13"/>
      <c r="QBZ13"/>
      <c r="QCA13"/>
      <c r="QCB13"/>
      <c r="QCC13"/>
      <c r="QCD13"/>
      <c r="QCE13"/>
      <c r="QCF13"/>
      <c r="QCG13"/>
      <c r="QCH13"/>
      <c r="QCI13"/>
      <c r="QCJ13"/>
      <c r="QCK13"/>
      <c r="QCL13"/>
      <c r="QCM13"/>
      <c r="QCN13"/>
      <c r="QCO13"/>
      <c r="QCP13"/>
      <c r="QCQ13"/>
      <c r="QCR13"/>
      <c r="QCS13"/>
      <c r="QCT13"/>
      <c r="QCU13"/>
      <c r="QCV13"/>
      <c r="QCW13"/>
      <c r="QCX13"/>
      <c r="QCY13"/>
      <c r="QCZ13"/>
      <c r="QDA13"/>
      <c r="QDB13"/>
      <c r="QDC13"/>
      <c r="QDD13"/>
      <c r="QDE13"/>
      <c r="QDF13"/>
      <c r="QDG13"/>
      <c r="QDH13"/>
      <c r="QDI13"/>
      <c r="QDJ13"/>
      <c r="QDK13"/>
      <c r="QDL13"/>
      <c r="QDM13"/>
      <c r="QDN13"/>
      <c r="QDO13"/>
      <c r="QDP13"/>
      <c r="QDQ13"/>
      <c r="QDR13"/>
      <c r="QDS13"/>
      <c r="QDT13"/>
      <c r="QDU13"/>
      <c r="QDV13"/>
      <c r="QDW13"/>
      <c r="QDX13"/>
      <c r="QDY13"/>
      <c r="QDZ13"/>
      <c r="QEA13"/>
      <c r="QEB13"/>
      <c r="QEC13"/>
      <c r="QED13"/>
      <c r="QEE13"/>
      <c r="QEF13"/>
      <c r="QEG13"/>
      <c r="QEH13"/>
      <c r="QEI13"/>
      <c r="QEJ13"/>
      <c r="QEK13"/>
      <c r="QEL13"/>
      <c r="QEM13"/>
      <c r="QEN13"/>
      <c r="QEO13"/>
      <c r="QEP13"/>
      <c r="QEQ13"/>
      <c r="QER13"/>
      <c r="QES13"/>
      <c r="QET13"/>
      <c r="QEU13"/>
      <c r="QEV13"/>
      <c r="QEW13"/>
      <c r="QEX13"/>
      <c r="QEY13"/>
      <c r="QEZ13"/>
      <c r="QFA13"/>
      <c r="QFB13"/>
      <c r="QFC13"/>
      <c r="QFD13"/>
      <c r="QFE13"/>
      <c r="QFF13"/>
      <c r="QFG13"/>
      <c r="QFH13"/>
      <c r="QFI13"/>
      <c r="QFJ13"/>
      <c r="QFK13"/>
      <c r="QFL13"/>
      <c r="QFM13"/>
      <c r="QFN13"/>
      <c r="QFO13"/>
      <c r="QFP13"/>
      <c r="QFQ13"/>
      <c r="QFR13"/>
      <c r="QFS13"/>
      <c r="QFT13"/>
      <c r="QFU13"/>
      <c r="QFV13"/>
      <c r="QFW13"/>
      <c r="QFX13"/>
      <c r="QFY13"/>
      <c r="QFZ13"/>
      <c r="QGA13"/>
      <c r="QGB13"/>
      <c r="QGC13"/>
      <c r="QGD13"/>
      <c r="QGE13"/>
      <c r="QGF13"/>
      <c r="QGG13"/>
      <c r="QGH13"/>
      <c r="QGI13"/>
      <c r="QGJ13"/>
      <c r="QGK13"/>
      <c r="QGL13"/>
      <c r="QGM13"/>
      <c r="QGN13"/>
      <c r="QGO13"/>
      <c r="QGP13"/>
      <c r="QGQ13"/>
      <c r="QGR13"/>
      <c r="QGS13"/>
      <c r="QGT13"/>
      <c r="QGU13"/>
      <c r="QGV13"/>
      <c r="QGW13"/>
      <c r="QGX13"/>
      <c r="QGY13"/>
      <c r="QGZ13"/>
      <c r="QHA13"/>
      <c r="QHB13"/>
      <c r="QHC13"/>
      <c r="QHD13"/>
      <c r="QHE13"/>
      <c r="QHF13"/>
      <c r="QHG13"/>
      <c r="QHH13"/>
      <c r="QHI13"/>
      <c r="QHJ13"/>
      <c r="QHK13"/>
      <c r="QHL13"/>
      <c r="QHM13"/>
      <c r="QHN13"/>
      <c r="QHO13"/>
      <c r="QHP13"/>
      <c r="QHQ13"/>
      <c r="QHR13"/>
      <c r="QHS13"/>
      <c r="QHT13"/>
      <c r="QHU13"/>
      <c r="QHV13"/>
      <c r="QHW13"/>
      <c r="QHX13"/>
      <c r="QHY13"/>
      <c r="QHZ13"/>
      <c r="QIA13"/>
      <c r="QIB13"/>
      <c r="QIC13"/>
      <c r="QID13"/>
      <c r="QIE13"/>
      <c r="QIF13"/>
      <c r="QIG13"/>
      <c r="QIH13"/>
      <c r="QII13"/>
      <c r="QIJ13"/>
      <c r="QIK13"/>
      <c r="QIL13"/>
      <c r="QIM13"/>
      <c r="QIN13"/>
      <c r="QIO13"/>
      <c r="QIP13"/>
      <c r="QIQ13"/>
      <c r="QIR13"/>
      <c r="QIS13"/>
      <c r="QIT13"/>
      <c r="QIU13"/>
      <c r="QIV13"/>
      <c r="QIW13"/>
      <c r="QIX13"/>
      <c r="QIY13"/>
      <c r="QIZ13"/>
      <c r="QJA13"/>
      <c r="QJB13"/>
      <c r="QJC13"/>
      <c r="QJD13"/>
      <c r="QJE13"/>
      <c r="QJF13"/>
      <c r="QJG13"/>
      <c r="QJH13"/>
      <c r="QJI13"/>
      <c r="QJJ13"/>
      <c r="QJK13"/>
      <c r="QJL13"/>
      <c r="QJM13"/>
      <c r="QJN13"/>
      <c r="QJO13"/>
      <c r="QJP13"/>
      <c r="QJQ13"/>
      <c r="QJR13"/>
      <c r="QJS13"/>
      <c r="QJT13"/>
      <c r="QJU13"/>
      <c r="QJV13"/>
      <c r="QJW13"/>
      <c r="QJX13"/>
      <c r="QJY13"/>
      <c r="QJZ13"/>
      <c r="QKA13"/>
      <c r="QKB13"/>
      <c r="QKC13"/>
      <c r="QKD13"/>
      <c r="QKE13"/>
      <c r="QKF13"/>
      <c r="QKG13"/>
      <c r="QKH13"/>
      <c r="QKI13"/>
      <c r="QKJ13"/>
      <c r="QKK13"/>
      <c r="QKL13"/>
      <c r="QKM13"/>
      <c r="QKN13"/>
      <c r="QKO13"/>
      <c r="QKP13"/>
      <c r="QKQ13"/>
      <c r="QKR13"/>
      <c r="QKS13"/>
      <c r="QKT13"/>
      <c r="QKU13"/>
      <c r="QKV13"/>
      <c r="QKW13"/>
      <c r="QKX13"/>
      <c r="QKY13"/>
      <c r="QKZ13"/>
      <c r="QLA13"/>
      <c r="QLB13"/>
      <c r="QLC13"/>
      <c r="QLD13"/>
      <c r="QLE13"/>
      <c r="QLF13"/>
      <c r="QLG13"/>
      <c r="QLH13"/>
      <c r="QLI13"/>
      <c r="QLJ13"/>
      <c r="QLK13"/>
      <c r="QLL13"/>
      <c r="QLM13"/>
      <c r="QLN13"/>
      <c r="QLO13"/>
      <c r="QLP13"/>
      <c r="QLQ13"/>
      <c r="QLR13"/>
      <c r="QLS13"/>
      <c r="QLT13"/>
      <c r="QLU13"/>
      <c r="QLV13"/>
      <c r="QLW13"/>
      <c r="QLX13"/>
      <c r="QLY13"/>
      <c r="QLZ13"/>
      <c r="QMA13"/>
      <c r="QMB13"/>
      <c r="QMC13"/>
      <c r="QMD13"/>
      <c r="QME13"/>
      <c r="QMF13"/>
      <c r="QMG13"/>
      <c r="QMH13"/>
      <c r="QMI13"/>
      <c r="QMJ13"/>
      <c r="QMK13"/>
      <c r="QML13"/>
      <c r="QMM13"/>
      <c r="QMN13"/>
      <c r="QMO13"/>
      <c r="QMP13"/>
      <c r="QMQ13"/>
      <c r="QMR13"/>
      <c r="QMS13"/>
      <c r="QMT13"/>
      <c r="QMU13"/>
      <c r="QMV13"/>
      <c r="QMW13"/>
      <c r="QMX13"/>
      <c r="QMY13"/>
      <c r="QMZ13"/>
      <c r="QNA13"/>
      <c r="QNB13"/>
      <c r="QNC13"/>
      <c r="QND13"/>
      <c r="QNE13"/>
      <c r="QNF13"/>
      <c r="QNG13"/>
      <c r="QNH13"/>
      <c r="QNI13"/>
      <c r="QNJ13"/>
      <c r="QNK13"/>
      <c r="QNL13"/>
      <c r="QNM13"/>
      <c r="QNN13"/>
      <c r="QNO13"/>
      <c r="QNP13"/>
      <c r="QNQ13"/>
      <c r="QNR13"/>
      <c r="QNS13"/>
      <c r="QNT13"/>
      <c r="QNU13"/>
      <c r="QNV13"/>
      <c r="QNW13"/>
      <c r="QNX13"/>
      <c r="QNY13"/>
      <c r="QNZ13"/>
      <c r="QOA13"/>
      <c r="QOB13"/>
      <c r="QOC13"/>
      <c r="QOD13"/>
      <c r="QOE13"/>
      <c r="QOF13"/>
      <c r="QOG13"/>
      <c r="QOH13"/>
      <c r="QOI13"/>
      <c r="QOJ13"/>
      <c r="QOK13"/>
      <c r="QOL13"/>
      <c r="QOM13"/>
      <c r="QON13"/>
      <c r="QOO13"/>
      <c r="QOP13"/>
      <c r="QOQ13"/>
      <c r="QOR13"/>
      <c r="QOS13"/>
      <c r="QOT13"/>
      <c r="QOU13"/>
      <c r="QOV13"/>
      <c r="QOW13"/>
      <c r="QOX13"/>
      <c r="QOY13"/>
      <c r="QOZ13"/>
      <c r="QPA13"/>
      <c r="QPB13"/>
      <c r="QPC13"/>
      <c r="QPD13"/>
      <c r="QPE13"/>
      <c r="QPF13"/>
      <c r="QPG13"/>
      <c r="QPH13"/>
      <c r="QPI13"/>
      <c r="QPJ13"/>
      <c r="QPK13"/>
      <c r="QPL13"/>
      <c r="QPM13"/>
      <c r="QPN13"/>
      <c r="QPO13"/>
      <c r="QPP13"/>
      <c r="QPQ13"/>
      <c r="QPR13"/>
      <c r="QPS13"/>
      <c r="QPT13"/>
      <c r="QPU13"/>
      <c r="QPV13"/>
      <c r="QPW13"/>
      <c r="QPX13"/>
      <c r="QPY13"/>
      <c r="QPZ13"/>
      <c r="QQA13"/>
      <c r="QQB13"/>
      <c r="QQC13"/>
      <c r="QQD13"/>
      <c r="QQE13"/>
      <c r="QQF13"/>
      <c r="QQG13"/>
      <c r="QQH13"/>
      <c r="QQI13"/>
      <c r="QQJ13"/>
      <c r="QQK13"/>
      <c r="QQL13"/>
      <c r="QQM13"/>
      <c r="QQN13"/>
      <c r="QQO13"/>
      <c r="QQP13"/>
      <c r="QQQ13"/>
      <c r="QQR13"/>
      <c r="QQS13"/>
      <c r="QQT13"/>
      <c r="QQU13"/>
      <c r="QQV13"/>
      <c r="QQW13"/>
      <c r="QQX13"/>
      <c r="QQY13"/>
      <c r="QQZ13"/>
      <c r="QRA13"/>
      <c r="QRB13"/>
      <c r="QRC13"/>
      <c r="QRD13"/>
      <c r="QRE13"/>
      <c r="QRF13"/>
      <c r="QRG13"/>
      <c r="QRH13"/>
      <c r="QRI13"/>
      <c r="QRJ13"/>
      <c r="QRK13"/>
      <c r="QRL13"/>
      <c r="QRM13"/>
      <c r="QRN13"/>
      <c r="QRO13"/>
      <c r="QRP13"/>
      <c r="QRQ13"/>
      <c r="QRR13"/>
      <c r="QRS13"/>
      <c r="QRT13"/>
      <c r="QRU13"/>
      <c r="QRV13"/>
      <c r="QRW13"/>
      <c r="QRX13"/>
      <c r="QRY13"/>
      <c r="QRZ13"/>
      <c r="QSA13"/>
      <c r="QSB13"/>
      <c r="QSC13"/>
      <c r="QSD13"/>
      <c r="QSE13"/>
      <c r="QSF13"/>
      <c r="QSG13"/>
      <c r="QSH13"/>
      <c r="QSI13"/>
      <c r="QSJ13"/>
      <c r="QSK13"/>
      <c r="QSL13"/>
      <c r="QSM13"/>
      <c r="QSN13"/>
      <c r="QSO13"/>
      <c r="QSP13"/>
      <c r="QSQ13"/>
      <c r="QSR13"/>
      <c r="QSS13"/>
      <c r="QST13"/>
      <c r="QSU13"/>
      <c r="QSV13"/>
      <c r="QSW13"/>
      <c r="QSX13"/>
      <c r="QSY13"/>
      <c r="QSZ13"/>
      <c r="QTA13"/>
      <c r="QTB13"/>
      <c r="QTC13"/>
      <c r="QTD13"/>
      <c r="QTE13"/>
      <c r="QTF13"/>
      <c r="QTG13"/>
      <c r="QTH13"/>
      <c r="QTI13"/>
      <c r="QTJ13"/>
      <c r="QTK13"/>
      <c r="QTL13"/>
      <c r="QTM13"/>
      <c r="QTN13"/>
      <c r="QTO13"/>
      <c r="QTP13"/>
      <c r="QTQ13"/>
      <c r="QTR13"/>
      <c r="QTS13"/>
      <c r="QTT13"/>
      <c r="QTU13"/>
      <c r="QTV13"/>
      <c r="QTW13"/>
      <c r="QTX13"/>
      <c r="QTY13"/>
      <c r="QTZ13"/>
      <c r="QUA13"/>
      <c r="QUB13"/>
      <c r="QUC13"/>
      <c r="QUD13"/>
      <c r="QUE13"/>
      <c r="QUF13"/>
      <c r="QUG13"/>
      <c r="QUH13"/>
      <c r="QUI13"/>
      <c r="QUJ13"/>
      <c r="QUK13"/>
      <c r="QUL13"/>
      <c r="QUM13"/>
      <c r="QUN13"/>
      <c r="QUO13"/>
      <c r="QUP13"/>
      <c r="QUQ13"/>
      <c r="QUR13"/>
      <c r="QUS13"/>
      <c r="QUT13"/>
      <c r="QUU13"/>
      <c r="QUV13"/>
      <c r="QUW13"/>
      <c r="QUX13"/>
      <c r="QUY13"/>
      <c r="QUZ13"/>
      <c r="QVA13"/>
      <c r="QVB13"/>
      <c r="QVC13"/>
      <c r="QVD13"/>
      <c r="QVE13"/>
      <c r="QVF13"/>
      <c r="QVG13"/>
      <c r="QVH13"/>
      <c r="QVI13"/>
      <c r="QVJ13"/>
      <c r="QVK13"/>
      <c r="QVL13"/>
      <c r="QVM13"/>
      <c r="QVN13"/>
      <c r="QVO13"/>
      <c r="QVP13"/>
      <c r="QVQ13"/>
      <c r="QVR13"/>
      <c r="QVS13"/>
      <c r="QVT13"/>
      <c r="QVU13"/>
      <c r="QVV13"/>
      <c r="QVW13"/>
      <c r="QVX13"/>
      <c r="QVY13"/>
      <c r="QVZ13"/>
      <c r="QWA13"/>
      <c r="QWB13"/>
      <c r="QWC13"/>
      <c r="QWD13"/>
      <c r="QWE13"/>
      <c r="QWF13"/>
      <c r="QWG13"/>
      <c r="QWH13"/>
      <c r="QWI13"/>
      <c r="QWJ13"/>
      <c r="QWK13"/>
      <c r="QWL13"/>
      <c r="QWM13"/>
      <c r="QWN13"/>
      <c r="QWO13"/>
      <c r="QWP13"/>
      <c r="QWQ13"/>
      <c r="QWR13"/>
      <c r="QWS13"/>
      <c r="QWT13"/>
      <c r="QWU13"/>
      <c r="QWV13"/>
      <c r="QWW13"/>
      <c r="QWX13"/>
      <c r="QWY13"/>
      <c r="QWZ13"/>
      <c r="QXA13"/>
      <c r="QXB13"/>
      <c r="QXC13"/>
      <c r="QXD13"/>
      <c r="QXE13"/>
      <c r="QXF13"/>
      <c r="QXG13"/>
      <c r="QXH13"/>
      <c r="QXI13"/>
      <c r="QXJ13"/>
      <c r="QXK13"/>
      <c r="QXL13"/>
      <c r="QXM13"/>
      <c r="QXN13"/>
      <c r="QXO13"/>
      <c r="QXP13"/>
      <c r="QXQ13"/>
      <c r="QXR13"/>
      <c r="QXS13"/>
      <c r="QXT13"/>
      <c r="QXU13"/>
      <c r="QXV13"/>
      <c r="QXW13"/>
      <c r="QXX13"/>
      <c r="QXY13"/>
      <c r="QXZ13"/>
      <c r="QYA13"/>
      <c r="QYB13"/>
      <c r="QYC13"/>
      <c r="QYD13"/>
      <c r="QYE13"/>
      <c r="QYF13"/>
      <c r="QYG13"/>
      <c r="QYH13"/>
      <c r="QYI13"/>
      <c r="QYJ13"/>
      <c r="QYK13"/>
      <c r="QYL13"/>
      <c r="QYM13"/>
      <c r="QYN13"/>
      <c r="QYO13"/>
      <c r="QYP13"/>
      <c r="QYQ13"/>
      <c r="QYR13"/>
      <c r="QYS13"/>
      <c r="QYT13"/>
      <c r="QYU13"/>
      <c r="QYV13"/>
      <c r="QYW13"/>
      <c r="QYX13"/>
      <c r="QYY13"/>
      <c r="QYZ13"/>
      <c r="QZA13"/>
      <c r="QZB13"/>
      <c r="QZC13"/>
      <c r="QZD13"/>
      <c r="QZE13"/>
      <c r="QZF13"/>
      <c r="QZG13"/>
      <c r="QZH13"/>
      <c r="QZI13"/>
      <c r="QZJ13"/>
      <c r="QZK13"/>
      <c r="QZL13"/>
      <c r="QZM13"/>
      <c r="QZN13"/>
      <c r="QZO13"/>
      <c r="QZP13"/>
      <c r="QZQ13"/>
      <c r="QZR13"/>
      <c r="QZS13"/>
      <c r="QZT13"/>
      <c r="QZU13"/>
      <c r="QZV13"/>
      <c r="QZW13"/>
      <c r="QZX13"/>
      <c r="QZY13"/>
      <c r="QZZ13"/>
      <c r="RAA13"/>
      <c r="RAB13"/>
      <c r="RAC13"/>
      <c r="RAD13"/>
      <c r="RAE13"/>
      <c r="RAF13"/>
      <c r="RAG13"/>
      <c r="RAH13"/>
      <c r="RAI13"/>
      <c r="RAJ13"/>
      <c r="RAK13"/>
      <c r="RAL13"/>
      <c r="RAM13"/>
      <c r="RAN13"/>
      <c r="RAO13"/>
      <c r="RAP13"/>
      <c r="RAQ13"/>
      <c r="RAR13"/>
      <c r="RAS13"/>
      <c r="RAT13"/>
      <c r="RAU13"/>
      <c r="RAV13"/>
      <c r="RAW13"/>
      <c r="RAX13"/>
      <c r="RAY13"/>
      <c r="RAZ13"/>
      <c r="RBA13"/>
      <c r="RBB13"/>
      <c r="RBC13"/>
      <c r="RBD13"/>
      <c r="RBE13"/>
      <c r="RBF13"/>
      <c r="RBG13"/>
      <c r="RBH13"/>
      <c r="RBI13"/>
      <c r="RBJ13"/>
      <c r="RBK13"/>
      <c r="RBL13"/>
      <c r="RBM13"/>
      <c r="RBN13"/>
      <c r="RBO13"/>
      <c r="RBP13"/>
      <c r="RBQ13"/>
      <c r="RBR13"/>
      <c r="RBS13"/>
      <c r="RBT13"/>
      <c r="RBU13"/>
      <c r="RBV13"/>
      <c r="RBW13"/>
      <c r="RBX13"/>
      <c r="RBY13"/>
      <c r="RBZ13"/>
      <c r="RCA13"/>
      <c r="RCB13"/>
      <c r="RCC13"/>
      <c r="RCD13"/>
      <c r="RCE13"/>
      <c r="RCF13"/>
      <c r="RCG13"/>
      <c r="RCH13"/>
      <c r="RCI13"/>
      <c r="RCJ13"/>
      <c r="RCK13"/>
      <c r="RCL13"/>
      <c r="RCM13"/>
      <c r="RCN13"/>
      <c r="RCO13"/>
      <c r="RCP13"/>
      <c r="RCQ13"/>
      <c r="RCR13"/>
      <c r="RCS13"/>
      <c r="RCT13"/>
      <c r="RCU13"/>
      <c r="RCV13"/>
      <c r="RCW13"/>
      <c r="RCX13"/>
      <c r="RCY13"/>
      <c r="RCZ13"/>
      <c r="RDA13"/>
      <c r="RDB13"/>
      <c r="RDC13"/>
      <c r="RDD13"/>
      <c r="RDE13"/>
      <c r="RDF13"/>
      <c r="RDG13"/>
      <c r="RDH13"/>
      <c r="RDI13"/>
      <c r="RDJ13"/>
      <c r="RDK13"/>
      <c r="RDL13"/>
      <c r="RDM13"/>
      <c r="RDN13"/>
      <c r="RDO13"/>
      <c r="RDP13"/>
      <c r="RDQ13"/>
      <c r="RDR13"/>
      <c r="RDS13"/>
      <c r="RDT13"/>
      <c r="RDU13"/>
      <c r="RDV13"/>
      <c r="RDW13"/>
      <c r="RDX13"/>
      <c r="RDY13"/>
      <c r="RDZ13"/>
      <c r="REA13"/>
      <c r="REB13"/>
      <c r="REC13"/>
      <c r="RED13"/>
      <c r="REE13"/>
      <c r="REF13"/>
      <c r="REG13"/>
      <c r="REH13"/>
      <c r="REI13"/>
      <c r="REJ13"/>
      <c r="REK13"/>
      <c r="REL13"/>
      <c r="REM13"/>
      <c r="REN13"/>
      <c r="REO13"/>
      <c r="REP13"/>
      <c r="REQ13"/>
      <c r="RER13"/>
      <c r="RES13"/>
      <c r="RET13"/>
      <c r="REU13"/>
      <c r="REV13"/>
      <c r="REW13"/>
      <c r="REX13"/>
      <c r="REY13"/>
      <c r="REZ13"/>
      <c r="RFA13"/>
      <c r="RFB13"/>
      <c r="RFC13"/>
      <c r="RFD13"/>
      <c r="RFE13"/>
      <c r="RFF13"/>
      <c r="RFG13"/>
      <c r="RFH13"/>
      <c r="RFI13"/>
      <c r="RFJ13"/>
      <c r="RFK13"/>
      <c r="RFL13"/>
      <c r="RFM13"/>
      <c r="RFN13"/>
      <c r="RFO13"/>
      <c r="RFP13"/>
      <c r="RFQ13"/>
      <c r="RFR13"/>
      <c r="RFS13"/>
      <c r="RFT13"/>
      <c r="RFU13"/>
      <c r="RFV13"/>
      <c r="RFW13"/>
      <c r="RFX13"/>
      <c r="RFY13"/>
      <c r="RFZ13"/>
      <c r="RGA13"/>
      <c r="RGB13"/>
      <c r="RGC13"/>
      <c r="RGD13"/>
      <c r="RGE13"/>
      <c r="RGF13"/>
      <c r="RGG13"/>
      <c r="RGH13"/>
      <c r="RGI13"/>
      <c r="RGJ13"/>
      <c r="RGK13"/>
      <c r="RGL13"/>
      <c r="RGM13"/>
      <c r="RGN13"/>
      <c r="RGO13"/>
      <c r="RGP13"/>
      <c r="RGQ13"/>
      <c r="RGR13"/>
      <c r="RGS13"/>
      <c r="RGT13"/>
      <c r="RGU13"/>
      <c r="RGV13"/>
      <c r="RGW13"/>
      <c r="RGX13"/>
      <c r="RGY13"/>
      <c r="RGZ13"/>
      <c r="RHA13"/>
      <c r="RHB13"/>
      <c r="RHC13"/>
      <c r="RHD13"/>
      <c r="RHE13"/>
      <c r="RHF13"/>
      <c r="RHG13"/>
      <c r="RHH13"/>
      <c r="RHI13"/>
      <c r="RHJ13"/>
      <c r="RHK13"/>
      <c r="RHL13"/>
      <c r="RHM13"/>
      <c r="RHN13"/>
      <c r="RHO13"/>
      <c r="RHP13"/>
      <c r="RHQ13"/>
      <c r="RHR13"/>
      <c r="RHS13"/>
      <c r="RHT13"/>
      <c r="RHU13"/>
      <c r="RHV13"/>
      <c r="RHW13"/>
      <c r="RHX13"/>
      <c r="RHY13"/>
      <c r="RHZ13"/>
      <c r="RIA13"/>
      <c r="RIB13"/>
      <c r="RIC13"/>
      <c r="RID13"/>
      <c r="RIE13"/>
      <c r="RIF13"/>
      <c r="RIG13"/>
      <c r="RIH13"/>
      <c r="RII13"/>
      <c r="RIJ13"/>
      <c r="RIK13"/>
      <c r="RIL13"/>
      <c r="RIM13"/>
      <c r="RIN13"/>
      <c r="RIO13"/>
      <c r="RIP13"/>
      <c r="RIQ13"/>
      <c r="RIR13"/>
      <c r="RIS13"/>
      <c r="RIT13"/>
      <c r="RIU13"/>
      <c r="RIV13"/>
      <c r="RIW13"/>
      <c r="RIX13"/>
      <c r="RIY13"/>
      <c r="RIZ13"/>
      <c r="RJA13"/>
      <c r="RJB13"/>
      <c r="RJC13"/>
      <c r="RJD13"/>
      <c r="RJE13"/>
      <c r="RJF13"/>
      <c r="RJG13"/>
      <c r="RJH13"/>
      <c r="RJI13"/>
      <c r="RJJ13"/>
      <c r="RJK13"/>
      <c r="RJL13"/>
      <c r="RJM13"/>
      <c r="RJN13"/>
      <c r="RJO13"/>
      <c r="RJP13"/>
      <c r="RJQ13"/>
      <c r="RJR13"/>
      <c r="RJS13"/>
      <c r="RJT13"/>
      <c r="RJU13"/>
      <c r="RJV13"/>
      <c r="RJW13"/>
      <c r="RJX13"/>
      <c r="RJY13"/>
      <c r="RJZ13"/>
      <c r="RKA13"/>
      <c r="RKB13"/>
      <c r="RKC13"/>
      <c r="RKD13"/>
      <c r="RKE13"/>
      <c r="RKF13"/>
      <c r="RKG13"/>
      <c r="RKH13"/>
      <c r="RKI13"/>
      <c r="RKJ13"/>
      <c r="RKK13"/>
      <c r="RKL13"/>
      <c r="RKM13"/>
      <c r="RKN13"/>
      <c r="RKO13"/>
      <c r="RKP13"/>
      <c r="RKQ13"/>
      <c r="RKR13"/>
      <c r="RKS13"/>
      <c r="RKT13"/>
      <c r="RKU13"/>
      <c r="RKV13"/>
      <c r="RKW13"/>
      <c r="RKX13"/>
      <c r="RKY13"/>
      <c r="RKZ13"/>
      <c r="RLA13"/>
      <c r="RLB13"/>
      <c r="RLC13"/>
      <c r="RLD13"/>
      <c r="RLE13"/>
      <c r="RLF13"/>
      <c r="RLG13"/>
      <c r="RLH13"/>
      <c r="RLI13"/>
      <c r="RLJ13"/>
      <c r="RLK13"/>
      <c r="RLL13"/>
      <c r="RLM13"/>
      <c r="RLN13"/>
      <c r="RLO13"/>
      <c r="RLP13"/>
      <c r="RLQ13"/>
      <c r="RLR13"/>
      <c r="RLS13"/>
      <c r="RLT13"/>
      <c r="RLU13"/>
      <c r="RLV13"/>
      <c r="RLW13"/>
      <c r="RLX13"/>
      <c r="RLY13"/>
      <c r="RLZ13"/>
      <c r="RMA13"/>
      <c r="RMB13"/>
      <c r="RMC13"/>
      <c r="RMD13"/>
      <c r="RME13"/>
      <c r="RMF13"/>
      <c r="RMG13"/>
      <c r="RMH13"/>
      <c r="RMI13"/>
      <c r="RMJ13"/>
      <c r="RMK13"/>
      <c r="RML13"/>
      <c r="RMM13"/>
      <c r="RMN13"/>
      <c r="RMO13"/>
      <c r="RMP13"/>
      <c r="RMQ13"/>
      <c r="RMR13"/>
      <c r="RMS13"/>
      <c r="RMT13"/>
      <c r="RMU13"/>
      <c r="RMV13"/>
      <c r="RMW13"/>
      <c r="RMX13"/>
      <c r="RMY13"/>
      <c r="RMZ13"/>
      <c r="RNA13"/>
      <c r="RNB13"/>
      <c r="RNC13"/>
      <c r="RND13"/>
      <c r="RNE13"/>
      <c r="RNF13"/>
      <c r="RNG13"/>
      <c r="RNH13"/>
      <c r="RNI13"/>
      <c r="RNJ13"/>
      <c r="RNK13"/>
      <c r="RNL13"/>
      <c r="RNM13"/>
      <c r="RNN13"/>
      <c r="RNO13"/>
      <c r="RNP13"/>
      <c r="RNQ13"/>
      <c r="RNR13"/>
      <c r="RNS13"/>
      <c r="RNT13"/>
      <c r="RNU13"/>
      <c r="RNV13"/>
      <c r="RNW13"/>
      <c r="RNX13"/>
      <c r="RNY13"/>
      <c r="RNZ13"/>
      <c r="ROA13"/>
      <c r="ROB13"/>
      <c r="ROC13"/>
      <c r="ROD13"/>
      <c r="ROE13"/>
      <c r="ROF13"/>
      <c r="ROG13"/>
      <c r="ROH13"/>
      <c r="ROI13"/>
      <c r="ROJ13"/>
      <c r="ROK13"/>
      <c r="ROL13"/>
      <c r="ROM13"/>
      <c r="RON13"/>
      <c r="ROO13"/>
      <c r="ROP13"/>
      <c r="ROQ13"/>
      <c r="ROR13"/>
      <c r="ROS13"/>
      <c r="ROT13"/>
      <c r="ROU13"/>
      <c r="ROV13"/>
      <c r="ROW13"/>
      <c r="ROX13"/>
      <c r="ROY13"/>
      <c r="ROZ13"/>
      <c r="RPA13"/>
      <c r="RPB13"/>
      <c r="RPC13"/>
      <c r="RPD13"/>
      <c r="RPE13"/>
      <c r="RPF13"/>
      <c r="RPG13"/>
      <c r="RPH13"/>
      <c r="RPI13"/>
      <c r="RPJ13"/>
      <c r="RPK13"/>
      <c r="RPL13"/>
      <c r="RPM13"/>
      <c r="RPN13"/>
      <c r="RPO13"/>
      <c r="RPP13"/>
      <c r="RPQ13"/>
      <c r="RPR13"/>
      <c r="RPS13"/>
      <c r="RPT13"/>
      <c r="RPU13"/>
      <c r="RPV13"/>
      <c r="RPW13"/>
      <c r="RPX13"/>
      <c r="RPY13"/>
      <c r="RPZ13"/>
      <c r="RQA13"/>
      <c r="RQB13"/>
      <c r="RQC13"/>
      <c r="RQD13"/>
      <c r="RQE13"/>
      <c r="RQF13"/>
      <c r="RQG13"/>
      <c r="RQH13"/>
      <c r="RQI13"/>
      <c r="RQJ13"/>
      <c r="RQK13"/>
      <c r="RQL13"/>
      <c r="RQM13"/>
      <c r="RQN13"/>
      <c r="RQO13"/>
      <c r="RQP13"/>
      <c r="RQQ13"/>
      <c r="RQR13"/>
      <c r="RQS13"/>
      <c r="RQT13"/>
      <c r="RQU13"/>
      <c r="RQV13"/>
      <c r="RQW13"/>
      <c r="RQX13"/>
      <c r="RQY13"/>
      <c r="RQZ13"/>
      <c r="RRA13"/>
      <c r="RRB13"/>
      <c r="RRC13"/>
      <c r="RRD13"/>
      <c r="RRE13"/>
      <c r="RRF13"/>
      <c r="RRG13"/>
      <c r="RRH13"/>
      <c r="RRI13"/>
      <c r="RRJ13"/>
      <c r="RRK13"/>
      <c r="RRL13"/>
      <c r="RRM13"/>
      <c r="RRN13"/>
      <c r="RRO13"/>
      <c r="RRP13"/>
      <c r="RRQ13"/>
      <c r="RRR13"/>
      <c r="RRS13"/>
      <c r="RRT13"/>
      <c r="RRU13"/>
      <c r="RRV13"/>
      <c r="RRW13"/>
      <c r="RRX13"/>
      <c r="RRY13"/>
      <c r="RRZ13"/>
      <c r="RSA13"/>
      <c r="RSB13"/>
      <c r="RSC13"/>
      <c r="RSD13"/>
      <c r="RSE13"/>
      <c r="RSF13"/>
      <c r="RSG13"/>
      <c r="RSH13"/>
      <c r="RSI13"/>
      <c r="RSJ13"/>
      <c r="RSK13"/>
      <c r="RSL13"/>
      <c r="RSM13"/>
      <c r="RSN13"/>
      <c r="RSO13"/>
      <c r="RSP13"/>
      <c r="RSQ13"/>
      <c r="RSR13"/>
      <c r="RSS13"/>
      <c r="RST13"/>
      <c r="RSU13"/>
      <c r="RSV13"/>
      <c r="RSW13"/>
      <c r="RSX13"/>
      <c r="RSY13"/>
      <c r="RSZ13"/>
      <c r="RTA13"/>
      <c r="RTB13"/>
      <c r="RTC13"/>
      <c r="RTD13"/>
      <c r="RTE13"/>
      <c r="RTF13"/>
      <c r="RTG13"/>
      <c r="RTH13"/>
      <c r="RTI13"/>
      <c r="RTJ13"/>
      <c r="RTK13"/>
      <c r="RTL13"/>
      <c r="RTM13"/>
      <c r="RTN13"/>
      <c r="RTO13"/>
      <c r="RTP13"/>
      <c r="RTQ13"/>
      <c r="RTR13"/>
      <c r="RTS13"/>
      <c r="RTT13"/>
      <c r="RTU13"/>
      <c r="RTV13"/>
      <c r="RTW13"/>
      <c r="RTX13"/>
      <c r="RTY13"/>
      <c r="RTZ13"/>
      <c r="RUA13"/>
      <c r="RUB13"/>
      <c r="RUC13"/>
      <c r="RUD13"/>
      <c r="RUE13"/>
      <c r="RUF13"/>
      <c r="RUG13"/>
      <c r="RUH13"/>
      <c r="RUI13"/>
      <c r="RUJ13"/>
      <c r="RUK13"/>
      <c r="RUL13"/>
      <c r="RUM13"/>
      <c r="RUN13"/>
      <c r="RUO13"/>
      <c r="RUP13"/>
      <c r="RUQ13"/>
      <c r="RUR13"/>
      <c r="RUS13"/>
      <c r="RUT13"/>
      <c r="RUU13"/>
      <c r="RUV13"/>
      <c r="RUW13"/>
      <c r="RUX13"/>
      <c r="RUY13"/>
      <c r="RUZ13"/>
      <c r="RVA13"/>
      <c r="RVB13"/>
      <c r="RVC13"/>
      <c r="RVD13"/>
      <c r="RVE13"/>
      <c r="RVF13"/>
      <c r="RVG13"/>
      <c r="RVH13"/>
      <c r="RVI13"/>
      <c r="RVJ13"/>
      <c r="RVK13"/>
      <c r="RVL13"/>
      <c r="RVM13"/>
      <c r="RVN13"/>
      <c r="RVO13"/>
      <c r="RVP13"/>
      <c r="RVQ13"/>
      <c r="RVR13"/>
      <c r="RVS13"/>
      <c r="RVT13"/>
      <c r="RVU13"/>
      <c r="RVV13"/>
      <c r="RVW13"/>
      <c r="RVX13"/>
      <c r="RVY13"/>
      <c r="RVZ13"/>
      <c r="RWA13"/>
      <c r="RWB13"/>
      <c r="RWC13"/>
      <c r="RWD13"/>
      <c r="RWE13"/>
      <c r="RWF13"/>
      <c r="RWG13"/>
      <c r="RWH13"/>
      <c r="RWI13"/>
      <c r="RWJ13"/>
      <c r="RWK13"/>
      <c r="RWL13"/>
      <c r="RWM13"/>
      <c r="RWN13"/>
      <c r="RWO13"/>
      <c r="RWP13"/>
      <c r="RWQ13"/>
      <c r="RWR13"/>
      <c r="RWS13"/>
      <c r="RWT13"/>
      <c r="RWU13"/>
      <c r="RWV13"/>
      <c r="RWW13"/>
      <c r="RWX13"/>
      <c r="RWY13"/>
      <c r="RWZ13"/>
      <c r="RXA13"/>
      <c r="RXB13"/>
      <c r="RXC13"/>
      <c r="RXD13"/>
      <c r="RXE13"/>
      <c r="RXF13"/>
      <c r="RXG13"/>
      <c r="RXH13"/>
      <c r="RXI13"/>
      <c r="RXJ13"/>
      <c r="RXK13"/>
      <c r="RXL13"/>
      <c r="RXM13"/>
      <c r="RXN13"/>
      <c r="RXO13"/>
      <c r="RXP13"/>
      <c r="RXQ13"/>
      <c r="RXR13"/>
      <c r="RXS13"/>
      <c r="RXT13"/>
      <c r="RXU13"/>
      <c r="RXV13"/>
      <c r="RXW13"/>
      <c r="RXX13"/>
      <c r="RXY13"/>
      <c r="RXZ13"/>
      <c r="RYA13"/>
      <c r="RYB13"/>
      <c r="RYC13"/>
      <c r="RYD13"/>
      <c r="RYE13"/>
      <c r="RYF13"/>
      <c r="RYG13"/>
      <c r="RYH13"/>
      <c r="RYI13"/>
      <c r="RYJ13"/>
      <c r="RYK13"/>
      <c r="RYL13"/>
      <c r="RYM13"/>
      <c r="RYN13"/>
      <c r="RYO13"/>
      <c r="RYP13"/>
      <c r="RYQ13"/>
      <c r="RYR13"/>
      <c r="RYS13"/>
      <c r="RYT13"/>
      <c r="RYU13"/>
      <c r="RYV13"/>
      <c r="RYW13"/>
      <c r="RYX13"/>
      <c r="RYY13"/>
      <c r="RYZ13"/>
      <c r="RZA13"/>
      <c r="RZB13"/>
      <c r="RZC13"/>
      <c r="RZD13"/>
      <c r="RZE13"/>
      <c r="RZF13"/>
      <c r="RZG13"/>
      <c r="RZH13"/>
      <c r="RZI13"/>
      <c r="RZJ13"/>
      <c r="RZK13"/>
      <c r="RZL13"/>
      <c r="RZM13"/>
      <c r="RZN13"/>
      <c r="RZO13"/>
      <c r="RZP13"/>
      <c r="RZQ13"/>
      <c r="RZR13"/>
      <c r="RZS13"/>
      <c r="RZT13"/>
      <c r="RZU13"/>
      <c r="RZV13"/>
      <c r="RZW13"/>
      <c r="RZX13"/>
      <c r="RZY13"/>
      <c r="RZZ13"/>
      <c r="SAA13"/>
      <c r="SAB13"/>
      <c r="SAC13"/>
      <c r="SAD13"/>
      <c r="SAE13"/>
      <c r="SAF13"/>
      <c r="SAG13"/>
      <c r="SAH13"/>
      <c r="SAI13"/>
      <c r="SAJ13"/>
      <c r="SAK13"/>
      <c r="SAL13"/>
      <c r="SAM13"/>
      <c r="SAN13"/>
      <c r="SAO13"/>
      <c r="SAP13"/>
      <c r="SAQ13"/>
      <c r="SAR13"/>
      <c r="SAS13"/>
      <c r="SAT13"/>
      <c r="SAU13"/>
      <c r="SAV13"/>
      <c r="SAW13"/>
      <c r="SAX13"/>
      <c r="SAY13"/>
      <c r="SAZ13"/>
      <c r="SBA13"/>
      <c r="SBB13"/>
      <c r="SBC13"/>
      <c r="SBD13"/>
      <c r="SBE13"/>
      <c r="SBF13"/>
      <c r="SBG13"/>
      <c r="SBH13"/>
      <c r="SBI13"/>
      <c r="SBJ13"/>
      <c r="SBK13"/>
      <c r="SBL13"/>
      <c r="SBM13"/>
      <c r="SBN13"/>
      <c r="SBO13"/>
      <c r="SBP13"/>
      <c r="SBQ13"/>
      <c r="SBR13"/>
      <c r="SBS13"/>
      <c r="SBT13"/>
      <c r="SBU13"/>
      <c r="SBV13"/>
      <c r="SBW13"/>
      <c r="SBX13"/>
      <c r="SBY13"/>
      <c r="SBZ13"/>
      <c r="SCA13"/>
      <c r="SCB13"/>
      <c r="SCC13"/>
      <c r="SCD13"/>
      <c r="SCE13"/>
      <c r="SCF13"/>
      <c r="SCG13"/>
      <c r="SCH13"/>
      <c r="SCI13"/>
      <c r="SCJ13"/>
      <c r="SCK13"/>
      <c r="SCL13"/>
      <c r="SCM13"/>
      <c r="SCN13"/>
      <c r="SCO13"/>
      <c r="SCP13"/>
      <c r="SCQ13"/>
      <c r="SCR13"/>
      <c r="SCS13"/>
      <c r="SCT13"/>
      <c r="SCU13"/>
      <c r="SCV13"/>
      <c r="SCW13"/>
      <c r="SCX13"/>
      <c r="SCY13"/>
      <c r="SCZ13"/>
      <c r="SDA13"/>
      <c r="SDB13"/>
      <c r="SDC13"/>
      <c r="SDD13"/>
      <c r="SDE13"/>
      <c r="SDF13"/>
      <c r="SDG13"/>
      <c r="SDH13"/>
      <c r="SDI13"/>
      <c r="SDJ13"/>
      <c r="SDK13"/>
      <c r="SDL13"/>
      <c r="SDM13"/>
      <c r="SDN13"/>
      <c r="SDO13"/>
      <c r="SDP13"/>
      <c r="SDQ13"/>
      <c r="SDR13"/>
      <c r="SDS13"/>
      <c r="SDT13"/>
      <c r="SDU13"/>
      <c r="SDV13"/>
      <c r="SDW13"/>
      <c r="SDX13"/>
      <c r="SDY13"/>
      <c r="SDZ13"/>
      <c r="SEA13"/>
      <c r="SEB13"/>
      <c r="SEC13"/>
      <c r="SED13"/>
      <c r="SEE13"/>
      <c r="SEF13"/>
      <c r="SEG13"/>
      <c r="SEH13"/>
      <c r="SEI13"/>
      <c r="SEJ13"/>
      <c r="SEK13"/>
      <c r="SEL13"/>
      <c r="SEM13"/>
      <c r="SEN13"/>
      <c r="SEO13"/>
      <c r="SEP13"/>
      <c r="SEQ13"/>
      <c r="SER13"/>
      <c r="SES13"/>
      <c r="SET13"/>
      <c r="SEU13"/>
      <c r="SEV13"/>
      <c r="SEW13"/>
      <c r="SEX13"/>
      <c r="SEY13"/>
      <c r="SEZ13"/>
      <c r="SFA13"/>
      <c r="SFB13"/>
      <c r="SFC13"/>
      <c r="SFD13"/>
      <c r="SFE13"/>
      <c r="SFF13"/>
      <c r="SFG13"/>
      <c r="SFH13"/>
      <c r="SFI13"/>
      <c r="SFJ13"/>
      <c r="SFK13"/>
      <c r="SFL13"/>
      <c r="SFM13"/>
      <c r="SFN13"/>
      <c r="SFO13"/>
      <c r="SFP13"/>
      <c r="SFQ13"/>
      <c r="SFR13"/>
      <c r="SFS13"/>
      <c r="SFT13"/>
      <c r="SFU13"/>
      <c r="SFV13"/>
      <c r="SFW13"/>
      <c r="SFX13"/>
      <c r="SFY13"/>
      <c r="SFZ13"/>
      <c r="SGA13"/>
      <c r="SGB13"/>
      <c r="SGC13"/>
      <c r="SGD13"/>
      <c r="SGE13"/>
      <c r="SGF13"/>
      <c r="SGG13"/>
      <c r="SGH13"/>
      <c r="SGI13"/>
      <c r="SGJ13"/>
      <c r="SGK13"/>
      <c r="SGL13"/>
      <c r="SGM13"/>
      <c r="SGN13"/>
      <c r="SGO13"/>
      <c r="SGP13"/>
      <c r="SGQ13"/>
      <c r="SGR13"/>
      <c r="SGS13"/>
      <c r="SGT13"/>
      <c r="SGU13"/>
      <c r="SGV13"/>
      <c r="SGW13"/>
      <c r="SGX13"/>
      <c r="SGY13"/>
      <c r="SGZ13"/>
      <c r="SHA13"/>
      <c r="SHB13"/>
      <c r="SHC13"/>
      <c r="SHD13"/>
      <c r="SHE13"/>
      <c r="SHF13"/>
      <c r="SHG13"/>
      <c r="SHH13"/>
      <c r="SHI13"/>
      <c r="SHJ13"/>
      <c r="SHK13"/>
      <c r="SHL13"/>
      <c r="SHM13"/>
      <c r="SHN13"/>
      <c r="SHO13"/>
      <c r="SHP13"/>
      <c r="SHQ13"/>
      <c r="SHR13"/>
      <c r="SHS13"/>
      <c r="SHT13"/>
      <c r="SHU13"/>
      <c r="SHV13"/>
      <c r="SHW13"/>
      <c r="SHX13"/>
      <c r="SHY13"/>
      <c r="SHZ13"/>
      <c r="SIA13"/>
      <c r="SIB13"/>
      <c r="SIC13"/>
      <c r="SID13"/>
      <c r="SIE13"/>
      <c r="SIF13"/>
      <c r="SIG13"/>
      <c r="SIH13"/>
      <c r="SII13"/>
      <c r="SIJ13"/>
      <c r="SIK13"/>
      <c r="SIL13"/>
      <c r="SIM13"/>
      <c r="SIN13"/>
      <c r="SIO13"/>
      <c r="SIP13"/>
      <c r="SIQ13"/>
      <c r="SIR13"/>
      <c r="SIS13"/>
      <c r="SIT13"/>
      <c r="SIU13"/>
      <c r="SIV13"/>
      <c r="SIW13"/>
      <c r="SIX13"/>
      <c r="SIY13"/>
      <c r="SIZ13"/>
      <c r="SJA13"/>
      <c r="SJB13"/>
      <c r="SJC13"/>
      <c r="SJD13"/>
      <c r="SJE13"/>
      <c r="SJF13"/>
      <c r="SJG13"/>
      <c r="SJH13"/>
      <c r="SJI13"/>
      <c r="SJJ13"/>
      <c r="SJK13"/>
      <c r="SJL13"/>
      <c r="SJM13"/>
      <c r="SJN13"/>
      <c r="SJO13"/>
      <c r="SJP13"/>
      <c r="SJQ13"/>
      <c r="SJR13"/>
      <c r="SJS13"/>
      <c r="SJT13"/>
      <c r="SJU13"/>
      <c r="SJV13"/>
      <c r="SJW13"/>
      <c r="SJX13"/>
      <c r="SJY13"/>
      <c r="SJZ13"/>
      <c r="SKA13"/>
      <c r="SKB13"/>
      <c r="SKC13"/>
      <c r="SKD13"/>
      <c r="SKE13"/>
      <c r="SKF13"/>
      <c r="SKG13"/>
      <c r="SKH13"/>
      <c r="SKI13"/>
      <c r="SKJ13"/>
      <c r="SKK13"/>
      <c r="SKL13"/>
      <c r="SKM13"/>
      <c r="SKN13"/>
      <c r="SKO13"/>
      <c r="SKP13"/>
      <c r="SKQ13"/>
      <c r="SKR13"/>
      <c r="SKS13"/>
      <c r="SKT13"/>
      <c r="SKU13"/>
      <c r="SKV13"/>
      <c r="SKW13"/>
      <c r="SKX13"/>
      <c r="SKY13"/>
      <c r="SKZ13"/>
      <c r="SLA13"/>
      <c r="SLB13"/>
      <c r="SLC13"/>
      <c r="SLD13"/>
      <c r="SLE13"/>
      <c r="SLF13"/>
      <c r="SLG13"/>
      <c r="SLH13"/>
      <c r="SLI13"/>
      <c r="SLJ13"/>
      <c r="SLK13"/>
      <c r="SLL13"/>
      <c r="SLM13"/>
      <c r="SLN13"/>
      <c r="SLO13"/>
      <c r="SLP13"/>
      <c r="SLQ13"/>
      <c r="SLR13"/>
      <c r="SLS13"/>
      <c r="SLT13"/>
      <c r="SLU13"/>
      <c r="SLV13"/>
      <c r="SLW13"/>
      <c r="SLX13"/>
      <c r="SLY13"/>
      <c r="SLZ13"/>
      <c r="SMA13"/>
      <c r="SMB13"/>
      <c r="SMC13"/>
      <c r="SMD13"/>
      <c r="SME13"/>
      <c r="SMF13"/>
      <c r="SMG13"/>
      <c r="SMH13"/>
      <c r="SMI13"/>
      <c r="SMJ13"/>
      <c r="SMK13"/>
      <c r="SML13"/>
      <c r="SMM13"/>
      <c r="SMN13"/>
      <c r="SMO13"/>
      <c r="SMP13"/>
      <c r="SMQ13"/>
      <c r="SMR13"/>
      <c r="SMS13"/>
      <c r="SMT13"/>
      <c r="SMU13"/>
      <c r="SMV13"/>
      <c r="SMW13"/>
      <c r="SMX13"/>
      <c r="SMY13"/>
      <c r="SMZ13"/>
      <c r="SNA13"/>
      <c r="SNB13"/>
      <c r="SNC13"/>
      <c r="SND13"/>
      <c r="SNE13"/>
      <c r="SNF13"/>
      <c r="SNG13"/>
      <c r="SNH13"/>
      <c r="SNI13"/>
      <c r="SNJ13"/>
      <c r="SNK13"/>
      <c r="SNL13"/>
      <c r="SNM13"/>
      <c r="SNN13"/>
      <c r="SNO13"/>
      <c r="SNP13"/>
      <c r="SNQ13"/>
      <c r="SNR13"/>
      <c r="SNS13"/>
      <c r="SNT13"/>
      <c r="SNU13"/>
      <c r="SNV13"/>
      <c r="SNW13"/>
      <c r="SNX13"/>
      <c r="SNY13"/>
      <c r="SNZ13"/>
      <c r="SOA13"/>
      <c r="SOB13"/>
      <c r="SOC13"/>
      <c r="SOD13"/>
      <c r="SOE13"/>
      <c r="SOF13"/>
      <c r="SOG13"/>
      <c r="SOH13"/>
      <c r="SOI13"/>
      <c r="SOJ13"/>
      <c r="SOK13"/>
      <c r="SOL13"/>
      <c r="SOM13"/>
      <c r="SON13"/>
      <c r="SOO13"/>
      <c r="SOP13"/>
      <c r="SOQ13"/>
      <c r="SOR13"/>
      <c r="SOS13"/>
      <c r="SOT13"/>
      <c r="SOU13"/>
      <c r="SOV13"/>
      <c r="SOW13"/>
      <c r="SOX13"/>
      <c r="SOY13"/>
      <c r="SOZ13"/>
      <c r="SPA13"/>
      <c r="SPB13"/>
      <c r="SPC13"/>
      <c r="SPD13"/>
      <c r="SPE13"/>
      <c r="SPF13"/>
      <c r="SPG13"/>
      <c r="SPH13"/>
      <c r="SPI13"/>
      <c r="SPJ13"/>
      <c r="SPK13"/>
      <c r="SPL13"/>
      <c r="SPM13"/>
      <c r="SPN13"/>
      <c r="SPO13"/>
      <c r="SPP13"/>
      <c r="SPQ13"/>
      <c r="SPR13"/>
      <c r="SPS13"/>
      <c r="SPT13"/>
      <c r="SPU13"/>
      <c r="SPV13"/>
      <c r="SPW13"/>
      <c r="SPX13"/>
      <c r="SPY13"/>
      <c r="SPZ13"/>
      <c r="SQA13"/>
      <c r="SQB13"/>
      <c r="SQC13"/>
      <c r="SQD13"/>
      <c r="SQE13"/>
      <c r="SQF13"/>
      <c r="SQG13"/>
      <c r="SQH13"/>
      <c r="SQI13"/>
      <c r="SQJ13"/>
      <c r="SQK13"/>
      <c r="SQL13"/>
      <c r="SQM13"/>
      <c r="SQN13"/>
      <c r="SQO13"/>
      <c r="SQP13"/>
      <c r="SQQ13"/>
      <c r="SQR13"/>
      <c r="SQS13"/>
      <c r="SQT13"/>
      <c r="SQU13"/>
      <c r="SQV13"/>
      <c r="SQW13"/>
      <c r="SQX13"/>
      <c r="SQY13"/>
      <c r="SQZ13"/>
      <c r="SRA13"/>
      <c r="SRB13"/>
      <c r="SRC13"/>
      <c r="SRD13"/>
      <c r="SRE13"/>
      <c r="SRF13"/>
      <c r="SRG13"/>
      <c r="SRH13"/>
      <c r="SRI13"/>
      <c r="SRJ13"/>
      <c r="SRK13"/>
      <c r="SRL13"/>
      <c r="SRM13"/>
      <c r="SRN13"/>
      <c r="SRO13"/>
      <c r="SRP13"/>
      <c r="SRQ13"/>
      <c r="SRR13"/>
      <c r="SRS13"/>
      <c r="SRT13"/>
      <c r="SRU13"/>
      <c r="SRV13"/>
      <c r="SRW13"/>
      <c r="SRX13"/>
      <c r="SRY13"/>
      <c r="SRZ13"/>
      <c r="SSA13"/>
      <c r="SSB13"/>
      <c r="SSC13"/>
      <c r="SSD13"/>
      <c r="SSE13"/>
      <c r="SSF13"/>
      <c r="SSG13"/>
      <c r="SSH13"/>
      <c r="SSI13"/>
      <c r="SSJ13"/>
      <c r="SSK13"/>
      <c r="SSL13"/>
      <c r="SSM13"/>
      <c r="SSN13"/>
      <c r="SSO13"/>
      <c r="SSP13"/>
      <c r="SSQ13"/>
      <c r="SSR13"/>
      <c r="SSS13"/>
      <c r="SST13"/>
      <c r="SSU13"/>
      <c r="SSV13"/>
      <c r="SSW13"/>
      <c r="SSX13"/>
      <c r="SSY13"/>
      <c r="SSZ13"/>
      <c r="STA13"/>
      <c r="STB13"/>
      <c r="STC13"/>
      <c r="STD13"/>
      <c r="STE13"/>
      <c r="STF13"/>
      <c r="STG13"/>
      <c r="STH13"/>
      <c r="STI13"/>
      <c r="STJ13"/>
      <c r="STK13"/>
      <c r="STL13"/>
      <c r="STM13"/>
      <c r="STN13"/>
      <c r="STO13"/>
      <c r="STP13"/>
      <c r="STQ13"/>
      <c r="STR13"/>
      <c r="STS13"/>
      <c r="STT13"/>
      <c r="STU13"/>
      <c r="STV13"/>
      <c r="STW13"/>
      <c r="STX13"/>
      <c r="STY13"/>
      <c r="STZ13"/>
      <c r="SUA13"/>
      <c r="SUB13"/>
      <c r="SUC13"/>
      <c r="SUD13"/>
      <c r="SUE13"/>
      <c r="SUF13"/>
      <c r="SUG13"/>
      <c r="SUH13"/>
      <c r="SUI13"/>
      <c r="SUJ13"/>
      <c r="SUK13"/>
      <c r="SUL13"/>
      <c r="SUM13"/>
      <c r="SUN13"/>
      <c r="SUO13"/>
      <c r="SUP13"/>
      <c r="SUQ13"/>
      <c r="SUR13"/>
      <c r="SUS13"/>
      <c r="SUT13"/>
      <c r="SUU13"/>
      <c r="SUV13"/>
      <c r="SUW13"/>
      <c r="SUX13"/>
      <c r="SUY13"/>
      <c r="SUZ13"/>
      <c r="SVA13"/>
      <c r="SVB13"/>
      <c r="SVC13"/>
      <c r="SVD13"/>
      <c r="SVE13"/>
      <c r="SVF13"/>
      <c r="SVG13"/>
      <c r="SVH13"/>
      <c r="SVI13"/>
      <c r="SVJ13"/>
      <c r="SVK13"/>
      <c r="SVL13"/>
      <c r="SVM13"/>
      <c r="SVN13"/>
      <c r="SVO13"/>
      <c r="SVP13"/>
      <c r="SVQ13"/>
      <c r="SVR13"/>
      <c r="SVS13"/>
      <c r="SVT13"/>
      <c r="SVU13"/>
      <c r="SVV13"/>
      <c r="SVW13"/>
      <c r="SVX13"/>
      <c r="SVY13"/>
      <c r="SVZ13"/>
      <c r="SWA13"/>
      <c r="SWB13"/>
      <c r="SWC13"/>
      <c r="SWD13"/>
      <c r="SWE13"/>
      <c r="SWF13"/>
      <c r="SWG13"/>
      <c r="SWH13"/>
      <c r="SWI13"/>
      <c r="SWJ13"/>
      <c r="SWK13"/>
      <c r="SWL13"/>
      <c r="SWM13"/>
      <c r="SWN13"/>
      <c r="SWO13"/>
      <c r="SWP13"/>
      <c r="SWQ13"/>
      <c r="SWR13"/>
      <c r="SWS13"/>
      <c r="SWT13"/>
      <c r="SWU13"/>
      <c r="SWV13"/>
      <c r="SWW13"/>
      <c r="SWX13"/>
      <c r="SWY13"/>
      <c r="SWZ13"/>
      <c r="SXA13"/>
      <c r="SXB13"/>
      <c r="SXC13"/>
      <c r="SXD13"/>
      <c r="SXE13"/>
      <c r="SXF13"/>
      <c r="SXG13"/>
      <c r="SXH13"/>
      <c r="SXI13"/>
      <c r="SXJ13"/>
      <c r="SXK13"/>
      <c r="SXL13"/>
      <c r="SXM13"/>
      <c r="SXN13"/>
      <c r="SXO13"/>
      <c r="SXP13"/>
      <c r="SXQ13"/>
      <c r="SXR13"/>
      <c r="SXS13"/>
      <c r="SXT13"/>
      <c r="SXU13"/>
      <c r="SXV13"/>
      <c r="SXW13"/>
      <c r="SXX13"/>
      <c r="SXY13"/>
      <c r="SXZ13"/>
      <c r="SYA13"/>
      <c r="SYB13"/>
      <c r="SYC13"/>
      <c r="SYD13"/>
      <c r="SYE13"/>
      <c r="SYF13"/>
      <c r="SYG13"/>
      <c r="SYH13"/>
      <c r="SYI13"/>
      <c r="SYJ13"/>
      <c r="SYK13"/>
      <c r="SYL13"/>
      <c r="SYM13"/>
      <c r="SYN13"/>
      <c r="SYO13"/>
      <c r="SYP13"/>
      <c r="SYQ13"/>
      <c r="SYR13"/>
      <c r="SYS13"/>
      <c r="SYT13"/>
      <c r="SYU13"/>
      <c r="SYV13"/>
      <c r="SYW13"/>
      <c r="SYX13"/>
      <c r="SYY13"/>
      <c r="SYZ13"/>
      <c r="SZA13"/>
      <c r="SZB13"/>
      <c r="SZC13"/>
      <c r="SZD13"/>
      <c r="SZE13"/>
      <c r="SZF13"/>
      <c r="SZG13"/>
      <c r="SZH13"/>
      <c r="SZI13"/>
      <c r="SZJ13"/>
      <c r="SZK13"/>
      <c r="SZL13"/>
      <c r="SZM13"/>
      <c r="SZN13"/>
      <c r="SZO13"/>
      <c r="SZP13"/>
      <c r="SZQ13"/>
      <c r="SZR13"/>
      <c r="SZS13"/>
      <c r="SZT13"/>
      <c r="SZU13"/>
      <c r="SZV13"/>
      <c r="SZW13"/>
      <c r="SZX13"/>
      <c r="SZY13"/>
      <c r="SZZ13"/>
      <c r="TAA13"/>
      <c r="TAB13"/>
      <c r="TAC13"/>
      <c r="TAD13"/>
      <c r="TAE13"/>
      <c r="TAF13"/>
      <c r="TAG13"/>
      <c r="TAH13"/>
      <c r="TAI13"/>
      <c r="TAJ13"/>
      <c r="TAK13"/>
      <c r="TAL13"/>
      <c r="TAM13"/>
      <c r="TAN13"/>
      <c r="TAO13"/>
      <c r="TAP13"/>
      <c r="TAQ13"/>
      <c r="TAR13"/>
      <c r="TAS13"/>
      <c r="TAT13"/>
      <c r="TAU13"/>
      <c r="TAV13"/>
      <c r="TAW13"/>
      <c r="TAX13"/>
      <c r="TAY13"/>
      <c r="TAZ13"/>
      <c r="TBA13"/>
      <c r="TBB13"/>
      <c r="TBC13"/>
      <c r="TBD13"/>
      <c r="TBE13"/>
      <c r="TBF13"/>
      <c r="TBG13"/>
      <c r="TBH13"/>
      <c r="TBI13"/>
      <c r="TBJ13"/>
      <c r="TBK13"/>
      <c r="TBL13"/>
      <c r="TBM13"/>
      <c r="TBN13"/>
      <c r="TBO13"/>
      <c r="TBP13"/>
      <c r="TBQ13"/>
      <c r="TBR13"/>
      <c r="TBS13"/>
      <c r="TBT13"/>
      <c r="TBU13"/>
      <c r="TBV13"/>
      <c r="TBW13"/>
      <c r="TBX13"/>
      <c r="TBY13"/>
      <c r="TBZ13"/>
      <c r="TCA13"/>
      <c r="TCB13"/>
      <c r="TCC13"/>
      <c r="TCD13"/>
      <c r="TCE13"/>
      <c r="TCF13"/>
      <c r="TCG13"/>
      <c r="TCH13"/>
      <c r="TCI13"/>
      <c r="TCJ13"/>
      <c r="TCK13"/>
      <c r="TCL13"/>
      <c r="TCM13"/>
      <c r="TCN13"/>
      <c r="TCO13"/>
      <c r="TCP13"/>
      <c r="TCQ13"/>
      <c r="TCR13"/>
      <c r="TCS13"/>
      <c r="TCT13"/>
      <c r="TCU13"/>
      <c r="TCV13"/>
      <c r="TCW13"/>
      <c r="TCX13"/>
      <c r="TCY13"/>
      <c r="TCZ13"/>
      <c r="TDA13"/>
      <c r="TDB13"/>
      <c r="TDC13"/>
      <c r="TDD13"/>
      <c r="TDE13"/>
      <c r="TDF13"/>
      <c r="TDG13"/>
      <c r="TDH13"/>
      <c r="TDI13"/>
      <c r="TDJ13"/>
      <c r="TDK13"/>
      <c r="TDL13"/>
      <c r="TDM13"/>
      <c r="TDN13"/>
      <c r="TDO13"/>
      <c r="TDP13"/>
      <c r="TDQ13"/>
      <c r="TDR13"/>
      <c r="TDS13"/>
      <c r="TDT13"/>
      <c r="TDU13"/>
      <c r="TDV13"/>
      <c r="TDW13"/>
      <c r="TDX13"/>
      <c r="TDY13"/>
      <c r="TDZ13"/>
      <c r="TEA13"/>
      <c r="TEB13"/>
      <c r="TEC13"/>
      <c r="TED13"/>
      <c r="TEE13"/>
      <c r="TEF13"/>
      <c r="TEG13"/>
      <c r="TEH13"/>
      <c r="TEI13"/>
      <c r="TEJ13"/>
      <c r="TEK13"/>
      <c r="TEL13"/>
      <c r="TEM13"/>
      <c r="TEN13"/>
      <c r="TEO13"/>
      <c r="TEP13"/>
      <c r="TEQ13"/>
      <c r="TER13"/>
      <c r="TES13"/>
      <c r="TET13"/>
      <c r="TEU13"/>
      <c r="TEV13"/>
      <c r="TEW13"/>
      <c r="TEX13"/>
      <c r="TEY13"/>
      <c r="TEZ13"/>
      <c r="TFA13"/>
      <c r="TFB13"/>
      <c r="TFC13"/>
      <c r="TFD13"/>
      <c r="TFE13"/>
      <c r="TFF13"/>
      <c r="TFG13"/>
      <c r="TFH13"/>
      <c r="TFI13"/>
      <c r="TFJ13"/>
      <c r="TFK13"/>
      <c r="TFL13"/>
      <c r="TFM13"/>
      <c r="TFN13"/>
      <c r="TFO13"/>
      <c r="TFP13"/>
      <c r="TFQ13"/>
      <c r="TFR13"/>
      <c r="TFS13"/>
      <c r="TFT13"/>
      <c r="TFU13"/>
      <c r="TFV13"/>
      <c r="TFW13"/>
      <c r="TFX13"/>
      <c r="TFY13"/>
      <c r="TFZ13"/>
      <c r="TGA13"/>
      <c r="TGB13"/>
      <c r="TGC13"/>
      <c r="TGD13"/>
      <c r="TGE13"/>
      <c r="TGF13"/>
      <c r="TGG13"/>
      <c r="TGH13"/>
      <c r="TGI13"/>
      <c r="TGJ13"/>
      <c r="TGK13"/>
      <c r="TGL13"/>
      <c r="TGM13"/>
      <c r="TGN13"/>
      <c r="TGO13"/>
      <c r="TGP13"/>
      <c r="TGQ13"/>
      <c r="TGR13"/>
      <c r="TGS13"/>
      <c r="TGT13"/>
      <c r="TGU13"/>
      <c r="TGV13"/>
      <c r="TGW13"/>
      <c r="TGX13"/>
      <c r="TGY13"/>
      <c r="TGZ13"/>
      <c r="THA13"/>
      <c r="THB13"/>
      <c r="THC13"/>
      <c r="THD13"/>
      <c r="THE13"/>
      <c r="THF13"/>
      <c r="THG13"/>
      <c r="THH13"/>
      <c r="THI13"/>
      <c r="THJ13"/>
      <c r="THK13"/>
      <c r="THL13"/>
      <c r="THM13"/>
      <c r="THN13"/>
      <c r="THO13"/>
      <c r="THP13"/>
      <c r="THQ13"/>
      <c r="THR13"/>
      <c r="THS13"/>
      <c r="THT13"/>
      <c r="THU13"/>
      <c r="THV13"/>
      <c r="THW13"/>
      <c r="THX13"/>
      <c r="THY13"/>
      <c r="THZ13"/>
      <c r="TIA13"/>
      <c r="TIB13"/>
      <c r="TIC13"/>
      <c r="TID13"/>
      <c r="TIE13"/>
      <c r="TIF13"/>
      <c r="TIG13"/>
      <c r="TIH13"/>
      <c r="TII13"/>
      <c r="TIJ13"/>
      <c r="TIK13"/>
      <c r="TIL13"/>
      <c r="TIM13"/>
      <c r="TIN13"/>
      <c r="TIO13"/>
      <c r="TIP13"/>
      <c r="TIQ13"/>
      <c r="TIR13"/>
      <c r="TIS13"/>
      <c r="TIT13"/>
      <c r="TIU13"/>
      <c r="TIV13"/>
      <c r="TIW13"/>
      <c r="TIX13"/>
      <c r="TIY13"/>
      <c r="TIZ13"/>
      <c r="TJA13"/>
      <c r="TJB13"/>
      <c r="TJC13"/>
      <c r="TJD13"/>
      <c r="TJE13"/>
      <c r="TJF13"/>
      <c r="TJG13"/>
      <c r="TJH13"/>
      <c r="TJI13"/>
      <c r="TJJ13"/>
      <c r="TJK13"/>
      <c r="TJL13"/>
      <c r="TJM13"/>
      <c r="TJN13"/>
      <c r="TJO13"/>
      <c r="TJP13"/>
      <c r="TJQ13"/>
      <c r="TJR13"/>
      <c r="TJS13"/>
      <c r="TJT13"/>
      <c r="TJU13"/>
      <c r="TJV13"/>
      <c r="TJW13"/>
      <c r="TJX13"/>
      <c r="TJY13"/>
      <c r="TJZ13"/>
      <c r="TKA13"/>
      <c r="TKB13"/>
      <c r="TKC13"/>
      <c r="TKD13"/>
      <c r="TKE13"/>
      <c r="TKF13"/>
      <c r="TKG13"/>
      <c r="TKH13"/>
      <c r="TKI13"/>
      <c r="TKJ13"/>
      <c r="TKK13"/>
      <c r="TKL13"/>
      <c r="TKM13"/>
      <c r="TKN13"/>
      <c r="TKO13"/>
      <c r="TKP13"/>
      <c r="TKQ13"/>
      <c r="TKR13"/>
      <c r="TKS13"/>
      <c r="TKT13"/>
      <c r="TKU13"/>
      <c r="TKV13"/>
      <c r="TKW13"/>
      <c r="TKX13"/>
      <c r="TKY13"/>
      <c r="TKZ13"/>
      <c r="TLA13"/>
      <c r="TLB13"/>
      <c r="TLC13"/>
      <c r="TLD13"/>
      <c r="TLE13"/>
      <c r="TLF13"/>
      <c r="TLG13"/>
      <c r="TLH13"/>
      <c r="TLI13"/>
      <c r="TLJ13"/>
      <c r="TLK13"/>
      <c r="TLL13"/>
      <c r="TLM13"/>
      <c r="TLN13"/>
      <c r="TLO13"/>
      <c r="TLP13"/>
      <c r="TLQ13"/>
      <c r="TLR13"/>
      <c r="TLS13"/>
      <c r="TLT13"/>
      <c r="TLU13"/>
      <c r="TLV13"/>
      <c r="TLW13"/>
      <c r="TLX13"/>
      <c r="TLY13"/>
      <c r="TLZ13"/>
      <c r="TMA13"/>
      <c r="TMB13"/>
      <c r="TMC13"/>
      <c r="TMD13"/>
      <c r="TME13"/>
      <c r="TMF13"/>
      <c r="TMG13"/>
      <c r="TMH13"/>
      <c r="TMI13"/>
      <c r="TMJ13"/>
      <c r="TMK13"/>
      <c r="TML13"/>
      <c r="TMM13"/>
      <c r="TMN13"/>
      <c r="TMO13"/>
      <c r="TMP13"/>
      <c r="TMQ13"/>
      <c r="TMR13"/>
      <c r="TMS13"/>
      <c r="TMT13"/>
      <c r="TMU13"/>
      <c r="TMV13"/>
      <c r="TMW13"/>
      <c r="TMX13"/>
      <c r="TMY13"/>
      <c r="TMZ13"/>
      <c r="TNA13"/>
      <c r="TNB13"/>
      <c r="TNC13"/>
      <c r="TND13"/>
      <c r="TNE13"/>
      <c r="TNF13"/>
      <c r="TNG13"/>
      <c r="TNH13"/>
      <c r="TNI13"/>
      <c r="TNJ13"/>
      <c r="TNK13"/>
      <c r="TNL13"/>
      <c r="TNM13"/>
      <c r="TNN13"/>
      <c r="TNO13"/>
      <c r="TNP13"/>
      <c r="TNQ13"/>
      <c r="TNR13"/>
      <c r="TNS13"/>
      <c r="TNT13"/>
      <c r="TNU13"/>
      <c r="TNV13"/>
      <c r="TNW13"/>
      <c r="TNX13"/>
      <c r="TNY13"/>
      <c r="TNZ13"/>
      <c r="TOA13"/>
      <c r="TOB13"/>
      <c r="TOC13"/>
      <c r="TOD13"/>
      <c r="TOE13"/>
      <c r="TOF13"/>
      <c r="TOG13"/>
      <c r="TOH13"/>
      <c r="TOI13"/>
      <c r="TOJ13"/>
      <c r="TOK13"/>
      <c r="TOL13"/>
      <c r="TOM13"/>
      <c r="TON13"/>
      <c r="TOO13"/>
      <c r="TOP13"/>
      <c r="TOQ13"/>
      <c r="TOR13"/>
      <c r="TOS13"/>
      <c r="TOT13"/>
      <c r="TOU13"/>
      <c r="TOV13"/>
      <c r="TOW13"/>
      <c r="TOX13"/>
      <c r="TOY13"/>
      <c r="TOZ13"/>
      <c r="TPA13"/>
      <c r="TPB13"/>
      <c r="TPC13"/>
      <c r="TPD13"/>
      <c r="TPE13"/>
      <c r="TPF13"/>
      <c r="TPG13"/>
      <c r="TPH13"/>
      <c r="TPI13"/>
      <c r="TPJ13"/>
      <c r="TPK13"/>
      <c r="TPL13"/>
      <c r="TPM13"/>
      <c r="TPN13"/>
      <c r="TPO13"/>
      <c r="TPP13"/>
      <c r="TPQ13"/>
      <c r="TPR13"/>
      <c r="TPS13"/>
      <c r="TPT13"/>
      <c r="TPU13"/>
      <c r="TPV13"/>
      <c r="TPW13"/>
      <c r="TPX13"/>
      <c r="TPY13"/>
      <c r="TPZ13"/>
      <c r="TQA13"/>
      <c r="TQB13"/>
      <c r="TQC13"/>
      <c r="TQD13"/>
      <c r="TQE13"/>
      <c r="TQF13"/>
      <c r="TQG13"/>
      <c r="TQH13"/>
      <c r="TQI13"/>
      <c r="TQJ13"/>
      <c r="TQK13"/>
      <c r="TQL13"/>
      <c r="TQM13"/>
      <c r="TQN13"/>
      <c r="TQO13"/>
      <c r="TQP13"/>
      <c r="TQQ13"/>
      <c r="TQR13"/>
      <c r="TQS13"/>
      <c r="TQT13"/>
      <c r="TQU13"/>
      <c r="TQV13"/>
      <c r="TQW13"/>
      <c r="TQX13"/>
      <c r="TQY13"/>
      <c r="TQZ13"/>
      <c r="TRA13"/>
      <c r="TRB13"/>
      <c r="TRC13"/>
      <c r="TRD13"/>
      <c r="TRE13"/>
      <c r="TRF13"/>
      <c r="TRG13"/>
      <c r="TRH13"/>
      <c r="TRI13"/>
      <c r="TRJ13"/>
      <c r="TRK13"/>
      <c r="TRL13"/>
      <c r="TRM13"/>
      <c r="TRN13"/>
      <c r="TRO13"/>
      <c r="TRP13"/>
      <c r="TRQ13"/>
      <c r="TRR13"/>
      <c r="TRS13"/>
      <c r="TRT13"/>
      <c r="TRU13"/>
      <c r="TRV13"/>
      <c r="TRW13"/>
      <c r="TRX13"/>
      <c r="TRY13"/>
      <c r="TRZ13"/>
      <c r="TSA13"/>
      <c r="TSB13"/>
      <c r="TSC13"/>
      <c r="TSD13"/>
      <c r="TSE13"/>
      <c r="TSF13"/>
      <c r="TSG13"/>
      <c r="TSH13"/>
      <c r="TSI13"/>
      <c r="TSJ13"/>
      <c r="TSK13"/>
      <c r="TSL13"/>
      <c r="TSM13"/>
      <c r="TSN13"/>
      <c r="TSO13"/>
      <c r="TSP13"/>
      <c r="TSQ13"/>
      <c r="TSR13"/>
      <c r="TSS13"/>
      <c r="TST13"/>
      <c r="TSU13"/>
      <c r="TSV13"/>
      <c r="TSW13"/>
      <c r="TSX13"/>
      <c r="TSY13"/>
      <c r="TSZ13"/>
      <c r="TTA13"/>
      <c r="TTB13"/>
      <c r="TTC13"/>
      <c r="TTD13"/>
      <c r="TTE13"/>
      <c r="TTF13"/>
      <c r="TTG13"/>
      <c r="TTH13"/>
      <c r="TTI13"/>
      <c r="TTJ13"/>
      <c r="TTK13"/>
      <c r="TTL13"/>
      <c r="TTM13"/>
      <c r="TTN13"/>
      <c r="TTO13"/>
      <c r="TTP13"/>
      <c r="TTQ13"/>
      <c r="TTR13"/>
      <c r="TTS13"/>
      <c r="TTT13"/>
      <c r="TTU13"/>
      <c r="TTV13"/>
      <c r="TTW13"/>
      <c r="TTX13"/>
      <c r="TTY13"/>
      <c r="TTZ13"/>
      <c r="TUA13"/>
      <c r="TUB13"/>
      <c r="TUC13"/>
      <c r="TUD13"/>
      <c r="TUE13"/>
      <c r="TUF13"/>
      <c r="TUG13"/>
      <c r="TUH13"/>
      <c r="TUI13"/>
      <c r="TUJ13"/>
      <c r="TUK13"/>
      <c r="TUL13"/>
      <c r="TUM13"/>
      <c r="TUN13"/>
      <c r="TUO13"/>
      <c r="TUP13"/>
      <c r="TUQ13"/>
      <c r="TUR13"/>
      <c r="TUS13"/>
      <c r="TUT13"/>
      <c r="TUU13"/>
      <c r="TUV13"/>
      <c r="TUW13"/>
      <c r="TUX13"/>
      <c r="TUY13"/>
      <c r="TUZ13"/>
      <c r="TVA13"/>
      <c r="TVB13"/>
      <c r="TVC13"/>
      <c r="TVD13"/>
      <c r="TVE13"/>
      <c r="TVF13"/>
      <c r="TVG13"/>
      <c r="TVH13"/>
      <c r="TVI13"/>
      <c r="TVJ13"/>
      <c r="TVK13"/>
      <c r="TVL13"/>
      <c r="TVM13"/>
      <c r="TVN13"/>
      <c r="TVO13"/>
      <c r="TVP13"/>
      <c r="TVQ13"/>
      <c r="TVR13"/>
      <c r="TVS13"/>
      <c r="TVT13"/>
      <c r="TVU13"/>
      <c r="TVV13"/>
      <c r="TVW13"/>
      <c r="TVX13"/>
      <c r="TVY13"/>
      <c r="TVZ13"/>
      <c r="TWA13"/>
      <c r="TWB13"/>
      <c r="TWC13"/>
      <c r="TWD13"/>
      <c r="TWE13"/>
      <c r="TWF13"/>
      <c r="TWG13"/>
      <c r="TWH13"/>
      <c r="TWI13"/>
      <c r="TWJ13"/>
      <c r="TWK13"/>
      <c r="TWL13"/>
      <c r="TWM13"/>
      <c r="TWN13"/>
      <c r="TWO13"/>
      <c r="TWP13"/>
      <c r="TWQ13"/>
      <c r="TWR13"/>
      <c r="TWS13"/>
      <c r="TWT13"/>
      <c r="TWU13"/>
      <c r="TWV13"/>
      <c r="TWW13"/>
      <c r="TWX13"/>
      <c r="TWY13"/>
      <c r="TWZ13"/>
      <c r="TXA13"/>
      <c r="TXB13"/>
      <c r="TXC13"/>
      <c r="TXD13"/>
      <c r="TXE13"/>
      <c r="TXF13"/>
      <c r="TXG13"/>
      <c r="TXH13"/>
      <c r="TXI13"/>
      <c r="TXJ13"/>
      <c r="TXK13"/>
      <c r="TXL13"/>
      <c r="TXM13"/>
      <c r="TXN13"/>
      <c r="TXO13"/>
      <c r="TXP13"/>
      <c r="TXQ13"/>
      <c r="TXR13"/>
      <c r="TXS13"/>
      <c r="TXT13"/>
      <c r="TXU13"/>
      <c r="TXV13"/>
      <c r="TXW13"/>
      <c r="TXX13"/>
      <c r="TXY13"/>
      <c r="TXZ13"/>
      <c r="TYA13"/>
      <c r="TYB13"/>
      <c r="TYC13"/>
      <c r="TYD13"/>
      <c r="TYE13"/>
      <c r="TYF13"/>
      <c r="TYG13"/>
      <c r="TYH13"/>
      <c r="TYI13"/>
      <c r="TYJ13"/>
      <c r="TYK13"/>
      <c r="TYL13"/>
      <c r="TYM13"/>
      <c r="TYN13"/>
      <c r="TYO13"/>
      <c r="TYP13"/>
      <c r="TYQ13"/>
      <c r="TYR13"/>
      <c r="TYS13"/>
      <c r="TYT13"/>
      <c r="TYU13"/>
      <c r="TYV13"/>
      <c r="TYW13"/>
      <c r="TYX13"/>
      <c r="TYY13"/>
      <c r="TYZ13"/>
      <c r="TZA13"/>
      <c r="TZB13"/>
      <c r="TZC13"/>
      <c r="TZD13"/>
      <c r="TZE13"/>
      <c r="TZF13"/>
      <c r="TZG13"/>
      <c r="TZH13"/>
      <c r="TZI13"/>
      <c r="TZJ13"/>
      <c r="TZK13"/>
      <c r="TZL13"/>
      <c r="TZM13"/>
      <c r="TZN13"/>
      <c r="TZO13"/>
      <c r="TZP13"/>
      <c r="TZQ13"/>
      <c r="TZR13"/>
      <c r="TZS13"/>
      <c r="TZT13"/>
      <c r="TZU13"/>
      <c r="TZV13"/>
      <c r="TZW13"/>
      <c r="TZX13"/>
      <c r="TZY13"/>
      <c r="TZZ13"/>
      <c r="UAA13"/>
      <c r="UAB13"/>
      <c r="UAC13"/>
      <c r="UAD13"/>
      <c r="UAE13"/>
      <c r="UAF13"/>
      <c r="UAG13"/>
      <c r="UAH13"/>
      <c r="UAI13"/>
      <c r="UAJ13"/>
      <c r="UAK13"/>
      <c r="UAL13"/>
      <c r="UAM13"/>
      <c r="UAN13"/>
      <c r="UAO13"/>
      <c r="UAP13"/>
      <c r="UAQ13"/>
      <c r="UAR13"/>
      <c r="UAS13"/>
      <c r="UAT13"/>
      <c r="UAU13"/>
      <c r="UAV13"/>
      <c r="UAW13"/>
      <c r="UAX13"/>
      <c r="UAY13"/>
      <c r="UAZ13"/>
      <c r="UBA13"/>
      <c r="UBB13"/>
      <c r="UBC13"/>
      <c r="UBD13"/>
      <c r="UBE13"/>
      <c r="UBF13"/>
      <c r="UBG13"/>
      <c r="UBH13"/>
      <c r="UBI13"/>
      <c r="UBJ13"/>
      <c r="UBK13"/>
      <c r="UBL13"/>
      <c r="UBM13"/>
      <c r="UBN13"/>
      <c r="UBO13"/>
      <c r="UBP13"/>
      <c r="UBQ13"/>
      <c r="UBR13"/>
      <c r="UBS13"/>
      <c r="UBT13"/>
      <c r="UBU13"/>
      <c r="UBV13"/>
      <c r="UBW13"/>
      <c r="UBX13"/>
      <c r="UBY13"/>
      <c r="UBZ13"/>
      <c r="UCA13"/>
      <c r="UCB13"/>
      <c r="UCC13"/>
      <c r="UCD13"/>
      <c r="UCE13"/>
      <c r="UCF13"/>
      <c r="UCG13"/>
      <c r="UCH13"/>
      <c r="UCI13"/>
      <c r="UCJ13"/>
      <c r="UCK13"/>
      <c r="UCL13"/>
      <c r="UCM13"/>
      <c r="UCN13"/>
      <c r="UCO13"/>
      <c r="UCP13"/>
      <c r="UCQ13"/>
      <c r="UCR13"/>
      <c r="UCS13"/>
      <c r="UCT13"/>
      <c r="UCU13"/>
      <c r="UCV13"/>
      <c r="UCW13"/>
      <c r="UCX13"/>
      <c r="UCY13"/>
      <c r="UCZ13"/>
      <c r="UDA13"/>
      <c r="UDB13"/>
      <c r="UDC13"/>
      <c r="UDD13"/>
      <c r="UDE13"/>
      <c r="UDF13"/>
      <c r="UDG13"/>
      <c r="UDH13"/>
      <c r="UDI13"/>
      <c r="UDJ13"/>
      <c r="UDK13"/>
      <c r="UDL13"/>
      <c r="UDM13"/>
      <c r="UDN13"/>
      <c r="UDO13"/>
      <c r="UDP13"/>
      <c r="UDQ13"/>
      <c r="UDR13"/>
      <c r="UDS13"/>
      <c r="UDT13"/>
      <c r="UDU13"/>
      <c r="UDV13"/>
      <c r="UDW13"/>
      <c r="UDX13"/>
      <c r="UDY13"/>
      <c r="UDZ13"/>
      <c r="UEA13"/>
      <c r="UEB13"/>
      <c r="UEC13"/>
      <c r="UED13"/>
      <c r="UEE13"/>
      <c r="UEF13"/>
      <c r="UEG13"/>
      <c r="UEH13"/>
      <c r="UEI13"/>
      <c r="UEJ13"/>
      <c r="UEK13"/>
      <c r="UEL13"/>
      <c r="UEM13"/>
      <c r="UEN13"/>
      <c r="UEO13"/>
      <c r="UEP13"/>
      <c r="UEQ13"/>
      <c r="UER13"/>
      <c r="UES13"/>
      <c r="UET13"/>
      <c r="UEU13"/>
      <c r="UEV13"/>
      <c r="UEW13"/>
      <c r="UEX13"/>
      <c r="UEY13"/>
      <c r="UEZ13"/>
      <c r="UFA13"/>
      <c r="UFB13"/>
      <c r="UFC13"/>
      <c r="UFD13"/>
      <c r="UFE13"/>
      <c r="UFF13"/>
      <c r="UFG13"/>
      <c r="UFH13"/>
      <c r="UFI13"/>
      <c r="UFJ13"/>
      <c r="UFK13"/>
      <c r="UFL13"/>
      <c r="UFM13"/>
      <c r="UFN13"/>
      <c r="UFO13"/>
      <c r="UFP13"/>
      <c r="UFQ13"/>
      <c r="UFR13"/>
      <c r="UFS13"/>
      <c r="UFT13"/>
      <c r="UFU13"/>
      <c r="UFV13"/>
      <c r="UFW13"/>
      <c r="UFX13"/>
      <c r="UFY13"/>
      <c r="UFZ13"/>
      <c r="UGA13"/>
      <c r="UGB13"/>
      <c r="UGC13"/>
      <c r="UGD13"/>
      <c r="UGE13"/>
      <c r="UGF13"/>
      <c r="UGG13"/>
      <c r="UGH13"/>
      <c r="UGI13"/>
      <c r="UGJ13"/>
      <c r="UGK13"/>
      <c r="UGL13"/>
      <c r="UGM13"/>
      <c r="UGN13"/>
      <c r="UGO13"/>
      <c r="UGP13"/>
      <c r="UGQ13"/>
      <c r="UGR13"/>
      <c r="UGS13"/>
      <c r="UGT13"/>
      <c r="UGU13"/>
      <c r="UGV13"/>
      <c r="UGW13"/>
      <c r="UGX13"/>
      <c r="UGY13"/>
      <c r="UGZ13"/>
      <c r="UHA13"/>
      <c r="UHB13"/>
      <c r="UHC13"/>
      <c r="UHD13"/>
      <c r="UHE13"/>
      <c r="UHF13"/>
      <c r="UHG13"/>
      <c r="UHH13"/>
      <c r="UHI13"/>
      <c r="UHJ13"/>
      <c r="UHK13"/>
      <c r="UHL13"/>
      <c r="UHM13"/>
      <c r="UHN13"/>
      <c r="UHO13"/>
      <c r="UHP13"/>
      <c r="UHQ13"/>
      <c r="UHR13"/>
      <c r="UHS13"/>
      <c r="UHT13"/>
      <c r="UHU13"/>
      <c r="UHV13"/>
      <c r="UHW13"/>
      <c r="UHX13"/>
      <c r="UHY13"/>
      <c r="UHZ13"/>
      <c r="UIA13"/>
      <c r="UIB13"/>
      <c r="UIC13"/>
      <c r="UID13"/>
      <c r="UIE13"/>
      <c r="UIF13"/>
      <c r="UIG13"/>
      <c r="UIH13"/>
      <c r="UII13"/>
      <c r="UIJ13"/>
      <c r="UIK13"/>
      <c r="UIL13"/>
      <c r="UIM13"/>
      <c r="UIN13"/>
      <c r="UIO13"/>
      <c r="UIP13"/>
      <c r="UIQ13"/>
      <c r="UIR13"/>
      <c r="UIS13"/>
      <c r="UIT13"/>
      <c r="UIU13"/>
      <c r="UIV13"/>
      <c r="UIW13"/>
      <c r="UIX13"/>
      <c r="UIY13"/>
      <c r="UIZ13"/>
      <c r="UJA13"/>
      <c r="UJB13"/>
      <c r="UJC13"/>
      <c r="UJD13"/>
      <c r="UJE13"/>
      <c r="UJF13"/>
      <c r="UJG13"/>
      <c r="UJH13"/>
      <c r="UJI13"/>
      <c r="UJJ13"/>
      <c r="UJK13"/>
      <c r="UJL13"/>
      <c r="UJM13"/>
      <c r="UJN13"/>
      <c r="UJO13"/>
      <c r="UJP13"/>
      <c r="UJQ13"/>
      <c r="UJR13"/>
      <c r="UJS13"/>
      <c r="UJT13"/>
      <c r="UJU13"/>
      <c r="UJV13"/>
      <c r="UJW13"/>
      <c r="UJX13"/>
      <c r="UJY13"/>
      <c r="UJZ13"/>
      <c r="UKA13"/>
      <c r="UKB13"/>
      <c r="UKC13"/>
      <c r="UKD13"/>
      <c r="UKE13"/>
      <c r="UKF13"/>
      <c r="UKG13"/>
      <c r="UKH13"/>
      <c r="UKI13"/>
      <c r="UKJ13"/>
      <c r="UKK13"/>
      <c r="UKL13"/>
      <c r="UKM13"/>
      <c r="UKN13"/>
      <c r="UKO13"/>
      <c r="UKP13"/>
      <c r="UKQ13"/>
      <c r="UKR13"/>
      <c r="UKS13"/>
      <c r="UKT13"/>
      <c r="UKU13"/>
      <c r="UKV13"/>
      <c r="UKW13"/>
      <c r="UKX13"/>
      <c r="UKY13"/>
      <c r="UKZ13"/>
      <c r="ULA13"/>
      <c r="ULB13"/>
      <c r="ULC13"/>
      <c r="ULD13"/>
      <c r="ULE13"/>
      <c r="ULF13"/>
      <c r="ULG13"/>
      <c r="ULH13"/>
      <c r="ULI13"/>
      <c r="ULJ13"/>
      <c r="ULK13"/>
      <c r="ULL13"/>
      <c r="ULM13"/>
      <c r="ULN13"/>
      <c r="ULO13"/>
      <c r="ULP13"/>
      <c r="ULQ13"/>
      <c r="ULR13"/>
      <c r="ULS13"/>
      <c r="ULT13"/>
      <c r="ULU13"/>
      <c r="ULV13"/>
      <c r="ULW13"/>
      <c r="ULX13"/>
      <c r="ULY13"/>
      <c r="ULZ13"/>
      <c r="UMA13"/>
      <c r="UMB13"/>
      <c r="UMC13"/>
      <c r="UMD13"/>
      <c r="UME13"/>
      <c r="UMF13"/>
      <c r="UMG13"/>
      <c r="UMH13"/>
      <c r="UMI13"/>
      <c r="UMJ13"/>
      <c r="UMK13"/>
      <c r="UML13"/>
      <c r="UMM13"/>
      <c r="UMN13"/>
      <c r="UMO13"/>
      <c r="UMP13"/>
      <c r="UMQ13"/>
      <c r="UMR13"/>
      <c r="UMS13"/>
      <c r="UMT13"/>
      <c r="UMU13"/>
      <c r="UMV13"/>
      <c r="UMW13"/>
      <c r="UMX13"/>
      <c r="UMY13"/>
      <c r="UMZ13"/>
      <c r="UNA13"/>
      <c r="UNB13"/>
      <c r="UNC13"/>
      <c r="UND13"/>
      <c r="UNE13"/>
      <c r="UNF13"/>
      <c r="UNG13"/>
      <c r="UNH13"/>
      <c r="UNI13"/>
      <c r="UNJ13"/>
      <c r="UNK13"/>
      <c r="UNL13"/>
      <c r="UNM13"/>
      <c r="UNN13"/>
      <c r="UNO13"/>
      <c r="UNP13"/>
      <c r="UNQ13"/>
      <c r="UNR13"/>
      <c r="UNS13"/>
      <c r="UNT13"/>
      <c r="UNU13"/>
      <c r="UNV13"/>
      <c r="UNW13"/>
      <c r="UNX13"/>
      <c r="UNY13"/>
      <c r="UNZ13"/>
      <c r="UOA13"/>
      <c r="UOB13"/>
      <c r="UOC13"/>
      <c r="UOD13"/>
      <c r="UOE13"/>
      <c r="UOF13"/>
      <c r="UOG13"/>
      <c r="UOH13"/>
      <c r="UOI13"/>
      <c r="UOJ13"/>
      <c r="UOK13"/>
      <c r="UOL13"/>
      <c r="UOM13"/>
      <c r="UON13"/>
      <c r="UOO13"/>
      <c r="UOP13"/>
      <c r="UOQ13"/>
      <c r="UOR13"/>
      <c r="UOS13"/>
      <c r="UOT13"/>
      <c r="UOU13"/>
      <c r="UOV13"/>
      <c r="UOW13"/>
      <c r="UOX13"/>
      <c r="UOY13"/>
      <c r="UOZ13"/>
      <c r="UPA13"/>
      <c r="UPB13"/>
      <c r="UPC13"/>
      <c r="UPD13"/>
      <c r="UPE13"/>
      <c r="UPF13"/>
      <c r="UPG13"/>
      <c r="UPH13"/>
      <c r="UPI13"/>
      <c r="UPJ13"/>
      <c r="UPK13"/>
      <c r="UPL13"/>
      <c r="UPM13"/>
      <c r="UPN13"/>
      <c r="UPO13"/>
      <c r="UPP13"/>
      <c r="UPQ13"/>
      <c r="UPR13"/>
      <c r="UPS13"/>
      <c r="UPT13"/>
      <c r="UPU13"/>
      <c r="UPV13"/>
      <c r="UPW13"/>
      <c r="UPX13"/>
      <c r="UPY13"/>
      <c r="UPZ13"/>
      <c r="UQA13"/>
      <c r="UQB13"/>
      <c r="UQC13"/>
      <c r="UQD13"/>
      <c r="UQE13"/>
      <c r="UQF13"/>
      <c r="UQG13"/>
      <c r="UQH13"/>
      <c r="UQI13"/>
      <c r="UQJ13"/>
      <c r="UQK13"/>
      <c r="UQL13"/>
      <c r="UQM13"/>
      <c r="UQN13"/>
      <c r="UQO13"/>
      <c r="UQP13"/>
      <c r="UQQ13"/>
      <c r="UQR13"/>
      <c r="UQS13"/>
      <c r="UQT13"/>
      <c r="UQU13"/>
      <c r="UQV13"/>
      <c r="UQW13"/>
      <c r="UQX13"/>
      <c r="UQY13"/>
      <c r="UQZ13"/>
      <c r="URA13"/>
      <c r="URB13"/>
      <c r="URC13"/>
      <c r="URD13"/>
      <c r="URE13"/>
      <c r="URF13"/>
      <c r="URG13"/>
      <c r="URH13"/>
      <c r="URI13"/>
      <c r="URJ13"/>
      <c r="URK13"/>
      <c r="URL13"/>
      <c r="URM13"/>
      <c r="URN13"/>
      <c r="URO13"/>
      <c r="URP13"/>
      <c r="URQ13"/>
      <c r="URR13"/>
      <c r="URS13"/>
      <c r="URT13"/>
      <c r="URU13"/>
      <c r="URV13"/>
      <c r="URW13"/>
      <c r="URX13"/>
      <c r="URY13"/>
      <c r="URZ13"/>
      <c r="USA13"/>
      <c r="USB13"/>
      <c r="USC13"/>
      <c r="USD13"/>
      <c r="USE13"/>
      <c r="USF13"/>
      <c r="USG13"/>
      <c r="USH13"/>
      <c r="USI13"/>
      <c r="USJ13"/>
      <c r="USK13"/>
      <c r="USL13"/>
      <c r="USM13"/>
      <c r="USN13"/>
      <c r="USO13"/>
      <c r="USP13"/>
      <c r="USQ13"/>
      <c r="USR13"/>
      <c r="USS13"/>
      <c r="UST13"/>
      <c r="USU13"/>
      <c r="USV13"/>
      <c r="USW13"/>
      <c r="USX13"/>
      <c r="USY13"/>
      <c r="USZ13"/>
      <c r="UTA13"/>
      <c r="UTB13"/>
      <c r="UTC13"/>
      <c r="UTD13"/>
      <c r="UTE13"/>
      <c r="UTF13"/>
      <c r="UTG13"/>
      <c r="UTH13"/>
      <c r="UTI13"/>
      <c r="UTJ13"/>
      <c r="UTK13"/>
      <c r="UTL13"/>
      <c r="UTM13"/>
      <c r="UTN13"/>
      <c r="UTO13"/>
      <c r="UTP13"/>
      <c r="UTQ13"/>
      <c r="UTR13"/>
      <c r="UTS13"/>
      <c r="UTT13"/>
      <c r="UTU13"/>
      <c r="UTV13"/>
      <c r="UTW13"/>
      <c r="UTX13"/>
      <c r="UTY13"/>
      <c r="UTZ13"/>
      <c r="UUA13"/>
      <c r="UUB13"/>
      <c r="UUC13"/>
      <c r="UUD13"/>
      <c r="UUE13"/>
      <c r="UUF13"/>
      <c r="UUG13"/>
      <c r="UUH13"/>
      <c r="UUI13"/>
      <c r="UUJ13"/>
      <c r="UUK13"/>
      <c r="UUL13"/>
      <c r="UUM13"/>
      <c r="UUN13"/>
      <c r="UUO13"/>
      <c r="UUP13"/>
      <c r="UUQ13"/>
      <c r="UUR13"/>
      <c r="UUS13"/>
      <c r="UUT13"/>
      <c r="UUU13"/>
      <c r="UUV13"/>
      <c r="UUW13"/>
      <c r="UUX13"/>
      <c r="UUY13"/>
      <c r="UUZ13"/>
      <c r="UVA13"/>
      <c r="UVB13"/>
      <c r="UVC13"/>
      <c r="UVD13"/>
      <c r="UVE13"/>
      <c r="UVF13"/>
      <c r="UVG13"/>
      <c r="UVH13"/>
      <c r="UVI13"/>
      <c r="UVJ13"/>
      <c r="UVK13"/>
      <c r="UVL13"/>
      <c r="UVM13"/>
      <c r="UVN13"/>
      <c r="UVO13"/>
      <c r="UVP13"/>
      <c r="UVQ13"/>
      <c r="UVR13"/>
      <c r="UVS13"/>
      <c r="UVT13"/>
      <c r="UVU13"/>
      <c r="UVV13"/>
      <c r="UVW13"/>
      <c r="UVX13"/>
      <c r="UVY13"/>
      <c r="UVZ13"/>
      <c r="UWA13"/>
      <c r="UWB13"/>
      <c r="UWC13"/>
      <c r="UWD13"/>
      <c r="UWE13"/>
      <c r="UWF13"/>
      <c r="UWG13"/>
      <c r="UWH13"/>
      <c r="UWI13"/>
      <c r="UWJ13"/>
      <c r="UWK13"/>
      <c r="UWL13"/>
      <c r="UWM13"/>
      <c r="UWN13"/>
      <c r="UWO13"/>
      <c r="UWP13"/>
      <c r="UWQ13"/>
      <c r="UWR13"/>
      <c r="UWS13"/>
      <c r="UWT13"/>
      <c r="UWU13"/>
      <c r="UWV13"/>
      <c r="UWW13"/>
      <c r="UWX13"/>
      <c r="UWY13"/>
      <c r="UWZ13"/>
      <c r="UXA13"/>
      <c r="UXB13"/>
      <c r="UXC13"/>
      <c r="UXD13"/>
      <c r="UXE13"/>
      <c r="UXF13"/>
      <c r="UXG13"/>
      <c r="UXH13"/>
      <c r="UXI13"/>
      <c r="UXJ13"/>
      <c r="UXK13"/>
      <c r="UXL13"/>
      <c r="UXM13"/>
      <c r="UXN13"/>
      <c r="UXO13"/>
      <c r="UXP13"/>
      <c r="UXQ13"/>
      <c r="UXR13"/>
      <c r="UXS13"/>
      <c r="UXT13"/>
      <c r="UXU13"/>
      <c r="UXV13"/>
      <c r="UXW13"/>
      <c r="UXX13"/>
      <c r="UXY13"/>
      <c r="UXZ13"/>
      <c r="UYA13"/>
      <c r="UYB13"/>
      <c r="UYC13"/>
      <c r="UYD13"/>
      <c r="UYE13"/>
      <c r="UYF13"/>
      <c r="UYG13"/>
      <c r="UYH13"/>
      <c r="UYI13"/>
      <c r="UYJ13"/>
      <c r="UYK13"/>
      <c r="UYL13"/>
      <c r="UYM13"/>
      <c r="UYN13"/>
      <c r="UYO13"/>
      <c r="UYP13"/>
      <c r="UYQ13"/>
      <c r="UYR13"/>
      <c r="UYS13"/>
      <c r="UYT13"/>
      <c r="UYU13"/>
      <c r="UYV13"/>
      <c r="UYW13"/>
      <c r="UYX13"/>
      <c r="UYY13"/>
      <c r="UYZ13"/>
      <c r="UZA13"/>
      <c r="UZB13"/>
      <c r="UZC13"/>
      <c r="UZD13"/>
      <c r="UZE13"/>
      <c r="UZF13"/>
      <c r="UZG13"/>
      <c r="UZH13"/>
      <c r="UZI13"/>
      <c r="UZJ13"/>
      <c r="UZK13"/>
      <c r="UZL13"/>
      <c r="UZM13"/>
      <c r="UZN13"/>
      <c r="UZO13"/>
      <c r="UZP13"/>
      <c r="UZQ13"/>
      <c r="UZR13"/>
      <c r="UZS13"/>
      <c r="UZT13"/>
      <c r="UZU13"/>
      <c r="UZV13"/>
      <c r="UZW13"/>
      <c r="UZX13"/>
      <c r="UZY13"/>
      <c r="UZZ13"/>
      <c r="VAA13"/>
      <c r="VAB13"/>
      <c r="VAC13"/>
      <c r="VAD13"/>
      <c r="VAE13"/>
      <c r="VAF13"/>
      <c r="VAG13"/>
      <c r="VAH13"/>
      <c r="VAI13"/>
      <c r="VAJ13"/>
      <c r="VAK13"/>
      <c r="VAL13"/>
      <c r="VAM13"/>
      <c r="VAN13"/>
      <c r="VAO13"/>
      <c r="VAP13"/>
      <c r="VAQ13"/>
      <c r="VAR13"/>
      <c r="VAS13"/>
      <c r="VAT13"/>
      <c r="VAU13"/>
      <c r="VAV13"/>
      <c r="VAW13"/>
      <c r="VAX13"/>
      <c r="VAY13"/>
      <c r="VAZ13"/>
      <c r="VBA13"/>
      <c r="VBB13"/>
      <c r="VBC13"/>
      <c r="VBD13"/>
      <c r="VBE13"/>
      <c r="VBF13"/>
      <c r="VBG13"/>
      <c r="VBH13"/>
      <c r="VBI13"/>
      <c r="VBJ13"/>
      <c r="VBK13"/>
      <c r="VBL13"/>
      <c r="VBM13"/>
      <c r="VBN13"/>
      <c r="VBO13"/>
      <c r="VBP13"/>
      <c r="VBQ13"/>
      <c r="VBR13"/>
      <c r="VBS13"/>
      <c r="VBT13"/>
      <c r="VBU13"/>
      <c r="VBV13"/>
      <c r="VBW13"/>
      <c r="VBX13"/>
      <c r="VBY13"/>
      <c r="VBZ13"/>
      <c r="VCA13"/>
      <c r="VCB13"/>
      <c r="VCC13"/>
      <c r="VCD13"/>
      <c r="VCE13"/>
      <c r="VCF13"/>
      <c r="VCG13"/>
      <c r="VCH13"/>
      <c r="VCI13"/>
      <c r="VCJ13"/>
      <c r="VCK13"/>
      <c r="VCL13"/>
      <c r="VCM13"/>
      <c r="VCN13"/>
      <c r="VCO13"/>
      <c r="VCP13"/>
      <c r="VCQ13"/>
      <c r="VCR13"/>
      <c r="VCS13"/>
      <c r="VCT13"/>
      <c r="VCU13"/>
      <c r="VCV13"/>
      <c r="VCW13"/>
      <c r="VCX13"/>
      <c r="VCY13"/>
      <c r="VCZ13"/>
      <c r="VDA13"/>
      <c r="VDB13"/>
      <c r="VDC13"/>
      <c r="VDD13"/>
      <c r="VDE13"/>
      <c r="VDF13"/>
      <c r="VDG13"/>
      <c r="VDH13"/>
      <c r="VDI13"/>
      <c r="VDJ13"/>
      <c r="VDK13"/>
      <c r="VDL13"/>
      <c r="VDM13"/>
      <c r="VDN13"/>
      <c r="VDO13"/>
      <c r="VDP13"/>
      <c r="VDQ13"/>
      <c r="VDR13"/>
      <c r="VDS13"/>
      <c r="VDT13"/>
      <c r="VDU13"/>
      <c r="VDV13"/>
      <c r="VDW13"/>
      <c r="VDX13"/>
      <c r="VDY13"/>
      <c r="VDZ13"/>
      <c r="VEA13"/>
      <c r="VEB13"/>
      <c r="VEC13"/>
      <c r="VED13"/>
      <c r="VEE13"/>
      <c r="VEF13"/>
      <c r="VEG13"/>
      <c r="VEH13"/>
      <c r="VEI13"/>
      <c r="VEJ13"/>
      <c r="VEK13"/>
      <c r="VEL13"/>
      <c r="VEM13"/>
      <c r="VEN13"/>
      <c r="VEO13"/>
      <c r="VEP13"/>
      <c r="VEQ13"/>
      <c r="VER13"/>
      <c r="VES13"/>
      <c r="VET13"/>
      <c r="VEU13"/>
      <c r="VEV13"/>
      <c r="VEW13"/>
      <c r="VEX13"/>
      <c r="VEY13"/>
      <c r="VEZ13"/>
      <c r="VFA13"/>
      <c r="VFB13"/>
      <c r="VFC13"/>
      <c r="VFD13"/>
      <c r="VFE13"/>
      <c r="VFF13"/>
      <c r="VFG13"/>
      <c r="VFH13"/>
      <c r="VFI13"/>
      <c r="VFJ13"/>
      <c r="VFK13"/>
      <c r="VFL13"/>
      <c r="VFM13"/>
      <c r="VFN13"/>
      <c r="VFO13"/>
      <c r="VFP13"/>
      <c r="VFQ13"/>
      <c r="VFR13"/>
      <c r="VFS13"/>
      <c r="VFT13"/>
      <c r="VFU13"/>
      <c r="VFV13"/>
      <c r="VFW13"/>
      <c r="VFX13"/>
      <c r="VFY13"/>
      <c r="VFZ13"/>
      <c r="VGA13"/>
      <c r="VGB13"/>
      <c r="VGC13"/>
      <c r="VGD13"/>
      <c r="VGE13"/>
      <c r="VGF13"/>
      <c r="VGG13"/>
      <c r="VGH13"/>
      <c r="VGI13"/>
      <c r="VGJ13"/>
      <c r="VGK13"/>
      <c r="VGL13"/>
      <c r="VGM13"/>
      <c r="VGN13"/>
      <c r="VGO13"/>
      <c r="VGP13"/>
      <c r="VGQ13"/>
      <c r="VGR13"/>
      <c r="VGS13"/>
      <c r="VGT13"/>
      <c r="VGU13"/>
      <c r="VGV13"/>
      <c r="VGW13"/>
      <c r="VGX13"/>
      <c r="VGY13"/>
      <c r="VGZ13"/>
      <c r="VHA13"/>
      <c r="VHB13"/>
      <c r="VHC13"/>
      <c r="VHD13"/>
      <c r="VHE13"/>
      <c r="VHF13"/>
      <c r="VHG13"/>
      <c r="VHH13"/>
      <c r="VHI13"/>
      <c r="VHJ13"/>
      <c r="VHK13"/>
      <c r="VHL13"/>
      <c r="VHM13"/>
      <c r="VHN13"/>
      <c r="VHO13"/>
      <c r="VHP13"/>
      <c r="VHQ13"/>
      <c r="VHR13"/>
      <c r="VHS13"/>
      <c r="VHT13"/>
      <c r="VHU13"/>
      <c r="VHV13"/>
      <c r="VHW13"/>
      <c r="VHX13"/>
      <c r="VHY13"/>
      <c r="VHZ13"/>
      <c r="VIA13"/>
      <c r="VIB13"/>
      <c r="VIC13"/>
      <c r="VID13"/>
      <c r="VIE13"/>
      <c r="VIF13"/>
      <c r="VIG13"/>
      <c r="VIH13"/>
      <c r="VII13"/>
      <c r="VIJ13"/>
      <c r="VIK13"/>
      <c r="VIL13"/>
      <c r="VIM13"/>
      <c r="VIN13"/>
      <c r="VIO13"/>
      <c r="VIP13"/>
      <c r="VIQ13"/>
      <c r="VIR13"/>
      <c r="VIS13"/>
      <c r="VIT13"/>
      <c r="VIU13"/>
      <c r="VIV13"/>
      <c r="VIW13"/>
      <c r="VIX13"/>
      <c r="VIY13"/>
      <c r="VIZ13"/>
      <c r="VJA13"/>
      <c r="VJB13"/>
      <c r="VJC13"/>
      <c r="VJD13"/>
      <c r="VJE13"/>
      <c r="VJF13"/>
      <c r="VJG13"/>
      <c r="VJH13"/>
      <c r="VJI13"/>
      <c r="VJJ13"/>
      <c r="VJK13"/>
      <c r="VJL13"/>
      <c r="VJM13"/>
      <c r="VJN13"/>
      <c r="VJO13"/>
      <c r="VJP13"/>
      <c r="VJQ13"/>
      <c r="VJR13"/>
      <c r="VJS13"/>
      <c r="VJT13"/>
      <c r="VJU13"/>
      <c r="VJV13"/>
      <c r="VJW13"/>
      <c r="VJX13"/>
      <c r="VJY13"/>
      <c r="VJZ13"/>
      <c r="VKA13"/>
      <c r="VKB13"/>
      <c r="VKC13"/>
      <c r="VKD13"/>
      <c r="VKE13"/>
      <c r="VKF13"/>
      <c r="VKG13"/>
      <c r="VKH13"/>
      <c r="VKI13"/>
      <c r="VKJ13"/>
      <c r="VKK13"/>
      <c r="VKL13"/>
      <c r="VKM13"/>
      <c r="VKN13"/>
      <c r="VKO13"/>
      <c r="VKP13"/>
      <c r="VKQ13"/>
      <c r="VKR13"/>
      <c r="VKS13"/>
      <c r="VKT13"/>
      <c r="VKU13"/>
      <c r="VKV13"/>
      <c r="VKW13"/>
      <c r="VKX13"/>
      <c r="VKY13"/>
      <c r="VKZ13"/>
      <c r="VLA13"/>
      <c r="VLB13"/>
      <c r="VLC13"/>
      <c r="VLD13"/>
      <c r="VLE13"/>
      <c r="VLF13"/>
      <c r="VLG13"/>
      <c r="VLH13"/>
      <c r="VLI13"/>
      <c r="VLJ13"/>
      <c r="VLK13"/>
      <c r="VLL13"/>
      <c r="VLM13"/>
      <c r="VLN13"/>
      <c r="VLO13"/>
      <c r="VLP13"/>
      <c r="VLQ13"/>
      <c r="VLR13"/>
      <c r="VLS13"/>
      <c r="VLT13"/>
      <c r="VLU13"/>
      <c r="VLV13"/>
      <c r="VLW13"/>
      <c r="VLX13"/>
      <c r="VLY13"/>
      <c r="VLZ13"/>
      <c r="VMA13"/>
      <c r="VMB13"/>
      <c r="VMC13"/>
      <c r="VMD13"/>
      <c r="VME13"/>
      <c r="VMF13"/>
      <c r="VMG13"/>
      <c r="VMH13"/>
      <c r="VMI13"/>
      <c r="VMJ13"/>
      <c r="VMK13"/>
      <c r="VML13"/>
      <c r="VMM13"/>
      <c r="VMN13"/>
      <c r="VMO13"/>
      <c r="VMP13"/>
      <c r="VMQ13"/>
      <c r="VMR13"/>
      <c r="VMS13"/>
      <c r="VMT13"/>
      <c r="VMU13"/>
      <c r="VMV13"/>
      <c r="VMW13"/>
      <c r="VMX13"/>
      <c r="VMY13"/>
      <c r="VMZ13"/>
      <c r="VNA13"/>
      <c r="VNB13"/>
      <c r="VNC13"/>
      <c r="VND13"/>
      <c r="VNE13"/>
      <c r="VNF13"/>
      <c r="VNG13"/>
      <c r="VNH13"/>
      <c r="VNI13"/>
      <c r="VNJ13"/>
      <c r="VNK13"/>
      <c r="VNL13"/>
      <c r="VNM13"/>
      <c r="VNN13"/>
      <c r="VNO13"/>
      <c r="VNP13"/>
      <c r="VNQ13"/>
      <c r="VNR13"/>
      <c r="VNS13"/>
      <c r="VNT13"/>
      <c r="VNU13"/>
      <c r="VNV13"/>
      <c r="VNW13"/>
      <c r="VNX13"/>
      <c r="VNY13"/>
      <c r="VNZ13"/>
      <c r="VOA13"/>
      <c r="VOB13"/>
      <c r="VOC13"/>
      <c r="VOD13"/>
      <c r="VOE13"/>
      <c r="VOF13"/>
      <c r="VOG13"/>
      <c r="VOH13"/>
      <c r="VOI13"/>
      <c r="VOJ13"/>
      <c r="VOK13"/>
      <c r="VOL13"/>
      <c r="VOM13"/>
      <c r="VON13"/>
      <c r="VOO13"/>
      <c r="VOP13"/>
      <c r="VOQ13"/>
      <c r="VOR13"/>
      <c r="VOS13"/>
      <c r="VOT13"/>
      <c r="VOU13"/>
      <c r="VOV13"/>
      <c r="VOW13"/>
      <c r="VOX13"/>
      <c r="VOY13"/>
      <c r="VOZ13"/>
      <c r="VPA13"/>
      <c r="VPB13"/>
      <c r="VPC13"/>
      <c r="VPD13"/>
      <c r="VPE13"/>
      <c r="VPF13"/>
      <c r="VPG13"/>
      <c r="VPH13"/>
      <c r="VPI13"/>
      <c r="VPJ13"/>
      <c r="VPK13"/>
      <c r="VPL13"/>
      <c r="VPM13"/>
      <c r="VPN13"/>
      <c r="VPO13"/>
      <c r="VPP13"/>
      <c r="VPQ13"/>
      <c r="VPR13"/>
      <c r="VPS13"/>
      <c r="VPT13"/>
      <c r="VPU13"/>
      <c r="VPV13"/>
      <c r="VPW13"/>
      <c r="VPX13"/>
      <c r="VPY13"/>
      <c r="VPZ13"/>
      <c r="VQA13"/>
      <c r="VQB13"/>
      <c r="VQC13"/>
      <c r="VQD13"/>
      <c r="VQE13"/>
      <c r="VQF13"/>
      <c r="VQG13"/>
      <c r="VQH13"/>
      <c r="VQI13"/>
      <c r="VQJ13"/>
      <c r="VQK13"/>
      <c r="VQL13"/>
      <c r="VQM13"/>
      <c r="VQN13"/>
      <c r="VQO13"/>
      <c r="VQP13"/>
      <c r="VQQ13"/>
      <c r="VQR13"/>
      <c r="VQS13"/>
      <c r="VQT13"/>
      <c r="VQU13"/>
      <c r="VQV13"/>
      <c r="VQW13"/>
      <c r="VQX13"/>
      <c r="VQY13"/>
      <c r="VQZ13"/>
      <c r="VRA13"/>
      <c r="VRB13"/>
      <c r="VRC13"/>
      <c r="VRD13"/>
      <c r="VRE13"/>
      <c r="VRF13"/>
      <c r="VRG13"/>
      <c r="VRH13"/>
      <c r="VRI13"/>
      <c r="VRJ13"/>
      <c r="VRK13"/>
      <c r="VRL13"/>
      <c r="VRM13"/>
      <c r="VRN13"/>
      <c r="VRO13"/>
      <c r="VRP13"/>
      <c r="VRQ13"/>
      <c r="VRR13"/>
      <c r="VRS13"/>
      <c r="VRT13"/>
      <c r="VRU13"/>
      <c r="VRV13"/>
      <c r="VRW13"/>
      <c r="VRX13"/>
      <c r="VRY13"/>
      <c r="VRZ13"/>
      <c r="VSA13"/>
      <c r="VSB13"/>
      <c r="VSC13"/>
      <c r="VSD13"/>
      <c r="VSE13"/>
      <c r="VSF13"/>
      <c r="VSG13"/>
      <c r="VSH13"/>
      <c r="VSI13"/>
      <c r="VSJ13"/>
      <c r="VSK13"/>
      <c r="VSL13"/>
      <c r="VSM13"/>
      <c r="VSN13"/>
      <c r="VSO13"/>
      <c r="VSP13"/>
      <c r="VSQ13"/>
      <c r="VSR13"/>
      <c r="VSS13"/>
      <c r="VST13"/>
      <c r="VSU13"/>
      <c r="VSV13"/>
      <c r="VSW13"/>
      <c r="VSX13"/>
      <c r="VSY13"/>
      <c r="VSZ13"/>
      <c r="VTA13"/>
      <c r="VTB13"/>
      <c r="VTC13"/>
      <c r="VTD13"/>
      <c r="VTE13"/>
      <c r="VTF13"/>
      <c r="VTG13"/>
      <c r="VTH13"/>
      <c r="VTI13"/>
      <c r="VTJ13"/>
      <c r="VTK13"/>
      <c r="VTL13"/>
      <c r="VTM13"/>
      <c r="VTN13"/>
      <c r="VTO13"/>
      <c r="VTP13"/>
      <c r="VTQ13"/>
      <c r="VTR13"/>
      <c r="VTS13"/>
      <c r="VTT13"/>
      <c r="VTU13"/>
      <c r="VTV13"/>
      <c r="VTW13"/>
      <c r="VTX13"/>
      <c r="VTY13"/>
      <c r="VTZ13"/>
      <c r="VUA13"/>
      <c r="VUB13"/>
      <c r="VUC13"/>
      <c r="VUD13"/>
      <c r="VUE13"/>
      <c r="VUF13"/>
      <c r="VUG13"/>
      <c r="VUH13"/>
      <c r="VUI13"/>
      <c r="VUJ13"/>
      <c r="VUK13"/>
      <c r="VUL13"/>
      <c r="VUM13"/>
      <c r="VUN13"/>
      <c r="VUO13"/>
      <c r="VUP13"/>
      <c r="VUQ13"/>
      <c r="VUR13"/>
      <c r="VUS13"/>
      <c r="VUT13"/>
      <c r="VUU13"/>
      <c r="VUV13"/>
      <c r="VUW13"/>
      <c r="VUX13"/>
      <c r="VUY13"/>
      <c r="VUZ13"/>
      <c r="VVA13"/>
      <c r="VVB13"/>
      <c r="VVC13"/>
      <c r="VVD13"/>
      <c r="VVE13"/>
      <c r="VVF13"/>
      <c r="VVG13"/>
      <c r="VVH13"/>
      <c r="VVI13"/>
      <c r="VVJ13"/>
      <c r="VVK13"/>
      <c r="VVL13"/>
      <c r="VVM13"/>
      <c r="VVN13"/>
      <c r="VVO13"/>
      <c r="VVP13"/>
      <c r="VVQ13"/>
      <c r="VVR13"/>
      <c r="VVS13"/>
      <c r="VVT13"/>
      <c r="VVU13"/>
      <c r="VVV13"/>
      <c r="VVW13"/>
      <c r="VVX13"/>
      <c r="VVY13"/>
      <c r="VVZ13"/>
      <c r="VWA13"/>
      <c r="VWB13"/>
      <c r="VWC13"/>
      <c r="VWD13"/>
      <c r="VWE13"/>
      <c r="VWF13"/>
      <c r="VWG13"/>
      <c r="VWH13"/>
      <c r="VWI13"/>
      <c r="VWJ13"/>
      <c r="VWK13"/>
      <c r="VWL13"/>
      <c r="VWM13"/>
      <c r="VWN13"/>
      <c r="VWO13"/>
      <c r="VWP13"/>
      <c r="VWQ13"/>
      <c r="VWR13"/>
      <c r="VWS13"/>
      <c r="VWT13"/>
      <c r="VWU13"/>
      <c r="VWV13"/>
      <c r="VWW13"/>
      <c r="VWX13"/>
      <c r="VWY13"/>
      <c r="VWZ13"/>
      <c r="VXA13"/>
      <c r="VXB13"/>
      <c r="VXC13"/>
      <c r="VXD13"/>
      <c r="VXE13"/>
      <c r="VXF13"/>
      <c r="VXG13"/>
      <c r="VXH13"/>
      <c r="VXI13"/>
      <c r="VXJ13"/>
      <c r="VXK13"/>
      <c r="VXL13"/>
      <c r="VXM13"/>
      <c r="VXN13"/>
      <c r="VXO13"/>
      <c r="VXP13"/>
      <c r="VXQ13"/>
      <c r="VXR13"/>
      <c r="VXS13"/>
      <c r="VXT13"/>
      <c r="VXU13"/>
      <c r="VXV13"/>
      <c r="VXW13"/>
      <c r="VXX13"/>
      <c r="VXY13"/>
      <c r="VXZ13"/>
      <c r="VYA13"/>
      <c r="VYB13"/>
      <c r="VYC13"/>
      <c r="VYD13"/>
      <c r="VYE13"/>
      <c r="VYF13"/>
      <c r="VYG13"/>
      <c r="VYH13"/>
      <c r="VYI13"/>
      <c r="VYJ13"/>
      <c r="VYK13"/>
      <c r="VYL13"/>
      <c r="VYM13"/>
      <c r="VYN13"/>
      <c r="VYO13"/>
      <c r="VYP13"/>
      <c r="VYQ13"/>
      <c r="VYR13"/>
      <c r="VYS13"/>
      <c r="VYT13"/>
      <c r="VYU13"/>
      <c r="VYV13"/>
      <c r="VYW13"/>
      <c r="VYX13"/>
      <c r="VYY13"/>
      <c r="VYZ13"/>
      <c r="VZA13"/>
      <c r="VZB13"/>
      <c r="VZC13"/>
      <c r="VZD13"/>
      <c r="VZE13"/>
      <c r="VZF13"/>
      <c r="VZG13"/>
      <c r="VZH13"/>
      <c r="VZI13"/>
      <c r="VZJ13"/>
      <c r="VZK13"/>
      <c r="VZL13"/>
      <c r="VZM13"/>
      <c r="VZN13"/>
      <c r="VZO13"/>
      <c r="VZP13"/>
      <c r="VZQ13"/>
      <c r="VZR13"/>
      <c r="VZS13"/>
      <c r="VZT13"/>
      <c r="VZU13"/>
      <c r="VZV13"/>
      <c r="VZW13"/>
      <c r="VZX13"/>
      <c r="VZY13"/>
      <c r="VZZ13"/>
      <c r="WAA13"/>
      <c r="WAB13"/>
      <c r="WAC13"/>
      <c r="WAD13"/>
      <c r="WAE13"/>
      <c r="WAF13"/>
      <c r="WAG13"/>
      <c r="WAH13"/>
      <c r="WAI13"/>
      <c r="WAJ13"/>
      <c r="WAK13"/>
      <c r="WAL13"/>
      <c r="WAM13"/>
      <c r="WAN13"/>
      <c r="WAO13"/>
      <c r="WAP13"/>
      <c r="WAQ13"/>
      <c r="WAR13"/>
      <c r="WAS13"/>
      <c r="WAT13"/>
      <c r="WAU13"/>
      <c r="WAV13"/>
      <c r="WAW13"/>
      <c r="WAX13"/>
      <c r="WAY13"/>
      <c r="WAZ13"/>
      <c r="WBA13"/>
      <c r="WBB13"/>
      <c r="WBC13"/>
      <c r="WBD13"/>
      <c r="WBE13"/>
      <c r="WBF13"/>
      <c r="WBG13"/>
      <c r="WBH13"/>
      <c r="WBI13"/>
      <c r="WBJ13"/>
      <c r="WBK13"/>
      <c r="WBL13"/>
      <c r="WBM13"/>
      <c r="WBN13"/>
      <c r="WBO13"/>
      <c r="WBP13"/>
      <c r="WBQ13"/>
      <c r="WBR13"/>
      <c r="WBS13"/>
      <c r="WBT13"/>
      <c r="WBU13"/>
      <c r="WBV13"/>
      <c r="WBW13"/>
      <c r="WBX13"/>
      <c r="WBY13"/>
      <c r="WBZ13"/>
      <c r="WCA13"/>
      <c r="WCB13"/>
      <c r="WCC13"/>
      <c r="WCD13"/>
      <c r="WCE13"/>
      <c r="WCF13"/>
      <c r="WCG13"/>
      <c r="WCH13"/>
      <c r="WCI13"/>
      <c r="WCJ13"/>
      <c r="WCK13"/>
      <c r="WCL13"/>
      <c r="WCM13"/>
      <c r="WCN13"/>
      <c r="WCO13"/>
      <c r="WCP13"/>
      <c r="WCQ13"/>
      <c r="WCR13"/>
      <c r="WCS13"/>
      <c r="WCT13"/>
      <c r="WCU13"/>
      <c r="WCV13"/>
      <c r="WCW13"/>
      <c r="WCX13"/>
      <c r="WCY13"/>
      <c r="WCZ13"/>
      <c r="WDA13"/>
      <c r="WDB13"/>
      <c r="WDC13"/>
      <c r="WDD13"/>
      <c r="WDE13"/>
      <c r="WDF13"/>
      <c r="WDG13"/>
      <c r="WDH13"/>
      <c r="WDI13"/>
      <c r="WDJ13"/>
      <c r="WDK13"/>
      <c r="WDL13"/>
      <c r="WDM13"/>
      <c r="WDN13"/>
      <c r="WDO13"/>
      <c r="WDP13"/>
      <c r="WDQ13"/>
      <c r="WDR13"/>
      <c r="WDS13"/>
      <c r="WDT13"/>
      <c r="WDU13"/>
      <c r="WDV13"/>
      <c r="WDW13"/>
      <c r="WDX13"/>
      <c r="WDY13"/>
      <c r="WDZ13"/>
      <c r="WEA13"/>
      <c r="WEB13"/>
      <c r="WEC13"/>
      <c r="WED13"/>
      <c r="WEE13"/>
      <c r="WEF13"/>
      <c r="WEG13"/>
      <c r="WEH13"/>
      <c r="WEI13"/>
      <c r="WEJ13"/>
      <c r="WEK13"/>
      <c r="WEL13"/>
      <c r="WEM13"/>
      <c r="WEN13"/>
      <c r="WEO13"/>
      <c r="WEP13"/>
      <c r="WEQ13"/>
      <c r="WER13"/>
      <c r="WES13"/>
      <c r="WET13"/>
      <c r="WEU13"/>
      <c r="WEV13"/>
      <c r="WEW13"/>
      <c r="WEX13"/>
      <c r="WEY13"/>
      <c r="WEZ13"/>
      <c r="WFA13"/>
      <c r="WFB13"/>
      <c r="WFC13"/>
      <c r="WFD13"/>
      <c r="WFE13"/>
      <c r="WFF13"/>
      <c r="WFG13"/>
      <c r="WFH13"/>
      <c r="WFI13"/>
      <c r="WFJ13"/>
      <c r="WFK13"/>
      <c r="WFL13"/>
      <c r="WFM13"/>
      <c r="WFN13"/>
      <c r="WFO13"/>
      <c r="WFP13"/>
      <c r="WFQ13"/>
      <c r="WFR13"/>
      <c r="WFS13"/>
      <c r="WFT13"/>
      <c r="WFU13"/>
      <c r="WFV13"/>
      <c r="WFW13"/>
      <c r="WFX13"/>
      <c r="WFY13"/>
      <c r="WFZ13"/>
      <c r="WGA13"/>
      <c r="WGB13"/>
      <c r="WGC13"/>
      <c r="WGD13"/>
      <c r="WGE13"/>
      <c r="WGF13"/>
      <c r="WGG13"/>
      <c r="WGH13"/>
      <c r="WGI13"/>
      <c r="WGJ13"/>
      <c r="WGK13"/>
      <c r="WGL13"/>
      <c r="WGM13"/>
      <c r="WGN13"/>
      <c r="WGO13"/>
      <c r="WGP13"/>
      <c r="WGQ13"/>
      <c r="WGR13"/>
      <c r="WGS13"/>
      <c r="WGT13"/>
      <c r="WGU13"/>
      <c r="WGV13"/>
      <c r="WGW13"/>
      <c r="WGX13"/>
      <c r="WGY13"/>
      <c r="WGZ13"/>
      <c r="WHA13"/>
      <c r="WHB13"/>
      <c r="WHC13"/>
      <c r="WHD13"/>
      <c r="WHE13"/>
      <c r="WHF13"/>
      <c r="WHG13"/>
      <c r="WHH13"/>
      <c r="WHI13"/>
      <c r="WHJ13"/>
      <c r="WHK13"/>
      <c r="WHL13"/>
      <c r="WHM13"/>
      <c r="WHN13"/>
      <c r="WHO13"/>
      <c r="WHP13"/>
      <c r="WHQ13"/>
      <c r="WHR13"/>
      <c r="WHS13"/>
      <c r="WHT13"/>
      <c r="WHU13"/>
      <c r="WHV13"/>
      <c r="WHW13"/>
      <c r="WHX13"/>
      <c r="WHY13"/>
      <c r="WHZ13"/>
      <c r="WIA13"/>
      <c r="WIB13"/>
      <c r="WIC13"/>
      <c r="WID13"/>
      <c r="WIE13"/>
      <c r="WIF13"/>
      <c r="WIG13"/>
      <c r="WIH13"/>
      <c r="WII13"/>
      <c r="WIJ13"/>
      <c r="WIK13"/>
      <c r="WIL13"/>
      <c r="WIM13"/>
      <c r="WIN13"/>
      <c r="WIO13"/>
      <c r="WIP13"/>
      <c r="WIQ13"/>
      <c r="WIR13"/>
      <c r="WIS13"/>
      <c r="WIT13"/>
      <c r="WIU13"/>
      <c r="WIV13"/>
      <c r="WIW13"/>
      <c r="WIX13"/>
      <c r="WIY13"/>
      <c r="WIZ13"/>
      <c r="WJA13"/>
      <c r="WJB13"/>
      <c r="WJC13"/>
      <c r="WJD13"/>
      <c r="WJE13"/>
      <c r="WJF13"/>
      <c r="WJG13"/>
      <c r="WJH13"/>
      <c r="WJI13"/>
      <c r="WJJ13"/>
      <c r="WJK13"/>
      <c r="WJL13"/>
      <c r="WJM13"/>
      <c r="WJN13"/>
      <c r="WJO13"/>
      <c r="WJP13"/>
      <c r="WJQ13"/>
      <c r="WJR13"/>
      <c r="WJS13"/>
      <c r="WJT13"/>
      <c r="WJU13"/>
      <c r="WJV13"/>
      <c r="WJW13"/>
      <c r="WJX13"/>
      <c r="WJY13"/>
      <c r="WJZ13"/>
      <c r="WKA13"/>
      <c r="WKB13"/>
      <c r="WKC13"/>
      <c r="WKD13"/>
      <c r="WKE13"/>
      <c r="WKF13"/>
      <c r="WKG13"/>
      <c r="WKH13"/>
      <c r="WKI13"/>
      <c r="WKJ13"/>
      <c r="WKK13"/>
      <c r="WKL13"/>
      <c r="WKM13"/>
      <c r="WKN13"/>
      <c r="WKO13"/>
      <c r="WKP13"/>
      <c r="WKQ13"/>
      <c r="WKR13"/>
      <c r="WKS13"/>
      <c r="WKT13"/>
      <c r="WKU13"/>
      <c r="WKV13"/>
      <c r="WKW13"/>
      <c r="WKX13"/>
      <c r="WKY13"/>
      <c r="WKZ13"/>
      <c r="WLA13"/>
      <c r="WLB13"/>
      <c r="WLC13"/>
      <c r="WLD13"/>
      <c r="WLE13"/>
      <c r="WLF13"/>
      <c r="WLG13"/>
      <c r="WLH13"/>
      <c r="WLI13"/>
      <c r="WLJ13"/>
      <c r="WLK13"/>
      <c r="WLL13"/>
      <c r="WLM13"/>
      <c r="WLN13"/>
      <c r="WLO13"/>
      <c r="WLP13"/>
      <c r="WLQ13"/>
      <c r="WLR13"/>
      <c r="WLS13"/>
      <c r="WLT13"/>
      <c r="WLU13"/>
      <c r="WLV13"/>
      <c r="WLW13"/>
      <c r="WLX13"/>
      <c r="WLY13"/>
      <c r="WLZ13"/>
      <c r="WMA13"/>
      <c r="WMB13"/>
      <c r="WMC13"/>
      <c r="WMD13"/>
      <c r="WME13"/>
      <c r="WMF13"/>
      <c r="WMG13"/>
      <c r="WMH13"/>
      <c r="WMI13"/>
      <c r="WMJ13"/>
      <c r="WMK13"/>
      <c r="WML13"/>
      <c r="WMM13"/>
      <c r="WMN13"/>
      <c r="WMO13"/>
      <c r="WMP13"/>
      <c r="WMQ13"/>
      <c r="WMR13"/>
      <c r="WMS13"/>
      <c r="WMT13"/>
      <c r="WMU13"/>
      <c r="WMV13"/>
      <c r="WMW13"/>
      <c r="WMX13"/>
      <c r="WMY13"/>
      <c r="WMZ13"/>
      <c r="WNA13"/>
      <c r="WNB13"/>
      <c r="WNC13"/>
      <c r="WND13"/>
      <c r="WNE13"/>
      <c r="WNF13"/>
      <c r="WNG13"/>
      <c r="WNH13"/>
      <c r="WNI13"/>
      <c r="WNJ13"/>
      <c r="WNK13"/>
      <c r="WNL13"/>
      <c r="WNM13"/>
      <c r="WNN13"/>
      <c r="WNO13"/>
      <c r="WNP13"/>
      <c r="WNQ13"/>
      <c r="WNR13"/>
      <c r="WNS13"/>
      <c r="WNT13"/>
      <c r="WNU13"/>
      <c r="WNV13"/>
      <c r="WNW13"/>
      <c r="WNX13"/>
      <c r="WNY13"/>
      <c r="WNZ13"/>
      <c r="WOA13"/>
      <c r="WOB13"/>
      <c r="WOC13"/>
      <c r="WOD13"/>
      <c r="WOE13"/>
      <c r="WOF13"/>
      <c r="WOG13"/>
      <c r="WOH13"/>
      <c r="WOI13"/>
      <c r="WOJ13"/>
      <c r="WOK13"/>
      <c r="WOL13"/>
      <c r="WOM13"/>
      <c r="WON13"/>
      <c r="WOO13"/>
      <c r="WOP13"/>
      <c r="WOQ13"/>
      <c r="WOR13"/>
      <c r="WOS13"/>
      <c r="WOT13"/>
      <c r="WOU13"/>
      <c r="WOV13"/>
      <c r="WOW13"/>
      <c r="WOX13"/>
      <c r="WOY13"/>
      <c r="WOZ13"/>
      <c r="WPA13"/>
      <c r="WPB13"/>
      <c r="WPC13"/>
      <c r="WPD13"/>
      <c r="WPE13"/>
      <c r="WPF13"/>
      <c r="WPG13"/>
      <c r="WPH13"/>
      <c r="WPI13"/>
      <c r="WPJ13"/>
      <c r="WPK13"/>
      <c r="WPL13"/>
      <c r="WPM13"/>
      <c r="WPN13"/>
      <c r="WPO13"/>
      <c r="WPP13"/>
      <c r="WPQ13"/>
      <c r="WPR13"/>
      <c r="WPS13"/>
      <c r="WPT13"/>
      <c r="WPU13"/>
      <c r="WPV13"/>
      <c r="WPW13"/>
      <c r="WPX13"/>
      <c r="WPY13"/>
      <c r="WPZ13"/>
      <c r="WQA13"/>
      <c r="WQB13"/>
      <c r="WQC13"/>
      <c r="WQD13"/>
      <c r="WQE13"/>
      <c r="WQF13"/>
      <c r="WQG13"/>
      <c r="WQH13"/>
      <c r="WQI13"/>
      <c r="WQJ13"/>
      <c r="WQK13"/>
      <c r="WQL13"/>
      <c r="WQM13"/>
      <c r="WQN13"/>
      <c r="WQO13"/>
      <c r="WQP13"/>
      <c r="WQQ13"/>
      <c r="WQR13"/>
      <c r="WQS13"/>
      <c r="WQT13"/>
      <c r="WQU13"/>
      <c r="WQV13"/>
      <c r="WQW13"/>
      <c r="WQX13"/>
      <c r="WQY13"/>
      <c r="WQZ13"/>
      <c r="WRA13"/>
      <c r="WRB13"/>
      <c r="WRC13"/>
      <c r="WRD13"/>
      <c r="WRE13"/>
      <c r="WRF13"/>
      <c r="WRG13"/>
      <c r="WRH13"/>
      <c r="WRI13"/>
      <c r="WRJ13"/>
      <c r="WRK13"/>
      <c r="WRL13"/>
      <c r="WRM13"/>
      <c r="WRN13"/>
      <c r="WRO13"/>
      <c r="WRP13"/>
      <c r="WRQ13"/>
      <c r="WRR13"/>
      <c r="WRS13"/>
      <c r="WRT13"/>
      <c r="WRU13"/>
      <c r="WRV13"/>
      <c r="WRW13"/>
      <c r="WRX13"/>
      <c r="WRY13"/>
      <c r="WRZ13"/>
      <c r="WSA13"/>
      <c r="WSB13"/>
      <c r="WSC13"/>
      <c r="WSD13"/>
      <c r="WSE13"/>
      <c r="WSF13"/>
      <c r="WSG13"/>
      <c r="WSH13"/>
      <c r="WSI13"/>
      <c r="WSJ13"/>
      <c r="WSK13"/>
      <c r="WSL13"/>
      <c r="WSM13"/>
      <c r="WSN13"/>
      <c r="WSO13"/>
      <c r="WSP13"/>
      <c r="WSQ13"/>
      <c r="WSR13"/>
      <c r="WSS13"/>
      <c r="WST13"/>
      <c r="WSU13"/>
      <c r="WSV13"/>
      <c r="WSW13"/>
      <c r="WSX13"/>
      <c r="WSY13"/>
      <c r="WSZ13"/>
      <c r="WTA13"/>
      <c r="WTB13"/>
      <c r="WTC13"/>
      <c r="WTD13"/>
      <c r="WTE13"/>
      <c r="WTF13"/>
      <c r="WTG13"/>
      <c r="WTH13"/>
      <c r="WTI13"/>
      <c r="WTJ13"/>
      <c r="WTK13"/>
      <c r="WTL13"/>
      <c r="WTM13"/>
      <c r="WTN13"/>
      <c r="WTO13"/>
      <c r="WTP13"/>
      <c r="WTQ13"/>
      <c r="WTR13"/>
      <c r="WTS13"/>
      <c r="WTT13"/>
      <c r="WTU13"/>
      <c r="WTV13"/>
      <c r="WTW13"/>
      <c r="WTX13"/>
      <c r="WTY13"/>
      <c r="WTZ13"/>
      <c r="WUA13"/>
      <c r="WUB13"/>
      <c r="WUC13"/>
      <c r="WUD13"/>
      <c r="WUE13"/>
      <c r="WUF13"/>
      <c r="WUG13"/>
      <c r="WUH13"/>
      <c r="WUI13"/>
      <c r="WUJ13"/>
      <c r="WUK13"/>
      <c r="WUL13"/>
      <c r="WUM13"/>
      <c r="WUN13"/>
      <c r="WUO13"/>
      <c r="WUP13"/>
      <c r="WUQ13"/>
      <c r="WUR13"/>
      <c r="WUS13"/>
      <c r="WUT13"/>
      <c r="WUU13"/>
      <c r="WUV13"/>
      <c r="WUW13"/>
      <c r="WUX13"/>
      <c r="WUY13"/>
      <c r="WUZ13"/>
      <c r="WVA13"/>
      <c r="WVB13"/>
      <c r="WVC13"/>
      <c r="WVD13"/>
      <c r="WVE13"/>
      <c r="WVF13"/>
      <c r="WVG13"/>
      <c r="WVH13"/>
      <c r="WVI13"/>
      <c r="WVJ13"/>
      <c r="WVK13"/>
      <c r="WVL13"/>
      <c r="WVM13"/>
      <c r="WVN13"/>
      <c r="WVO13"/>
      <c r="WVP13"/>
      <c r="WVQ13"/>
      <c r="WVR13"/>
      <c r="WVS13"/>
      <c r="WVT13"/>
      <c r="WVU13"/>
      <c r="WVV13"/>
      <c r="WVW13"/>
      <c r="WVX13"/>
      <c r="WVY13"/>
      <c r="WVZ13"/>
      <c r="WWA13"/>
      <c r="WWB13"/>
      <c r="WWC13"/>
      <c r="WWD13"/>
      <c r="WWE13"/>
      <c r="WWF13"/>
      <c r="WWG13"/>
      <c r="WWH13"/>
      <c r="WWI13"/>
      <c r="WWJ13"/>
      <c r="WWK13"/>
      <c r="WWL13"/>
      <c r="WWM13"/>
      <c r="WWN13"/>
      <c r="WWO13"/>
      <c r="WWP13"/>
      <c r="WWQ13"/>
      <c r="WWR13"/>
      <c r="WWS13"/>
      <c r="WWT13"/>
      <c r="WWU13"/>
      <c r="WWV13"/>
      <c r="WWW13"/>
      <c r="WWX13"/>
      <c r="WWY13"/>
      <c r="WWZ13"/>
      <c r="WXA13"/>
      <c r="WXB13"/>
      <c r="WXC13"/>
      <c r="WXD13"/>
      <c r="WXE13"/>
      <c r="WXF13"/>
      <c r="WXG13"/>
      <c r="WXH13"/>
      <c r="WXI13"/>
      <c r="WXJ13"/>
      <c r="WXK13"/>
      <c r="WXL13"/>
      <c r="WXM13"/>
      <c r="WXN13"/>
      <c r="WXO13"/>
      <c r="WXP13"/>
      <c r="WXQ13"/>
      <c r="WXR13"/>
      <c r="WXS13"/>
      <c r="WXT13"/>
      <c r="WXU13"/>
      <c r="WXV13"/>
      <c r="WXW13"/>
      <c r="WXX13"/>
      <c r="WXY13"/>
      <c r="WXZ13"/>
      <c r="WYA13"/>
      <c r="WYB13"/>
      <c r="WYC13"/>
      <c r="WYD13"/>
      <c r="WYE13"/>
      <c r="WYF13"/>
      <c r="WYG13"/>
      <c r="WYH13"/>
      <c r="WYI13"/>
      <c r="WYJ13"/>
      <c r="WYK13"/>
      <c r="WYL13"/>
      <c r="WYM13"/>
      <c r="WYN13"/>
      <c r="WYO13"/>
      <c r="WYP13"/>
      <c r="WYQ13"/>
      <c r="WYR13"/>
      <c r="WYS13"/>
      <c r="WYT13"/>
      <c r="WYU13"/>
      <c r="WYV13"/>
      <c r="WYW13"/>
      <c r="WYX13"/>
      <c r="WYY13"/>
      <c r="WYZ13"/>
      <c r="WZA13"/>
      <c r="WZB13"/>
      <c r="WZC13"/>
      <c r="WZD13"/>
      <c r="WZE13"/>
      <c r="WZF13"/>
      <c r="WZG13"/>
      <c r="WZH13"/>
      <c r="WZI13"/>
      <c r="WZJ13"/>
      <c r="WZK13"/>
      <c r="WZL13"/>
      <c r="WZM13"/>
      <c r="WZN13"/>
      <c r="WZO13"/>
      <c r="WZP13"/>
      <c r="WZQ13"/>
      <c r="WZR13"/>
      <c r="WZS13"/>
      <c r="WZT13"/>
      <c r="WZU13"/>
      <c r="WZV13"/>
      <c r="WZW13"/>
      <c r="WZX13"/>
      <c r="WZY13"/>
      <c r="WZZ13"/>
      <c r="XAA13"/>
      <c r="XAB13"/>
      <c r="XAC13"/>
      <c r="XAD13"/>
      <c r="XAE13"/>
      <c r="XAF13"/>
      <c r="XAG13"/>
      <c r="XAH13"/>
      <c r="XAI13"/>
      <c r="XAJ13"/>
      <c r="XAK13"/>
      <c r="XAL13"/>
      <c r="XAM13"/>
      <c r="XAN13"/>
      <c r="XAO13"/>
      <c r="XAP13"/>
      <c r="XAQ13"/>
      <c r="XAR13"/>
      <c r="XAS13"/>
      <c r="XAT13"/>
      <c r="XAU13"/>
      <c r="XAV13"/>
      <c r="XAW13"/>
      <c r="XAX13"/>
      <c r="XAY13"/>
      <c r="XAZ13"/>
      <c r="XBA13"/>
      <c r="XBB13"/>
      <c r="XBC13"/>
      <c r="XBD13"/>
      <c r="XBE13"/>
      <c r="XBF13"/>
      <c r="XBG13"/>
      <c r="XBH13"/>
      <c r="XBI13"/>
      <c r="XBJ13"/>
      <c r="XBK13"/>
      <c r="XBL13"/>
      <c r="XBM13"/>
      <c r="XBN13"/>
      <c r="XBO13"/>
      <c r="XBP13"/>
      <c r="XBQ13"/>
      <c r="XBR13"/>
      <c r="XBS13"/>
      <c r="XBT13"/>
      <c r="XBU13"/>
      <c r="XBV13"/>
      <c r="XBW13"/>
      <c r="XBX13"/>
      <c r="XBY13"/>
      <c r="XBZ13"/>
      <c r="XCA13"/>
      <c r="XCB13"/>
      <c r="XCC13"/>
      <c r="XCD13"/>
      <c r="XCE13"/>
      <c r="XCF13"/>
      <c r="XCG13"/>
      <c r="XCH13"/>
      <c r="XCI13"/>
      <c r="XCJ13"/>
      <c r="XCK13"/>
      <c r="XCL13"/>
      <c r="XCM13"/>
      <c r="XCN13"/>
      <c r="XCO13"/>
      <c r="XCP13"/>
      <c r="XCQ13"/>
      <c r="XCR13"/>
      <c r="XCS13"/>
      <c r="XCT13"/>
      <c r="XCU13"/>
      <c r="XCV13"/>
      <c r="XCW13"/>
      <c r="XCX13"/>
      <c r="XCY13"/>
      <c r="XCZ13"/>
      <c r="XDA13"/>
      <c r="XDB13"/>
      <c r="XDC13"/>
      <c r="XDD13"/>
      <c r="XDE13"/>
      <c r="XDF13"/>
      <c r="XDG13"/>
      <c r="XDH13"/>
      <c r="XDI13"/>
      <c r="XDJ13"/>
      <c r="XDK13"/>
      <c r="XDL13"/>
      <c r="XDM13"/>
      <c r="XDN13"/>
      <c r="XDO13"/>
      <c r="XDP13"/>
      <c r="XDQ13"/>
      <c r="XDR13"/>
      <c r="XDS13"/>
      <c r="XDT13"/>
      <c r="XDU13"/>
      <c r="XDV13"/>
      <c r="XDW13"/>
      <c r="XDX13"/>
      <c r="XDY13"/>
      <c r="XDZ13"/>
      <c r="XEA13"/>
      <c r="XEB13"/>
      <c r="XEC13"/>
      <c r="XED13"/>
      <c r="XEE13"/>
      <c r="XEF13"/>
      <c r="XEG13"/>
      <c r="XEH13"/>
      <c r="XEI13"/>
      <c r="XEJ13"/>
      <c r="XEK13"/>
      <c r="XEL13"/>
      <c r="XEM13"/>
      <c r="XEN13"/>
      <c r="XEO13"/>
      <c r="XEP13"/>
      <c r="XEQ13"/>
      <c r="XER13"/>
      <c r="XES13"/>
      <c r="XET13"/>
      <c r="XEU13"/>
      <c r="XEV13"/>
      <c r="XEW13"/>
      <c r="XEX13"/>
      <c r="XEY13"/>
      <c r="XEZ13"/>
      <c r="XFA13"/>
      <c r="XFB13"/>
      <c r="XFC13"/>
      <c r="XFD13"/>
    </row>
    <row r="14" spans="1:16384" ht="12.75">
      <c r="A14"/>
      <c r="B14"/>
      <c r="C14"/>
      <c r="D14"/>
      <c r="E14" s="78">
        <f t="shared" si="0"/>
        <v>0</v>
      </c>
      <c r="F14" s="263" t="e">
        <f t="shared" si="1"/>
        <v>#DIV/0!</v>
      </c>
      <c r="G14" s="70"/>
    </row>
    <row r="15" spans="1:16384">
      <c r="A15" s="80"/>
      <c r="B15" s="67"/>
      <c r="C15" s="81"/>
      <c r="D15" s="73"/>
      <c r="E15" s="78">
        <f t="shared" si="0"/>
        <v>0</v>
      </c>
      <c r="F15" s="263" t="e">
        <f t="shared" si="1"/>
        <v>#DIV/0!</v>
      </c>
      <c r="G15" s="70"/>
    </row>
    <row r="16" spans="1:16384">
      <c r="A16" s="68"/>
      <c r="B16" s="67"/>
      <c r="C16" s="73"/>
      <c r="D16" s="73"/>
      <c r="E16" s="78">
        <f t="shared" si="0"/>
        <v>0</v>
      </c>
      <c r="F16" s="263" t="e">
        <f t="shared" si="1"/>
        <v>#DIV/0!</v>
      </c>
      <c r="G16" s="74"/>
    </row>
    <row r="17" spans="2:6">
      <c r="C17" s="82"/>
      <c r="D17" s="82"/>
      <c r="E17" s="82"/>
      <c r="F17" s="262"/>
    </row>
    <row r="18" spans="2:6" ht="12.75" thickBot="1">
      <c r="B18" s="83" t="s">
        <v>11</v>
      </c>
      <c r="C18" s="84">
        <f>SUM(C4:C17)</f>
        <v>337014.23</v>
      </c>
      <c r="D18" s="84">
        <f>SUM(D4:D17)</f>
        <v>337064.4</v>
      </c>
      <c r="E18" s="84">
        <f>SUM(E4:E17)</f>
        <v>-50.170000000002801</v>
      </c>
      <c r="F18" s="263">
        <f t="shared" si="1"/>
        <v>-1.488661E-4</v>
      </c>
    </row>
    <row r="19" spans="2:6" ht="12.75" thickTop="1"/>
    <row r="21" spans="2:6">
      <c r="B21" s="68"/>
      <c r="C21" s="77"/>
      <c r="D21" s="85"/>
      <c r="E21" s="75"/>
      <c r="F21" s="75"/>
    </row>
    <row r="25" spans="2:6" ht="12.75">
      <c r="B25"/>
      <c r="C25"/>
    </row>
    <row r="31" spans="2:6" ht="12.75">
      <c r="B31"/>
      <c r="C31"/>
    </row>
    <row r="32" spans="2:6" ht="12.75">
      <c r="B32"/>
      <c r="C32"/>
    </row>
    <row r="33" spans="2:3" ht="12.75">
      <c r="B33"/>
      <c r="C33"/>
    </row>
    <row r="34" spans="2:3" ht="12.75">
      <c r="B34"/>
      <c r="C34"/>
    </row>
    <row r="35" spans="2:3" ht="12.75">
      <c r="B35"/>
      <c r="C35"/>
    </row>
    <row r="36" spans="2:3" ht="12.75">
      <c r="B36"/>
      <c r="C36"/>
    </row>
    <row r="37" spans="2:3" ht="12.75">
      <c r="B37"/>
      <c r="C37"/>
    </row>
    <row r="38" spans="2:3" ht="12.75">
      <c r="B38"/>
      <c r="C38"/>
    </row>
    <row r="39" spans="2:3" ht="12.75">
      <c r="B39"/>
      <c r="C39"/>
    </row>
  </sheetData>
  <phoneticPr fontId="0" type="noConversion"/>
  <pageMargins left="0.35" right="0.1" top="0.75" bottom="0.75" header="0.25" footer="0.25"/>
  <pageSetup scale="47" orientation="landscape" r:id="rId1"/>
  <headerFooter alignWithMargins="0">
    <oddHeader>&amp;A</oddHeader>
    <oddFooter>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X70"/>
  <sheetViews>
    <sheetView zoomScaleNormal="100" workbookViewId="0">
      <pane xSplit="4" ySplit="1" topLeftCell="K2" activePane="bottomRight" state="frozen"/>
      <selection pane="topRight" activeCell="E1" sqref="E1"/>
      <selection pane="bottomLeft" activeCell="A2" sqref="A2"/>
      <selection pane="bottomRight"/>
    </sheetView>
  </sheetViews>
  <sheetFormatPr defaultColWidth="8.85546875" defaultRowHeight="12"/>
  <cols>
    <col min="1" max="1" width="6.42578125" style="59" bestFit="1" customWidth="1"/>
    <col min="2" max="2" width="8.42578125" style="59" customWidth="1"/>
    <col min="3" max="3" width="12.7109375" style="72" customWidth="1"/>
    <col min="4" max="4" width="33.28515625" style="59" customWidth="1"/>
    <col min="5" max="5" width="18.5703125" style="59" customWidth="1"/>
    <col min="6" max="6" width="16.140625" style="275" customWidth="1"/>
    <col min="7" max="8" width="15.5703125" style="59" customWidth="1"/>
    <col min="9" max="9" width="18.7109375" style="59" customWidth="1"/>
    <col min="10" max="12" width="21.85546875" style="59" customWidth="1"/>
    <col min="13" max="13" width="24.28515625" style="59" customWidth="1"/>
    <col min="14" max="14" width="22" style="59" bestFit="1" customWidth="1"/>
    <col min="15" max="16" width="22" style="59" customWidth="1"/>
    <col min="17" max="17" width="21.7109375" style="59" customWidth="1"/>
    <col min="18" max="18" width="22" style="59" bestFit="1" customWidth="1"/>
    <col min="19" max="20" width="22" style="59" customWidth="1"/>
    <col min="21" max="21" width="18" style="164" bestFit="1" customWidth="1"/>
    <col min="22" max="22" width="18.42578125" style="59" customWidth="1"/>
    <col min="23" max="16384" width="8.85546875" style="59"/>
  </cols>
  <sheetData>
    <row r="1" spans="1:24" s="68" customFormat="1" ht="24">
      <c r="A1" s="156" t="s">
        <v>12</v>
      </c>
      <c r="B1" s="156" t="s">
        <v>55</v>
      </c>
      <c r="C1" s="330" t="s">
        <v>16</v>
      </c>
      <c r="D1" s="156" t="s">
        <v>5</v>
      </c>
      <c r="E1" s="181" t="s">
        <v>117</v>
      </c>
      <c r="F1" s="271" t="s">
        <v>118</v>
      </c>
      <c r="G1" s="158" t="s">
        <v>81</v>
      </c>
      <c r="H1" s="158" t="s">
        <v>193</v>
      </c>
      <c r="I1" s="165" t="s">
        <v>13</v>
      </c>
      <c r="J1" s="157" t="s">
        <v>75</v>
      </c>
      <c r="K1" s="158" t="s">
        <v>81</v>
      </c>
      <c r="L1" s="158" t="s">
        <v>193</v>
      </c>
      <c r="M1" s="165" t="s">
        <v>82</v>
      </c>
      <c r="N1" s="157" t="s">
        <v>122</v>
      </c>
      <c r="O1" s="158" t="s">
        <v>81</v>
      </c>
      <c r="P1" s="158" t="s">
        <v>193</v>
      </c>
      <c r="Q1" s="165" t="s">
        <v>124</v>
      </c>
      <c r="R1" s="157" t="s">
        <v>123</v>
      </c>
      <c r="S1" s="158" t="s">
        <v>81</v>
      </c>
      <c r="T1" s="158" t="s">
        <v>193</v>
      </c>
      <c r="U1" s="157" t="s">
        <v>125</v>
      </c>
    </row>
    <row r="2" spans="1:24" s="68" customFormat="1" ht="12.75">
      <c r="A2" t="s">
        <v>277</v>
      </c>
      <c r="B2" t="s">
        <v>517</v>
      </c>
      <c r="C2" s="327">
        <v>599933900</v>
      </c>
      <c r="D2" t="s">
        <v>460</v>
      </c>
      <c r="E2">
        <v>2900</v>
      </c>
      <c r="F2">
        <v>2900</v>
      </c>
      <c r="G2" s="261">
        <f>E2-F2</f>
        <v>0</v>
      </c>
      <c r="H2" s="277">
        <f>ROUND(G2/E2,10)</f>
        <v>0</v>
      </c>
      <c r="I2">
        <v>0</v>
      </c>
      <c r="J2">
        <v>0</v>
      </c>
      <c r="K2" s="261">
        <f>I2-J2</f>
        <v>0</v>
      </c>
      <c r="L2" s="277" t="e">
        <f>ROUND(K2/I2,10)</f>
        <v>#DIV/0!</v>
      </c>
      <c r="M2">
        <v>0</v>
      </c>
      <c r="N2">
        <v>0</v>
      </c>
      <c r="O2" s="261">
        <f>M2-N2</f>
        <v>0</v>
      </c>
      <c r="P2" s="277" t="e">
        <f>ROUND(O2/M2,10)</f>
        <v>#DIV/0!</v>
      </c>
      <c r="Q2">
        <v>0</v>
      </c>
      <c r="R2">
        <v>0</v>
      </c>
      <c r="S2" s="261">
        <f>Q2-R2</f>
        <v>0</v>
      </c>
      <c r="T2" s="277" t="e">
        <f>ROUND(S2/Q2,10)</f>
        <v>#DIV/0!</v>
      </c>
      <c r="U2" s="157"/>
      <c r="V2" s="255"/>
      <c r="W2" s="255"/>
      <c r="X2" s="255"/>
    </row>
    <row r="3" spans="1:24" s="68" customFormat="1" ht="12.75">
      <c r="A3" t="s">
        <v>277</v>
      </c>
      <c r="B3" t="s">
        <v>517</v>
      </c>
      <c r="C3" s="327">
        <v>599933900</v>
      </c>
      <c r="D3" t="s">
        <v>460</v>
      </c>
      <c r="E3">
        <v>2900</v>
      </c>
      <c r="F3">
        <v>2900</v>
      </c>
      <c r="G3" s="261">
        <f t="shared" ref="G3" si="0">E3-F3</f>
        <v>0</v>
      </c>
      <c r="H3" s="277">
        <f t="shared" ref="H3" si="1">ROUND(G3/E3,10)</f>
        <v>0</v>
      </c>
      <c r="I3">
        <v>0</v>
      </c>
      <c r="J3">
        <v>0</v>
      </c>
      <c r="K3" s="261">
        <f t="shared" ref="K3" si="2">I3-J3</f>
        <v>0</v>
      </c>
      <c r="L3" s="277" t="e">
        <f t="shared" ref="L3" si="3">ROUND(K3/I3,10)</f>
        <v>#DIV/0!</v>
      </c>
      <c r="M3">
        <v>0</v>
      </c>
      <c r="N3">
        <v>0</v>
      </c>
      <c r="O3" s="261">
        <f t="shared" ref="O3:O31" si="4">M3-N3</f>
        <v>0</v>
      </c>
      <c r="P3" s="277" t="e">
        <f t="shared" ref="P3:P31" si="5">ROUND(O3/M3,10)</f>
        <v>#DIV/0!</v>
      </c>
      <c r="Q3">
        <v>0</v>
      </c>
      <c r="R3">
        <v>0</v>
      </c>
      <c r="S3" s="261">
        <f t="shared" ref="S3:S31" si="6">Q3-R3</f>
        <v>0</v>
      </c>
      <c r="T3" s="277" t="e">
        <f t="shared" ref="T3:T31" si="7">ROUND(S3/Q3,10)</f>
        <v>#DIV/0!</v>
      </c>
      <c r="U3" s="157"/>
    </row>
    <row r="4" spans="1:24" s="68" customFormat="1" ht="12.75">
      <c r="A4" t="s">
        <v>277</v>
      </c>
      <c r="B4" t="s">
        <v>517</v>
      </c>
      <c r="C4" s="327">
        <v>403187909</v>
      </c>
      <c r="D4" t="s">
        <v>462</v>
      </c>
      <c r="E4">
        <v>14376</v>
      </c>
      <c r="F4">
        <v>14376</v>
      </c>
      <c r="G4" s="261">
        <f t="shared" ref="G4:G5" si="8">E4-F4</f>
        <v>0</v>
      </c>
      <c r="H4" s="277">
        <f t="shared" ref="H4:H5" si="9">ROUND(G4/E4,10)</f>
        <v>0</v>
      </c>
      <c r="I4">
        <v>0</v>
      </c>
      <c r="J4">
        <v>0</v>
      </c>
      <c r="K4" s="261">
        <f t="shared" ref="K4:K26" si="10">I4-J4</f>
        <v>0</v>
      </c>
      <c r="L4" s="277" t="e">
        <f t="shared" ref="L4:L26" si="11">ROUND(K4/I4,10)</f>
        <v>#DIV/0!</v>
      </c>
      <c r="M4">
        <v>0</v>
      </c>
      <c r="N4">
        <v>0</v>
      </c>
      <c r="O4" s="261">
        <f t="shared" si="4"/>
        <v>0</v>
      </c>
      <c r="P4" s="277" t="e">
        <f t="shared" si="5"/>
        <v>#DIV/0!</v>
      </c>
      <c r="Q4">
        <v>0</v>
      </c>
      <c r="R4">
        <v>0</v>
      </c>
      <c r="S4" s="261">
        <f t="shared" si="6"/>
        <v>0</v>
      </c>
      <c r="T4" s="277" t="e">
        <f t="shared" si="7"/>
        <v>#DIV/0!</v>
      </c>
      <c r="U4" s="157"/>
    </row>
    <row r="5" spans="1:24" s="68" customFormat="1" ht="12.75">
      <c r="A5" t="s">
        <v>277</v>
      </c>
      <c r="B5" t="s">
        <v>520</v>
      </c>
      <c r="C5" s="327">
        <v>698604006</v>
      </c>
      <c r="D5" t="s">
        <v>467</v>
      </c>
      <c r="E5">
        <v>6300</v>
      </c>
      <c r="F5">
        <v>6300</v>
      </c>
      <c r="G5" s="261">
        <f t="shared" si="8"/>
        <v>0</v>
      </c>
      <c r="H5" s="277">
        <f t="shared" si="9"/>
        <v>0</v>
      </c>
      <c r="I5">
        <v>717.91</v>
      </c>
      <c r="J5">
        <v>717.91</v>
      </c>
      <c r="K5" s="261">
        <f t="shared" si="10"/>
        <v>0</v>
      </c>
      <c r="L5" s="277">
        <f t="shared" si="11"/>
        <v>0</v>
      </c>
      <c r="M5">
        <v>0</v>
      </c>
      <c r="N5">
        <v>0</v>
      </c>
      <c r="O5" s="261">
        <f t="shared" si="4"/>
        <v>0</v>
      </c>
      <c r="P5" s="277" t="e">
        <f t="shared" si="5"/>
        <v>#DIV/0!</v>
      </c>
      <c r="Q5">
        <v>5.26</v>
      </c>
      <c r="R5">
        <v>5.26</v>
      </c>
      <c r="S5" s="261">
        <f t="shared" si="6"/>
        <v>0</v>
      </c>
      <c r="T5" s="277">
        <f t="shared" si="7"/>
        <v>0</v>
      </c>
      <c r="U5" s="157"/>
    </row>
    <row r="6" spans="1:24" s="68" customFormat="1" ht="12.75">
      <c r="A6" t="s">
        <v>277</v>
      </c>
      <c r="B6" t="s">
        <v>443</v>
      </c>
      <c r="C6" s="327" t="s">
        <v>469</v>
      </c>
      <c r="D6" t="s">
        <v>421</v>
      </c>
      <c r="E6">
        <v>66722</v>
      </c>
      <c r="F6">
        <v>66722</v>
      </c>
      <c r="G6" s="261">
        <f t="shared" ref="G6:G25" si="12">E6-F6</f>
        <v>0</v>
      </c>
      <c r="H6" s="277">
        <f t="shared" ref="H6:H25" si="13">ROUND(G6/E6,10)</f>
        <v>0</v>
      </c>
      <c r="I6">
        <v>8212.3799999999992</v>
      </c>
      <c r="J6">
        <v>8212.3799999999992</v>
      </c>
      <c r="K6" s="261">
        <f t="shared" si="10"/>
        <v>0</v>
      </c>
      <c r="L6" s="277">
        <f t="shared" si="11"/>
        <v>0</v>
      </c>
      <c r="M6">
        <v>0</v>
      </c>
      <c r="N6">
        <v>0</v>
      </c>
      <c r="O6" s="261">
        <f t="shared" si="4"/>
        <v>0</v>
      </c>
      <c r="P6" s="277" t="e">
        <f t="shared" si="5"/>
        <v>#DIV/0!</v>
      </c>
      <c r="Q6">
        <v>-102.85</v>
      </c>
      <c r="R6">
        <v>-102.85</v>
      </c>
      <c r="S6" s="261">
        <f t="shared" si="6"/>
        <v>0</v>
      </c>
      <c r="T6" s="277">
        <f t="shared" si="7"/>
        <v>0</v>
      </c>
      <c r="U6" s="157"/>
    </row>
    <row r="7" spans="1:24" s="68" customFormat="1" ht="12.75">
      <c r="A7" t="s">
        <v>277</v>
      </c>
      <c r="B7" t="s">
        <v>517</v>
      </c>
      <c r="C7" s="327">
        <v>403197908</v>
      </c>
      <c r="D7" t="s">
        <v>382</v>
      </c>
      <c r="E7">
        <v>1416</v>
      </c>
      <c r="F7">
        <v>1416</v>
      </c>
      <c r="G7" s="261">
        <f t="shared" ref="G7:G12" si="14">E7-F7</f>
        <v>0</v>
      </c>
      <c r="H7" s="277">
        <f t="shared" ref="H7:H12" si="15">ROUND(G7/E7,10)</f>
        <v>0</v>
      </c>
      <c r="I7">
        <v>0</v>
      </c>
      <c r="J7">
        <v>0</v>
      </c>
      <c r="K7" s="261">
        <f t="shared" ref="K7:K12" si="16">I7-J7</f>
        <v>0</v>
      </c>
      <c r="L7" s="277" t="e">
        <f t="shared" ref="L7:L12" si="17">ROUND(K7/I7,10)</f>
        <v>#DIV/0!</v>
      </c>
      <c r="M7">
        <v>0</v>
      </c>
      <c r="N7">
        <v>0</v>
      </c>
      <c r="O7" s="261">
        <f t="shared" ref="O7:O12" si="18">M7-N7</f>
        <v>0</v>
      </c>
      <c r="P7" s="277" t="e">
        <f t="shared" ref="P7:P12" si="19">ROUND(O7/M7,10)</f>
        <v>#DIV/0!</v>
      </c>
      <c r="Q7">
        <v>0</v>
      </c>
      <c r="R7">
        <v>0</v>
      </c>
      <c r="S7" s="261">
        <f t="shared" ref="S7:S12" si="20">Q7-R7</f>
        <v>0</v>
      </c>
      <c r="T7" s="277" t="e">
        <f t="shared" ref="T7:T12" si="21">ROUND(S7/Q7,10)</f>
        <v>#DIV/0!</v>
      </c>
      <c r="U7" s="157"/>
    </row>
    <row r="8" spans="1:24" s="68" customFormat="1" ht="12.75">
      <c r="A8" t="s">
        <v>277</v>
      </c>
      <c r="B8" t="s">
        <v>517</v>
      </c>
      <c r="C8" s="327">
        <v>403197908</v>
      </c>
      <c r="D8" t="s">
        <v>382</v>
      </c>
      <c r="E8">
        <v>1416</v>
      </c>
      <c r="F8">
        <v>1416</v>
      </c>
      <c r="G8" s="261">
        <f t="shared" si="14"/>
        <v>0</v>
      </c>
      <c r="H8" s="277">
        <f t="shared" si="15"/>
        <v>0</v>
      </c>
      <c r="I8">
        <v>0</v>
      </c>
      <c r="J8">
        <v>0</v>
      </c>
      <c r="K8" s="261">
        <f t="shared" si="16"/>
        <v>0</v>
      </c>
      <c r="L8" s="277" t="e">
        <f t="shared" si="17"/>
        <v>#DIV/0!</v>
      </c>
      <c r="M8">
        <v>0</v>
      </c>
      <c r="N8">
        <v>0</v>
      </c>
      <c r="O8" s="261">
        <f t="shared" si="18"/>
        <v>0</v>
      </c>
      <c r="P8" s="277" t="e">
        <f t="shared" si="19"/>
        <v>#DIV/0!</v>
      </c>
      <c r="Q8">
        <v>0</v>
      </c>
      <c r="R8">
        <v>0</v>
      </c>
      <c r="S8" s="261">
        <f t="shared" si="20"/>
        <v>0</v>
      </c>
      <c r="T8" s="277" t="e">
        <f t="shared" si="21"/>
        <v>#DIV/0!</v>
      </c>
      <c r="U8" s="157"/>
    </row>
    <row r="9" spans="1:24" s="68" customFormat="1" ht="12.75">
      <c r="A9" t="s">
        <v>277</v>
      </c>
      <c r="B9" t="s">
        <v>517</v>
      </c>
      <c r="C9" s="327">
        <v>403197908</v>
      </c>
      <c r="D9" t="s">
        <v>382</v>
      </c>
      <c r="E9">
        <v>1716</v>
      </c>
      <c r="F9">
        <v>1716</v>
      </c>
      <c r="G9" s="261">
        <f t="shared" si="14"/>
        <v>0</v>
      </c>
      <c r="H9" s="277">
        <f t="shared" si="15"/>
        <v>0</v>
      </c>
      <c r="I9">
        <v>0</v>
      </c>
      <c r="J9">
        <v>0</v>
      </c>
      <c r="K9" s="261">
        <f t="shared" si="16"/>
        <v>0</v>
      </c>
      <c r="L9" s="277" t="e">
        <f t="shared" si="17"/>
        <v>#DIV/0!</v>
      </c>
      <c r="M9">
        <v>0</v>
      </c>
      <c r="N9">
        <v>0</v>
      </c>
      <c r="O9" s="261">
        <f t="shared" si="18"/>
        <v>0</v>
      </c>
      <c r="P9" s="277" t="e">
        <f t="shared" si="19"/>
        <v>#DIV/0!</v>
      </c>
      <c r="Q9">
        <v>0</v>
      </c>
      <c r="R9">
        <v>0</v>
      </c>
      <c r="S9" s="261">
        <f t="shared" si="20"/>
        <v>0</v>
      </c>
      <c r="T9" s="277" t="e">
        <f t="shared" si="21"/>
        <v>#DIV/0!</v>
      </c>
      <c r="U9" s="157"/>
    </row>
    <row r="10" spans="1:24" s="68" customFormat="1" ht="12.75">
      <c r="A10" t="s">
        <v>277</v>
      </c>
      <c r="B10" t="s">
        <v>517</v>
      </c>
      <c r="C10" s="327">
        <v>474184900</v>
      </c>
      <c r="D10" t="s">
        <v>388</v>
      </c>
      <c r="E10">
        <v>3154</v>
      </c>
      <c r="F10">
        <v>3154</v>
      </c>
      <c r="G10" s="261">
        <f t="shared" si="14"/>
        <v>0</v>
      </c>
      <c r="H10" s="277">
        <f t="shared" si="15"/>
        <v>0</v>
      </c>
      <c r="I10">
        <v>0</v>
      </c>
      <c r="J10">
        <v>0</v>
      </c>
      <c r="K10" s="261">
        <f t="shared" si="16"/>
        <v>0</v>
      </c>
      <c r="L10" s="277" t="e">
        <f t="shared" si="17"/>
        <v>#DIV/0!</v>
      </c>
      <c r="M10">
        <v>0</v>
      </c>
      <c r="N10">
        <v>0</v>
      </c>
      <c r="O10" s="261">
        <f t="shared" si="18"/>
        <v>0</v>
      </c>
      <c r="P10" s="277" t="e">
        <f t="shared" si="19"/>
        <v>#DIV/0!</v>
      </c>
      <c r="Q10">
        <v>0</v>
      </c>
      <c r="R10">
        <v>0</v>
      </c>
      <c r="S10" s="261">
        <f t="shared" si="20"/>
        <v>0</v>
      </c>
      <c r="T10" s="277" t="e">
        <f t="shared" si="21"/>
        <v>#DIV/0!</v>
      </c>
      <c r="U10" s="157"/>
    </row>
    <row r="11" spans="1:24" s="68" customFormat="1" ht="12.75">
      <c r="A11" t="s">
        <v>277</v>
      </c>
      <c r="B11" t="s">
        <v>517</v>
      </c>
      <c r="C11" s="327">
        <v>474184900</v>
      </c>
      <c r="D11" t="s">
        <v>388</v>
      </c>
      <c r="E11">
        <v>3154</v>
      </c>
      <c r="F11">
        <v>3154</v>
      </c>
      <c r="G11" s="261">
        <f t="shared" si="14"/>
        <v>0</v>
      </c>
      <c r="H11" s="277">
        <f t="shared" si="15"/>
        <v>0</v>
      </c>
      <c r="I11">
        <v>0</v>
      </c>
      <c r="J11">
        <v>0</v>
      </c>
      <c r="K11" s="261">
        <f t="shared" si="16"/>
        <v>0</v>
      </c>
      <c r="L11" s="277" t="e">
        <f t="shared" si="17"/>
        <v>#DIV/0!</v>
      </c>
      <c r="M11">
        <v>0</v>
      </c>
      <c r="N11">
        <v>0</v>
      </c>
      <c r="O11" s="261">
        <f t="shared" si="18"/>
        <v>0</v>
      </c>
      <c r="P11" s="277" t="e">
        <f t="shared" si="19"/>
        <v>#DIV/0!</v>
      </c>
      <c r="Q11">
        <v>0</v>
      </c>
      <c r="R11">
        <v>0</v>
      </c>
      <c r="S11" s="261">
        <f t="shared" si="20"/>
        <v>0</v>
      </c>
      <c r="T11" s="277" t="e">
        <f t="shared" si="21"/>
        <v>#DIV/0!</v>
      </c>
      <c r="U11" s="157"/>
    </row>
    <row r="12" spans="1:24" s="68" customFormat="1" ht="12.75">
      <c r="A12" t="s">
        <v>277</v>
      </c>
      <c r="B12" t="s">
        <v>517</v>
      </c>
      <c r="C12" s="327">
        <v>474184900</v>
      </c>
      <c r="D12" t="s">
        <v>388</v>
      </c>
      <c r="E12">
        <v>3654</v>
      </c>
      <c r="F12">
        <v>3654</v>
      </c>
      <c r="G12" s="261">
        <f t="shared" si="14"/>
        <v>0</v>
      </c>
      <c r="H12" s="277">
        <f t="shared" si="15"/>
        <v>0</v>
      </c>
      <c r="I12">
        <v>0</v>
      </c>
      <c r="J12">
        <v>0</v>
      </c>
      <c r="K12" s="261">
        <f t="shared" si="16"/>
        <v>0</v>
      </c>
      <c r="L12" s="277" t="e">
        <f t="shared" si="17"/>
        <v>#DIV/0!</v>
      </c>
      <c r="M12">
        <v>0</v>
      </c>
      <c r="N12">
        <v>0</v>
      </c>
      <c r="O12" s="261">
        <f t="shared" si="18"/>
        <v>0</v>
      </c>
      <c r="P12" s="277" t="e">
        <f t="shared" si="19"/>
        <v>#DIV/0!</v>
      </c>
      <c r="Q12">
        <v>0</v>
      </c>
      <c r="R12">
        <v>0</v>
      </c>
      <c r="S12" s="261">
        <f t="shared" si="20"/>
        <v>0</v>
      </c>
      <c r="T12" s="277" t="e">
        <f t="shared" si="21"/>
        <v>#DIV/0!</v>
      </c>
      <c r="U12" s="157"/>
    </row>
    <row r="13" spans="1:24" s="68" customFormat="1" ht="12.75">
      <c r="A13" t="s">
        <v>277</v>
      </c>
      <c r="B13" t="s">
        <v>517</v>
      </c>
      <c r="C13" s="327">
        <v>474184900</v>
      </c>
      <c r="D13" t="s">
        <v>388</v>
      </c>
      <c r="E13">
        <v>3654</v>
      </c>
      <c r="F13">
        <v>3654</v>
      </c>
      <c r="G13" s="261">
        <f t="shared" si="12"/>
        <v>0</v>
      </c>
      <c r="H13" s="277">
        <f t="shared" si="13"/>
        <v>0</v>
      </c>
      <c r="I13">
        <v>0</v>
      </c>
      <c r="J13">
        <v>0</v>
      </c>
      <c r="K13" s="261">
        <f t="shared" si="10"/>
        <v>0</v>
      </c>
      <c r="L13" s="277" t="e">
        <f t="shared" si="11"/>
        <v>#DIV/0!</v>
      </c>
      <c r="M13">
        <v>0</v>
      </c>
      <c r="N13">
        <v>0</v>
      </c>
      <c r="O13" s="261">
        <f t="shared" si="4"/>
        <v>0</v>
      </c>
      <c r="P13" s="277" t="e">
        <f t="shared" si="5"/>
        <v>#DIV/0!</v>
      </c>
      <c r="Q13">
        <v>0</v>
      </c>
      <c r="R13">
        <v>0</v>
      </c>
      <c r="S13" s="261">
        <f t="shared" si="6"/>
        <v>0</v>
      </c>
      <c r="T13" s="277" t="e">
        <f t="shared" si="7"/>
        <v>#DIV/0!</v>
      </c>
      <c r="U13" s="157"/>
    </row>
    <row r="14" spans="1:24" s="68" customFormat="1" ht="12.75">
      <c r="A14" t="s">
        <v>277</v>
      </c>
      <c r="B14" t="s">
        <v>517</v>
      </c>
      <c r="C14" s="327">
        <v>533004909</v>
      </c>
      <c r="D14" t="s">
        <v>530</v>
      </c>
      <c r="E14">
        <v>4148</v>
      </c>
      <c r="F14">
        <v>4148</v>
      </c>
      <c r="G14" s="261">
        <f t="shared" si="12"/>
        <v>0</v>
      </c>
      <c r="H14" s="277">
        <f t="shared" si="13"/>
        <v>0</v>
      </c>
      <c r="I14">
        <v>0</v>
      </c>
      <c r="J14">
        <v>0</v>
      </c>
      <c r="K14" s="261">
        <f t="shared" si="10"/>
        <v>0</v>
      </c>
      <c r="L14" s="277" t="e">
        <f t="shared" si="11"/>
        <v>#DIV/0!</v>
      </c>
      <c r="M14">
        <v>0</v>
      </c>
      <c r="N14">
        <v>0</v>
      </c>
      <c r="O14" s="261">
        <f t="shared" si="4"/>
        <v>0</v>
      </c>
      <c r="P14" s="277" t="e">
        <f t="shared" si="5"/>
        <v>#DIV/0!</v>
      </c>
      <c r="Q14">
        <v>0</v>
      </c>
      <c r="R14">
        <v>0</v>
      </c>
      <c r="S14" s="261">
        <f t="shared" si="6"/>
        <v>0</v>
      </c>
      <c r="T14" s="277" t="e">
        <f t="shared" si="7"/>
        <v>#DIV/0!</v>
      </c>
      <c r="U14" s="157"/>
    </row>
    <row r="15" spans="1:24" s="68" customFormat="1" ht="12.75">
      <c r="A15" t="s">
        <v>277</v>
      </c>
      <c r="B15" t="s">
        <v>517</v>
      </c>
      <c r="C15" s="327">
        <v>533004909</v>
      </c>
      <c r="D15" t="s">
        <v>530</v>
      </c>
      <c r="E15">
        <v>5188</v>
      </c>
      <c r="F15">
        <v>5188</v>
      </c>
      <c r="G15" s="261">
        <f t="shared" si="12"/>
        <v>0</v>
      </c>
      <c r="H15" s="277">
        <f t="shared" si="13"/>
        <v>0</v>
      </c>
      <c r="I15">
        <v>0</v>
      </c>
      <c r="J15">
        <v>0</v>
      </c>
      <c r="K15" s="261">
        <f t="shared" si="10"/>
        <v>0</v>
      </c>
      <c r="L15" s="277" t="e">
        <f t="shared" si="11"/>
        <v>#DIV/0!</v>
      </c>
      <c r="M15">
        <v>0</v>
      </c>
      <c r="N15">
        <v>0</v>
      </c>
      <c r="O15" s="261">
        <f t="shared" si="4"/>
        <v>0</v>
      </c>
      <c r="P15" s="277" t="e">
        <f t="shared" si="5"/>
        <v>#DIV/0!</v>
      </c>
      <c r="Q15">
        <v>0</v>
      </c>
      <c r="R15">
        <v>0</v>
      </c>
      <c r="S15" s="261">
        <f t="shared" si="6"/>
        <v>0</v>
      </c>
      <c r="T15" s="277" t="e">
        <f t="shared" si="7"/>
        <v>#DIV/0!</v>
      </c>
      <c r="U15" s="157"/>
    </row>
    <row r="16" spans="1:24" s="68" customFormat="1" ht="12.75">
      <c r="A16" t="s">
        <v>277</v>
      </c>
      <c r="B16" t="s">
        <v>517</v>
      </c>
      <c r="C16" s="327">
        <v>533004909</v>
      </c>
      <c r="D16" t="s">
        <v>530</v>
      </c>
      <c r="E16">
        <v>5188</v>
      </c>
      <c r="F16">
        <v>5188</v>
      </c>
      <c r="G16" s="261">
        <f t="shared" si="12"/>
        <v>0</v>
      </c>
      <c r="H16" s="277">
        <f t="shared" si="13"/>
        <v>0</v>
      </c>
      <c r="I16">
        <v>0</v>
      </c>
      <c r="J16">
        <v>0</v>
      </c>
      <c r="K16" s="261">
        <f t="shared" si="10"/>
        <v>0</v>
      </c>
      <c r="L16" s="277" t="e">
        <f t="shared" si="11"/>
        <v>#DIV/0!</v>
      </c>
      <c r="M16">
        <v>0</v>
      </c>
      <c r="N16">
        <v>0</v>
      </c>
      <c r="O16" s="261">
        <f t="shared" si="4"/>
        <v>0</v>
      </c>
      <c r="P16" s="277" t="e">
        <f t="shared" si="5"/>
        <v>#DIV/0!</v>
      </c>
      <c r="Q16">
        <v>0</v>
      </c>
      <c r="R16">
        <v>0</v>
      </c>
      <c r="S16" s="261">
        <f t="shared" si="6"/>
        <v>0</v>
      </c>
      <c r="T16" s="277" t="e">
        <f t="shared" si="7"/>
        <v>#DIV/0!</v>
      </c>
      <c r="U16" s="157"/>
    </row>
    <row r="17" spans="1:21" s="68" customFormat="1" ht="12.75">
      <c r="A17" t="s">
        <v>277</v>
      </c>
      <c r="B17" t="s">
        <v>517</v>
      </c>
      <c r="C17" s="327">
        <v>545831901</v>
      </c>
      <c r="D17" t="s">
        <v>385</v>
      </c>
      <c r="E17">
        <v>4538</v>
      </c>
      <c r="F17">
        <v>4538</v>
      </c>
      <c r="G17" s="261">
        <f t="shared" si="12"/>
        <v>0</v>
      </c>
      <c r="H17" s="277">
        <f t="shared" si="13"/>
        <v>0</v>
      </c>
      <c r="I17">
        <v>0</v>
      </c>
      <c r="J17">
        <v>0</v>
      </c>
      <c r="K17" s="261">
        <f t="shared" si="10"/>
        <v>0</v>
      </c>
      <c r="L17" s="277" t="e">
        <f t="shared" si="11"/>
        <v>#DIV/0!</v>
      </c>
      <c r="M17">
        <v>0</v>
      </c>
      <c r="N17">
        <v>0</v>
      </c>
      <c r="O17" s="261">
        <f t="shared" si="4"/>
        <v>0</v>
      </c>
      <c r="P17" s="277" t="e">
        <f t="shared" si="5"/>
        <v>#DIV/0!</v>
      </c>
      <c r="Q17">
        <v>0</v>
      </c>
      <c r="R17">
        <v>0</v>
      </c>
      <c r="S17" s="261">
        <f t="shared" si="6"/>
        <v>0</v>
      </c>
      <c r="T17" s="277" t="e">
        <f t="shared" si="7"/>
        <v>#DIV/0!</v>
      </c>
      <c r="U17" s="157"/>
    </row>
    <row r="18" spans="1:21" s="68" customFormat="1" ht="12.75">
      <c r="A18" t="s">
        <v>277</v>
      </c>
      <c r="B18" t="s">
        <v>517</v>
      </c>
      <c r="C18" s="327">
        <v>575035902</v>
      </c>
      <c r="D18" t="s">
        <v>527</v>
      </c>
      <c r="E18">
        <v>15713</v>
      </c>
      <c r="F18">
        <v>15713</v>
      </c>
      <c r="G18" s="261">
        <f t="shared" si="12"/>
        <v>0</v>
      </c>
      <c r="H18" s="277">
        <f t="shared" si="13"/>
        <v>0</v>
      </c>
      <c r="I18">
        <v>0</v>
      </c>
      <c r="J18">
        <v>0</v>
      </c>
      <c r="K18" s="261">
        <f t="shared" si="10"/>
        <v>0</v>
      </c>
      <c r="L18" s="277" t="e">
        <f t="shared" si="11"/>
        <v>#DIV/0!</v>
      </c>
      <c r="M18">
        <v>0</v>
      </c>
      <c r="N18">
        <v>0</v>
      </c>
      <c r="O18" s="261">
        <f t="shared" si="4"/>
        <v>0</v>
      </c>
      <c r="P18" s="277" t="e">
        <f t="shared" si="5"/>
        <v>#DIV/0!</v>
      </c>
      <c r="Q18">
        <v>0</v>
      </c>
      <c r="R18">
        <v>0</v>
      </c>
      <c r="S18" s="261">
        <f t="shared" si="6"/>
        <v>0</v>
      </c>
      <c r="T18" s="277" t="e">
        <f t="shared" si="7"/>
        <v>#DIV/0!</v>
      </c>
      <c r="U18" s="157"/>
    </row>
    <row r="19" spans="1:21" s="68" customFormat="1" ht="12.75">
      <c r="A19" t="s">
        <v>277</v>
      </c>
      <c r="B19" t="s">
        <v>517</v>
      </c>
      <c r="C19" s="327">
        <v>575035902</v>
      </c>
      <c r="D19" t="s">
        <v>527</v>
      </c>
      <c r="E19">
        <v>15713</v>
      </c>
      <c r="F19">
        <v>15713</v>
      </c>
      <c r="G19" s="261">
        <f t="shared" si="12"/>
        <v>0</v>
      </c>
      <c r="H19" s="277">
        <f t="shared" si="13"/>
        <v>0</v>
      </c>
      <c r="I19">
        <v>0</v>
      </c>
      <c r="J19">
        <v>0</v>
      </c>
      <c r="K19" s="261">
        <f t="shared" si="10"/>
        <v>0</v>
      </c>
      <c r="L19" s="277" t="e">
        <f t="shared" si="11"/>
        <v>#DIV/0!</v>
      </c>
      <c r="M19">
        <v>0</v>
      </c>
      <c r="N19">
        <v>0</v>
      </c>
      <c r="O19" s="261">
        <f t="shared" si="4"/>
        <v>0</v>
      </c>
      <c r="P19" s="277" t="e">
        <f t="shared" si="5"/>
        <v>#DIV/0!</v>
      </c>
      <c r="Q19">
        <v>0</v>
      </c>
      <c r="R19">
        <v>0</v>
      </c>
      <c r="S19" s="261">
        <f t="shared" si="6"/>
        <v>0</v>
      </c>
      <c r="T19" s="277" t="e">
        <f t="shared" si="7"/>
        <v>#DIV/0!</v>
      </c>
      <c r="U19" s="157"/>
    </row>
    <row r="20" spans="1:21" s="68" customFormat="1" ht="12.75">
      <c r="A20" t="s">
        <v>277</v>
      </c>
      <c r="B20" t="s">
        <v>517</v>
      </c>
      <c r="C20" s="327">
        <v>575035902</v>
      </c>
      <c r="D20" t="s">
        <v>527</v>
      </c>
      <c r="E20">
        <v>15713</v>
      </c>
      <c r="F20">
        <v>15713</v>
      </c>
      <c r="G20" s="261">
        <f t="shared" si="12"/>
        <v>0</v>
      </c>
      <c r="H20" s="277">
        <f t="shared" si="13"/>
        <v>0</v>
      </c>
      <c r="I20">
        <v>0</v>
      </c>
      <c r="J20">
        <v>0</v>
      </c>
      <c r="K20" s="261">
        <f t="shared" si="10"/>
        <v>0</v>
      </c>
      <c r="L20" s="277" t="e">
        <f t="shared" si="11"/>
        <v>#DIV/0!</v>
      </c>
      <c r="M20">
        <v>0</v>
      </c>
      <c r="N20">
        <v>0</v>
      </c>
      <c r="O20" s="261">
        <f t="shared" si="4"/>
        <v>0</v>
      </c>
      <c r="P20" s="277" t="e">
        <f t="shared" si="5"/>
        <v>#DIV/0!</v>
      </c>
      <c r="Q20">
        <v>0</v>
      </c>
      <c r="R20">
        <v>0</v>
      </c>
      <c r="S20" s="261">
        <f t="shared" si="6"/>
        <v>0</v>
      </c>
      <c r="T20" s="277" t="e">
        <f t="shared" si="7"/>
        <v>#DIV/0!</v>
      </c>
      <c r="U20" s="157"/>
    </row>
    <row r="21" spans="1:21" s="68" customFormat="1" ht="12.75">
      <c r="A21" t="s">
        <v>277</v>
      </c>
      <c r="B21" t="s">
        <v>520</v>
      </c>
      <c r="C21" s="327">
        <v>605460005</v>
      </c>
      <c r="D21" t="s">
        <v>470</v>
      </c>
      <c r="E21">
        <v>24100</v>
      </c>
      <c r="F21">
        <v>24100</v>
      </c>
      <c r="G21" s="261">
        <f t="shared" si="12"/>
        <v>0</v>
      </c>
      <c r="H21" s="277">
        <f t="shared" si="13"/>
        <v>0</v>
      </c>
      <c r="I21">
        <v>3876.43</v>
      </c>
      <c r="J21">
        <v>3876.43</v>
      </c>
      <c r="K21" s="261">
        <f t="shared" si="10"/>
        <v>0</v>
      </c>
      <c r="L21" s="277">
        <f t="shared" si="11"/>
        <v>0</v>
      </c>
      <c r="M21">
        <v>0</v>
      </c>
      <c r="N21">
        <v>0</v>
      </c>
      <c r="O21" s="261">
        <f t="shared" si="4"/>
        <v>0</v>
      </c>
      <c r="P21" s="277" t="e">
        <f t="shared" si="5"/>
        <v>#DIV/0!</v>
      </c>
      <c r="Q21">
        <v>42.64</v>
      </c>
      <c r="R21">
        <v>42.64</v>
      </c>
      <c r="S21" s="261">
        <f t="shared" si="6"/>
        <v>0</v>
      </c>
      <c r="T21" s="277">
        <f t="shared" si="7"/>
        <v>0</v>
      </c>
      <c r="U21" s="157"/>
    </row>
    <row r="22" spans="1:21" s="68" customFormat="1" ht="12.75">
      <c r="A22" t="s">
        <v>277</v>
      </c>
      <c r="B22" t="s">
        <v>520</v>
      </c>
      <c r="C22" s="327">
        <v>649926003</v>
      </c>
      <c r="D22" t="s">
        <v>395</v>
      </c>
      <c r="E22">
        <v>3900</v>
      </c>
      <c r="F22">
        <v>3900</v>
      </c>
      <c r="G22" s="261">
        <f t="shared" si="12"/>
        <v>0</v>
      </c>
      <c r="H22" s="277">
        <f t="shared" si="13"/>
        <v>0</v>
      </c>
      <c r="I22">
        <v>2214.02</v>
      </c>
      <c r="J22">
        <v>2214.02</v>
      </c>
      <c r="K22" s="261">
        <f t="shared" si="10"/>
        <v>0</v>
      </c>
      <c r="L22" s="277">
        <f t="shared" si="11"/>
        <v>0</v>
      </c>
      <c r="M22">
        <v>0</v>
      </c>
      <c r="N22">
        <v>0</v>
      </c>
      <c r="O22" s="261">
        <f t="shared" si="4"/>
        <v>0</v>
      </c>
      <c r="P22" s="277" t="e">
        <f t="shared" si="5"/>
        <v>#DIV/0!</v>
      </c>
      <c r="Q22">
        <v>24.36</v>
      </c>
      <c r="R22">
        <v>24.36</v>
      </c>
      <c r="S22" s="261">
        <f t="shared" si="6"/>
        <v>0</v>
      </c>
      <c r="T22" s="277">
        <f t="shared" si="7"/>
        <v>0</v>
      </c>
      <c r="U22" s="157"/>
    </row>
    <row r="23" spans="1:21" s="68" customFormat="1" ht="12.75">
      <c r="A23" t="s">
        <v>277</v>
      </c>
      <c r="B23" t="s">
        <v>520</v>
      </c>
      <c r="C23" s="327">
        <v>655580009</v>
      </c>
      <c r="D23" t="s">
        <v>471</v>
      </c>
      <c r="E23">
        <v>6000</v>
      </c>
      <c r="F23">
        <v>6000</v>
      </c>
      <c r="G23" s="261">
        <f t="shared" si="12"/>
        <v>0</v>
      </c>
      <c r="H23" s="277">
        <f t="shared" si="13"/>
        <v>0</v>
      </c>
      <c r="I23">
        <v>567.70000000000005</v>
      </c>
      <c r="J23">
        <v>567.70000000000005</v>
      </c>
      <c r="K23" s="261">
        <f t="shared" si="10"/>
        <v>0</v>
      </c>
      <c r="L23" s="277">
        <f t="shared" si="11"/>
        <v>0</v>
      </c>
      <c r="M23">
        <v>0</v>
      </c>
      <c r="N23">
        <v>0</v>
      </c>
      <c r="O23" s="261">
        <f t="shared" si="4"/>
        <v>0</v>
      </c>
      <c r="P23" s="277" t="e">
        <f t="shared" si="5"/>
        <v>#DIV/0!</v>
      </c>
      <c r="Q23">
        <v>6.24</v>
      </c>
      <c r="R23">
        <v>6.24</v>
      </c>
      <c r="S23" s="261">
        <f t="shared" si="6"/>
        <v>0</v>
      </c>
      <c r="T23" s="277">
        <f t="shared" si="7"/>
        <v>0</v>
      </c>
      <c r="U23" s="157"/>
    </row>
    <row r="24" spans="1:21" s="68" customFormat="1" ht="12.75">
      <c r="A24" t="s">
        <v>277</v>
      </c>
      <c r="B24" t="s">
        <v>520</v>
      </c>
      <c r="C24" s="327">
        <v>664068004</v>
      </c>
      <c r="D24" t="s">
        <v>472</v>
      </c>
      <c r="E24">
        <v>7972</v>
      </c>
      <c r="F24">
        <v>7972</v>
      </c>
      <c r="G24" s="261">
        <f t="shared" si="12"/>
        <v>0</v>
      </c>
      <c r="H24" s="277">
        <f t="shared" si="13"/>
        <v>0</v>
      </c>
      <c r="I24">
        <v>2262.84</v>
      </c>
      <c r="J24">
        <v>2262.84</v>
      </c>
      <c r="K24" s="261">
        <f t="shared" si="10"/>
        <v>0</v>
      </c>
      <c r="L24" s="277">
        <f t="shared" si="11"/>
        <v>0</v>
      </c>
      <c r="M24">
        <v>0</v>
      </c>
      <c r="N24">
        <v>0</v>
      </c>
      <c r="O24" s="261">
        <f t="shared" si="4"/>
        <v>0</v>
      </c>
      <c r="P24" s="277" t="e">
        <f t="shared" si="5"/>
        <v>#DIV/0!</v>
      </c>
      <c r="Q24">
        <v>24.9</v>
      </c>
      <c r="R24">
        <v>24.9</v>
      </c>
      <c r="S24" s="261">
        <f t="shared" si="6"/>
        <v>0</v>
      </c>
      <c r="T24" s="277">
        <f t="shared" si="7"/>
        <v>0</v>
      </c>
      <c r="U24" s="157"/>
    </row>
    <row r="25" spans="1:21" s="68" customFormat="1" ht="12.75">
      <c r="A25" t="s">
        <v>277</v>
      </c>
      <c r="B25" t="s">
        <v>520</v>
      </c>
      <c r="C25" s="327">
        <v>665942009</v>
      </c>
      <c r="D25" t="s">
        <v>473</v>
      </c>
      <c r="E25">
        <v>7911</v>
      </c>
      <c r="F25">
        <v>7911</v>
      </c>
      <c r="G25" s="261">
        <f t="shared" si="12"/>
        <v>0</v>
      </c>
      <c r="H25" s="277">
        <f t="shared" si="13"/>
        <v>0</v>
      </c>
      <c r="I25">
        <v>3143.74</v>
      </c>
      <c r="J25">
        <v>3143.74</v>
      </c>
      <c r="K25" s="261">
        <f t="shared" si="10"/>
        <v>0</v>
      </c>
      <c r="L25" s="277">
        <f t="shared" si="11"/>
        <v>0</v>
      </c>
      <c r="M25">
        <v>0</v>
      </c>
      <c r="N25">
        <v>0</v>
      </c>
      <c r="O25" s="261">
        <f t="shared" si="4"/>
        <v>0</v>
      </c>
      <c r="P25" s="277" t="e">
        <f t="shared" si="5"/>
        <v>#DIV/0!</v>
      </c>
      <c r="Q25">
        <v>34.58</v>
      </c>
      <c r="R25">
        <v>34.58</v>
      </c>
      <c r="S25" s="261">
        <f t="shared" si="6"/>
        <v>0</v>
      </c>
      <c r="T25" s="277">
        <f t="shared" si="7"/>
        <v>0</v>
      </c>
      <c r="U25" s="157"/>
    </row>
    <row r="26" spans="1:21" s="68" customFormat="1" ht="12.75">
      <c r="A26" t="s">
        <v>277</v>
      </c>
      <c r="B26" t="s">
        <v>520</v>
      </c>
      <c r="C26" s="327">
        <v>666114004</v>
      </c>
      <c r="D26" t="s">
        <v>399</v>
      </c>
      <c r="E26">
        <v>17800</v>
      </c>
      <c r="F26">
        <v>17800</v>
      </c>
      <c r="G26" s="261">
        <f t="shared" ref="G26" si="22">E26-F26</f>
        <v>0</v>
      </c>
      <c r="H26" s="277">
        <f t="shared" ref="H26" si="23">ROUND(G26/E26,10)</f>
        <v>0</v>
      </c>
      <c r="I26">
        <v>5894.6</v>
      </c>
      <c r="J26">
        <v>5894.6</v>
      </c>
      <c r="K26" s="261">
        <f t="shared" si="10"/>
        <v>0</v>
      </c>
      <c r="L26" s="277">
        <f t="shared" si="11"/>
        <v>0</v>
      </c>
      <c r="M26">
        <v>0</v>
      </c>
      <c r="N26">
        <v>0</v>
      </c>
      <c r="O26" s="261">
        <f t="shared" si="4"/>
        <v>0</v>
      </c>
      <c r="P26" s="277" t="e">
        <f t="shared" si="5"/>
        <v>#DIV/0!</v>
      </c>
      <c r="Q26">
        <v>64.84</v>
      </c>
      <c r="R26">
        <v>64.84</v>
      </c>
      <c r="S26" s="261">
        <f t="shared" si="6"/>
        <v>0</v>
      </c>
      <c r="T26" s="277">
        <f t="shared" si="7"/>
        <v>0</v>
      </c>
      <c r="U26" s="157"/>
    </row>
    <row r="27" spans="1:21" s="68" customFormat="1" ht="12.75">
      <c r="A27" t="s">
        <v>277</v>
      </c>
      <c r="B27" t="s">
        <v>517</v>
      </c>
      <c r="C27" s="327">
        <v>588950907</v>
      </c>
      <c r="D27" t="s">
        <v>387</v>
      </c>
      <c r="E27">
        <v>19754</v>
      </c>
      <c r="F27">
        <v>19754</v>
      </c>
      <c r="G27" s="261">
        <f t="shared" ref="G27:G31" si="24">E27-F27</f>
        <v>0</v>
      </c>
      <c r="H27" s="277">
        <f t="shared" ref="H27:H31" si="25">ROUND(G27/E27,10)</f>
        <v>0</v>
      </c>
      <c r="I27">
        <v>0</v>
      </c>
      <c r="J27">
        <v>0</v>
      </c>
      <c r="K27" s="261">
        <f t="shared" ref="K27:K31" si="26">I27-J27</f>
        <v>0</v>
      </c>
      <c r="L27" s="277" t="e">
        <f t="shared" ref="L27:L31" si="27">ROUND(K27/I27,10)</f>
        <v>#DIV/0!</v>
      </c>
      <c r="M27">
        <v>0</v>
      </c>
      <c r="N27">
        <v>0</v>
      </c>
      <c r="O27" s="261">
        <f t="shared" si="4"/>
        <v>0</v>
      </c>
      <c r="P27" s="277" t="e">
        <f t="shared" si="5"/>
        <v>#DIV/0!</v>
      </c>
      <c r="Q27">
        <v>0</v>
      </c>
      <c r="R27">
        <v>0</v>
      </c>
      <c r="S27" s="261">
        <f t="shared" si="6"/>
        <v>0</v>
      </c>
      <c r="T27" s="277" t="e">
        <f t="shared" si="7"/>
        <v>#DIV/0!</v>
      </c>
      <c r="U27" s="157"/>
    </row>
    <row r="28" spans="1:21" s="68" customFormat="1" ht="12.75">
      <c r="A28" t="s">
        <v>277</v>
      </c>
      <c r="B28" t="s">
        <v>517</v>
      </c>
      <c r="C28" s="327">
        <v>588950907</v>
      </c>
      <c r="D28" t="s">
        <v>387</v>
      </c>
      <c r="E28">
        <v>19754</v>
      </c>
      <c r="F28">
        <v>19754</v>
      </c>
      <c r="G28" s="261">
        <f t="shared" si="24"/>
        <v>0</v>
      </c>
      <c r="H28" s="277">
        <f t="shared" si="25"/>
        <v>0</v>
      </c>
      <c r="I28">
        <v>0</v>
      </c>
      <c r="J28">
        <v>0</v>
      </c>
      <c r="K28" s="261">
        <f t="shared" si="26"/>
        <v>0</v>
      </c>
      <c r="L28" s="277" t="e">
        <f t="shared" si="27"/>
        <v>#DIV/0!</v>
      </c>
      <c r="M28">
        <v>0</v>
      </c>
      <c r="N28">
        <v>0</v>
      </c>
      <c r="O28" s="261">
        <f t="shared" si="4"/>
        <v>0</v>
      </c>
      <c r="P28" s="277" t="e">
        <f t="shared" si="5"/>
        <v>#DIV/0!</v>
      </c>
      <c r="Q28">
        <v>0</v>
      </c>
      <c r="R28">
        <v>0</v>
      </c>
      <c r="S28" s="261">
        <f t="shared" si="6"/>
        <v>0</v>
      </c>
      <c r="T28" s="277" t="e">
        <f t="shared" si="7"/>
        <v>#DIV/0!</v>
      </c>
      <c r="U28" s="157"/>
    </row>
    <row r="29" spans="1:21" s="68" customFormat="1" ht="12.75">
      <c r="A29" t="s">
        <v>277</v>
      </c>
      <c r="B29" t="s">
        <v>520</v>
      </c>
      <c r="C29" s="327">
        <v>635640006</v>
      </c>
      <c r="D29" t="s">
        <v>402</v>
      </c>
      <c r="E29">
        <v>6188</v>
      </c>
      <c r="F29">
        <v>6188</v>
      </c>
      <c r="G29" s="261">
        <f t="shared" si="24"/>
        <v>0</v>
      </c>
      <c r="H29" s="277">
        <f t="shared" si="25"/>
        <v>0</v>
      </c>
      <c r="I29">
        <v>1639.36</v>
      </c>
      <c r="J29">
        <v>1639.36</v>
      </c>
      <c r="K29" s="261">
        <f t="shared" si="26"/>
        <v>0</v>
      </c>
      <c r="L29" s="277">
        <f t="shared" si="27"/>
        <v>0</v>
      </c>
      <c r="M29">
        <v>0</v>
      </c>
      <c r="N29">
        <v>0</v>
      </c>
      <c r="O29" s="261">
        <f t="shared" si="4"/>
        <v>0</v>
      </c>
      <c r="P29" s="277" t="e">
        <f t="shared" si="5"/>
        <v>#DIV/0!</v>
      </c>
      <c r="Q29">
        <v>18.03</v>
      </c>
      <c r="R29">
        <v>18.03</v>
      </c>
      <c r="S29" s="261">
        <f t="shared" si="6"/>
        <v>0</v>
      </c>
      <c r="T29" s="277">
        <f t="shared" si="7"/>
        <v>0</v>
      </c>
      <c r="U29" s="157"/>
    </row>
    <row r="30" spans="1:21" s="68" customFormat="1" ht="12.75">
      <c r="A30" t="s">
        <v>277</v>
      </c>
      <c r="B30" t="s">
        <v>520</v>
      </c>
      <c r="C30" s="327">
        <v>686930009</v>
      </c>
      <c r="D30" t="s">
        <v>474</v>
      </c>
      <c r="E30">
        <v>2398</v>
      </c>
      <c r="F30">
        <v>2398</v>
      </c>
      <c r="G30" s="261">
        <f t="shared" si="24"/>
        <v>0</v>
      </c>
      <c r="H30" s="277">
        <f t="shared" si="25"/>
        <v>0</v>
      </c>
      <c r="I30">
        <v>2042.01</v>
      </c>
      <c r="J30">
        <v>2042.01</v>
      </c>
      <c r="K30" s="261">
        <f t="shared" si="26"/>
        <v>0</v>
      </c>
      <c r="L30" s="277">
        <f t="shared" si="27"/>
        <v>0</v>
      </c>
      <c r="M30">
        <v>0</v>
      </c>
      <c r="N30">
        <v>0</v>
      </c>
      <c r="O30" s="261">
        <f t="shared" si="4"/>
        <v>0</v>
      </c>
      <c r="P30" s="277" t="e">
        <f t="shared" si="5"/>
        <v>#DIV/0!</v>
      </c>
      <c r="Q30">
        <v>22.46</v>
      </c>
      <c r="R30">
        <v>22.46</v>
      </c>
      <c r="S30" s="261">
        <f t="shared" si="6"/>
        <v>0</v>
      </c>
      <c r="T30" s="277">
        <f t="shared" si="7"/>
        <v>0</v>
      </c>
      <c r="U30" s="157"/>
    </row>
    <row r="31" spans="1:21" s="68" customFormat="1" ht="12.75">
      <c r="A31" t="s">
        <v>277</v>
      </c>
      <c r="B31" t="s">
        <v>441</v>
      </c>
      <c r="C31" s="327">
        <v>803054204</v>
      </c>
      <c r="D31" t="s">
        <v>477</v>
      </c>
      <c r="E31">
        <v>3700</v>
      </c>
      <c r="F31">
        <v>3700</v>
      </c>
      <c r="G31" s="261">
        <f t="shared" si="24"/>
        <v>0</v>
      </c>
      <c r="H31" s="277">
        <f t="shared" si="25"/>
        <v>0</v>
      </c>
      <c r="I31">
        <v>0</v>
      </c>
      <c r="J31">
        <v>0</v>
      </c>
      <c r="K31" s="261">
        <f t="shared" si="26"/>
        <v>0</v>
      </c>
      <c r="L31" s="277" t="e">
        <f t="shared" si="27"/>
        <v>#DIV/0!</v>
      </c>
      <c r="M31">
        <v>0</v>
      </c>
      <c r="N31">
        <v>0</v>
      </c>
      <c r="O31" s="261">
        <f t="shared" si="4"/>
        <v>0</v>
      </c>
      <c r="P31" s="277" t="e">
        <f t="shared" si="5"/>
        <v>#DIV/0!</v>
      </c>
      <c r="Q31">
        <v>0</v>
      </c>
      <c r="R31">
        <v>0</v>
      </c>
      <c r="S31" s="261">
        <f t="shared" si="6"/>
        <v>0</v>
      </c>
      <c r="T31" s="277" t="e">
        <f t="shared" si="7"/>
        <v>#DIV/0!</v>
      </c>
      <c r="U31" s="157"/>
    </row>
    <row r="32" spans="1:21" s="68" customFormat="1" ht="12.75">
      <c r="A32" t="s">
        <v>277</v>
      </c>
      <c r="B32" t="s">
        <v>441</v>
      </c>
      <c r="C32" s="327">
        <v>803054204</v>
      </c>
      <c r="D32" t="s">
        <v>477</v>
      </c>
      <c r="E32">
        <v>3700</v>
      </c>
      <c r="F32">
        <v>3700</v>
      </c>
      <c r="G32" s="261">
        <f t="shared" ref="G32:G62" si="28">E32-F32</f>
        <v>0</v>
      </c>
      <c r="H32" s="277">
        <f t="shared" ref="H32:H62" si="29">ROUND(G32/E32,10)</f>
        <v>0</v>
      </c>
      <c r="I32">
        <v>0</v>
      </c>
      <c r="J32">
        <v>0</v>
      </c>
      <c r="K32" s="261">
        <f t="shared" ref="K32:K62" si="30">I32-J32</f>
        <v>0</v>
      </c>
      <c r="L32" s="277" t="e">
        <f t="shared" ref="L32:L62" si="31">ROUND(K32/I32,10)</f>
        <v>#DIV/0!</v>
      </c>
      <c r="M32">
        <v>0</v>
      </c>
      <c r="N32">
        <v>0</v>
      </c>
      <c r="O32" s="261">
        <f t="shared" ref="O32:O62" si="32">M32-N32</f>
        <v>0</v>
      </c>
      <c r="P32" s="277" t="e">
        <f t="shared" ref="P32:P62" si="33">ROUND(O32/M32,10)</f>
        <v>#DIV/0!</v>
      </c>
      <c r="Q32">
        <v>0</v>
      </c>
      <c r="R32">
        <v>0</v>
      </c>
      <c r="S32" s="261">
        <f t="shared" ref="S32:S62" si="34">Q32-R32</f>
        <v>0</v>
      </c>
      <c r="T32" s="277" t="e">
        <f t="shared" ref="T32:T62" si="35">ROUND(S32/Q32,10)</f>
        <v>#DIV/0!</v>
      </c>
      <c r="U32" s="157"/>
    </row>
    <row r="33" spans="1:21" s="68" customFormat="1" ht="12.75">
      <c r="A33" t="s">
        <v>277</v>
      </c>
      <c r="B33" t="s">
        <v>441</v>
      </c>
      <c r="C33" s="327">
        <v>803054204</v>
      </c>
      <c r="D33" t="s">
        <v>477</v>
      </c>
      <c r="E33">
        <v>7300</v>
      </c>
      <c r="F33">
        <v>7300</v>
      </c>
      <c r="G33" s="261">
        <f t="shared" si="28"/>
        <v>0</v>
      </c>
      <c r="H33" s="277">
        <f t="shared" si="29"/>
        <v>0</v>
      </c>
      <c r="I33">
        <v>0</v>
      </c>
      <c r="J33">
        <v>0</v>
      </c>
      <c r="K33" s="261">
        <f t="shared" si="30"/>
        <v>0</v>
      </c>
      <c r="L33" s="277" t="e">
        <f t="shared" si="31"/>
        <v>#DIV/0!</v>
      </c>
      <c r="M33">
        <v>0</v>
      </c>
      <c r="N33">
        <v>0</v>
      </c>
      <c r="O33" s="261">
        <f t="shared" si="32"/>
        <v>0</v>
      </c>
      <c r="P33" s="277" t="e">
        <f t="shared" si="33"/>
        <v>#DIV/0!</v>
      </c>
      <c r="Q33">
        <v>0</v>
      </c>
      <c r="R33">
        <v>0</v>
      </c>
      <c r="S33" s="261">
        <f t="shared" si="34"/>
        <v>0</v>
      </c>
      <c r="T33" s="277" t="e">
        <f t="shared" si="35"/>
        <v>#DIV/0!</v>
      </c>
      <c r="U33" s="157"/>
    </row>
    <row r="34" spans="1:21" s="68" customFormat="1" ht="12.75">
      <c r="A34" t="s">
        <v>277</v>
      </c>
      <c r="B34" t="s">
        <v>441</v>
      </c>
      <c r="C34" s="327">
        <v>803054204</v>
      </c>
      <c r="D34" t="s">
        <v>477</v>
      </c>
      <c r="E34">
        <v>6200</v>
      </c>
      <c r="F34">
        <v>6200</v>
      </c>
      <c r="G34" s="261">
        <f t="shared" si="28"/>
        <v>0</v>
      </c>
      <c r="H34" s="277">
        <f t="shared" si="29"/>
        <v>0</v>
      </c>
      <c r="I34">
        <v>0</v>
      </c>
      <c r="J34">
        <v>0</v>
      </c>
      <c r="K34" s="261">
        <f t="shared" si="30"/>
        <v>0</v>
      </c>
      <c r="L34" s="277" t="e">
        <f t="shared" si="31"/>
        <v>#DIV/0!</v>
      </c>
      <c r="M34">
        <v>0</v>
      </c>
      <c r="N34">
        <v>0</v>
      </c>
      <c r="O34" s="261">
        <f t="shared" si="32"/>
        <v>0</v>
      </c>
      <c r="P34" s="277" t="e">
        <f t="shared" si="33"/>
        <v>#DIV/0!</v>
      </c>
      <c r="Q34">
        <v>0</v>
      </c>
      <c r="R34">
        <v>0</v>
      </c>
      <c r="S34" s="261">
        <f t="shared" si="34"/>
        <v>0</v>
      </c>
      <c r="T34" s="277" t="e">
        <f t="shared" si="35"/>
        <v>#DIV/0!</v>
      </c>
      <c r="U34" s="157"/>
    </row>
    <row r="35" spans="1:21" s="68" customFormat="1" ht="12.75">
      <c r="A35" t="s">
        <v>277</v>
      </c>
      <c r="B35" t="s">
        <v>441</v>
      </c>
      <c r="C35" s="327" t="s">
        <v>315</v>
      </c>
      <c r="D35" t="s">
        <v>480</v>
      </c>
      <c r="E35">
        <v>2043.5619999999999</v>
      </c>
      <c r="F35">
        <v>2043.5619999999999</v>
      </c>
      <c r="G35" s="261">
        <f t="shared" si="28"/>
        <v>0</v>
      </c>
      <c r="H35" s="277">
        <f t="shared" si="29"/>
        <v>0</v>
      </c>
      <c r="I35">
        <v>612.01</v>
      </c>
      <c r="J35">
        <v>612.01</v>
      </c>
      <c r="K35" s="261">
        <f t="shared" si="30"/>
        <v>0</v>
      </c>
      <c r="L35" s="277">
        <f t="shared" si="31"/>
        <v>0</v>
      </c>
      <c r="M35">
        <v>0</v>
      </c>
      <c r="N35">
        <v>0</v>
      </c>
      <c r="O35" s="261">
        <f t="shared" si="32"/>
        <v>0</v>
      </c>
      <c r="P35" s="277" t="e">
        <f t="shared" si="33"/>
        <v>#DIV/0!</v>
      </c>
      <c r="Q35">
        <v>0</v>
      </c>
      <c r="R35">
        <v>0</v>
      </c>
      <c r="S35" s="261">
        <f t="shared" si="34"/>
        <v>0</v>
      </c>
      <c r="T35" s="277" t="e">
        <f t="shared" si="35"/>
        <v>#DIV/0!</v>
      </c>
      <c r="U35" s="157"/>
    </row>
    <row r="36" spans="1:21" s="68" customFormat="1" ht="12.75">
      <c r="A36" t="s">
        <v>277</v>
      </c>
      <c r="B36" t="s">
        <v>441</v>
      </c>
      <c r="C36" s="327" t="s">
        <v>302</v>
      </c>
      <c r="D36" t="s">
        <v>482</v>
      </c>
      <c r="E36">
        <v>16414</v>
      </c>
      <c r="F36">
        <v>16414</v>
      </c>
      <c r="G36" s="261">
        <f t="shared" si="28"/>
        <v>0</v>
      </c>
      <c r="H36" s="277">
        <f t="shared" si="29"/>
        <v>0</v>
      </c>
      <c r="I36">
        <v>2907.72</v>
      </c>
      <c r="J36">
        <v>2907.72</v>
      </c>
      <c r="K36" s="261">
        <f t="shared" si="30"/>
        <v>0</v>
      </c>
      <c r="L36" s="277">
        <f t="shared" si="31"/>
        <v>0</v>
      </c>
      <c r="M36">
        <v>0</v>
      </c>
      <c r="N36">
        <v>0</v>
      </c>
      <c r="O36" s="261">
        <f t="shared" si="32"/>
        <v>0</v>
      </c>
      <c r="P36" s="277" t="e">
        <f t="shared" si="33"/>
        <v>#DIV/0!</v>
      </c>
      <c r="Q36">
        <v>0</v>
      </c>
      <c r="R36">
        <v>0</v>
      </c>
      <c r="S36" s="261">
        <f t="shared" si="34"/>
        <v>0</v>
      </c>
      <c r="T36" s="277" t="e">
        <f t="shared" si="35"/>
        <v>#DIV/0!</v>
      </c>
      <c r="U36" s="157"/>
    </row>
    <row r="37" spans="1:21" s="68" customFormat="1" ht="12.75">
      <c r="A37" t="s">
        <v>277</v>
      </c>
      <c r="B37" t="s">
        <v>445</v>
      </c>
      <c r="C37" s="327">
        <v>712459908</v>
      </c>
      <c r="D37" t="s">
        <v>409</v>
      </c>
      <c r="E37">
        <v>2596</v>
      </c>
      <c r="F37">
        <v>2596</v>
      </c>
      <c r="G37" s="261">
        <f t="shared" si="28"/>
        <v>0</v>
      </c>
      <c r="H37" s="277">
        <f t="shared" si="29"/>
        <v>0</v>
      </c>
      <c r="I37">
        <v>0</v>
      </c>
      <c r="J37">
        <v>0</v>
      </c>
      <c r="K37" s="261">
        <f t="shared" si="30"/>
        <v>0</v>
      </c>
      <c r="L37" s="277" t="e">
        <f t="shared" si="31"/>
        <v>#DIV/0!</v>
      </c>
      <c r="M37">
        <v>0</v>
      </c>
      <c r="N37">
        <v>0</v>
      </c>
      <c r="O37" s="261">
        <f t="shared" si="32"/>
        <v>0</v>
      </c>
      <c r="P37" s="277" t="e">
        <f t="shared" si="33"/>
        <v>#DIV/0!</v>
      </c>
      <c r="Q37">
        <v>0</v>
      </c>
      <c r="R37">
        <v>0</v>
      </c>
      <c r="S37" s="261">
        <f t="shared" si="34"/>
        <v>0</v>
      </c>
      <c r="T37" s="277" t="e">
        <f t="shared" si="35"/>
        <v>#DIV/0!</v>
      </c>
      <c r="U37" s="157"/>
    </row>
    <row r="38" spans="1:21" s="68" customFormat="1" ht="12.75">
      <c r="A38" t="s">
        <v>277</v>
      </c>
      <c r="B38" t="s">
        <v>445</v>
      </c>
      <c r="C38" s="327">
        <v>712459908</v>
      </c>
      <c r="D38" t="s">
        <v>409</v>
      </c>
      <c r="E38">
        <v>2596</v>
      </c>
      <c r="F38">
        <v>2596</v>
      </c>
      <c r="G38" s="261">
        <f t="shared" si="28"/>
        <v>0</v>
      </c>
      <c r="H38" s="277">
        <f t="shared" si="29"/>
        <v>0</v>
      </c>
      <c r="I38">
        <v>0</v>
      </c>
      <c r="J38">
        <v>0</v>
      </c>
      <c r="K38" s="261">
        <f t="shared" si="30"/>
        <v>0</v>
      </c>
      <c r="L38" s="277" t="e">
        <f t="shared" si="31"/>
        <v>#DIV/0!</v>
      </c>
      <c r="M38">
        <v>0</v>
      </c>
      <c r="N38">
        <v>0</v>
      </c>
      <c r="O38" s="261">
        <f t="shared" si="32"/>
        <v>0</v>
      </c>
      <c r="P38" s="277" t="e">
        <f t="shared" si="33"/>
        <v>#DIV/0!</v>
      </c>
      <c r="Q38">
        <v>0</v>
      </c>
      <c r="R38">
        <v>0</v>
      </c>
      <c r="S38" s="261">
        <f t="shared" si="34"/>
        <v>0</v>
      </c>
      <c r="T38" s="277" t="e">
        <f t="shared" si="35"/>
        <v>#DIV/0!</v>
      </c>
      <c r="U38" s="157"/>
    </row>
    <row r="39" spans="1:21" s="68" customFormat="1" ht="12.75">
      <c r="A39" t="s">
        <v>277</v>
      </c>
      <c r="B39" t="s">
        <v>445</v>
      </c>
      <c r="C39" s="327">
        <v>717158901</v>
      </c>
      <c r="D39" t="s">
        <v>411</v>
      </c>
      <c r="E39">
        <v>18812</v>
      </c>
      <c r="F39">
        <v>18812</v>
      </c>
      <c r="G39" s="261">
        <f t="shared" si="28"/>
        <v>0</v>
      </c>
      <c r="H39" s="277">
        <f t="shared" si="29"/>
        <v>0</v>
      </c>
      <c r="I39">
        <v>0</v>
      </c>
      <c r="J39">
        <v>0</v>
      </c>
      <c r="K39" s="261">
        <f t="shared" si="30"/>
        <v>0</v>
      </c>
      <c r="L39" s="277" t="e">
        <f t="shared" si="31"/>
        <v>#DIV/0!</v>
      </c>
      <c r="M39">
        <v>0</v>
      </c>
      <c r="N39">
        <v>0</v>
      </c>
      <c r="O39" s="261">
        <f t="shared" si="32"/>
        <v>0</v>
      </c>
      <c r="P39" s="277" t="e">
        <f t="shared" si="33"/>
        <v>#DIV/0!</v>
      </c>
      <c r="Q39">
        <v>0</v>
      </c>
      <c r="R39">
        <v>0</v>
      </c>
      <c r="S39" s="261">
        <f t="shared" si="34"/>
        <v>0</v>
      </c>
      <c r="T39" s="277" t="e">
        <f t="shared" si="35"/>
        <v>#DIV/0!</v>
      </c>
      <c r="U39" s="157"/>
    </row>
    <row r="40" spans="1:21" s="68" customFormat="1" ht="12.75">
      <c r="A40" t="s">
        <v>277</v>
      </c>
      <c r="B40" t="s">
        <v>445</v>
      </c>
      <c r="C40" s="327">
        <v>733337901</v>
      </c>
      <c r="D40" t="s">
        <v>483</v>
      </c>
      <c r="E40">
        <v>2445</v>
      </c>
      <c r="F40">
        <v>2445</v>
      </c>
      <c r="G40" s="261">
        <f t="shared" si="28"/>
        <v>0</v>
      </c>
      <c r="H40" s="277">
        <f t="shared" si="29"/>
        <v>0</v>
      </c>
      <c r="I40">
        <v>0</v>
      </c>
      <c r="J40">
        <v>0</v>
      </c>
      <c r="K40" s="261">
        <f t="shared" si="30"/>
        <v>0</v>
      </c>
      <c r="L40" s="277" t="e">
        <f t="shared" si="31"/>
        <v>#DIV/0!</v>
      </c>
      <c r="M40">
        <v>0</v>
      </c>
      <c r="N40">
        <v>0</v>
      </c>
      <c r="O40" s="261">
        <f t="shared" si="32"/>
        <v>0</v>
      </c>
      <c r="P40" s="277" t="e">
        <f t="shared" si="33"/>
        <v>#DIV/0!</v>
      </c>
      <c r="Q40">
        <v>0</v>
      </c>
      <c r="R40">
        <v>0</v>
      </c>
      <c r="S40" s="261">
        <f t="shared" si="34"/>
        <v>0</v>
      </c>
      <c r="T40" s="277" t="e">
        <f t="shared" si="35"/>
        <v>#DIV/0!</v>
      </c>
      <c r="U40" s="157"/>
    </row>
    <row r="41" spans="1:21" s="68" customFormat="1" ht="12.75">
      <c r="A41" t="s">
        <v>277</v>
      </c>
      <c r="B41" t="s">
        <v>520</v>
      </c>
      <c r="C41" s="327">
        <v>661650903</v>
      </c>
      <c r="D41" t="s">
        <v>487</v>
      </c>
      <c r="E41">
        <v>7290</v>
      </c>
      <c r="F41">
        <v>7290</v>
      </c>
      <c r="G41" s="261">
        <f t="shared" si="28"/>
        <v>0</v>
      </c>
      <c r="H41" s="277">
        <f t="shared" si="29"/>
        <v>0</v>
      </c>
      <c r="I41">
        <v>2138.23</v>
      </c>
      <c r="J41">
        <v>2138.23</v>
      </c>
      <c r="K41" s="261">
        <f t="shared" si="30"/>
        <v>0</v>
      </c>
      <c r="L41" s="277">
        <f t="shared" si="31"/>
        <v>0</v>
      </c>
      <c r="M41">
        <v>0</v>
      </c>
      <c r="N41">
        <v>0</v>
      </c>
      <c r="O41" s="261">
        <f t="shared" si="32"/>
        <v>0</v>
      </c>
      <c r="P41" s="277" t="e">
        <f t="shared" si="33"/>
        <v>#DIV/0!</v>
      </c>
      <c r="Q41">
        <v>23.53</v>
      </c>
      <c r="R41">
        <v>23.53</v>
      </c>
      <c r="S41" s="261">
        <f t="shared" si="34"/>
        <v>0</v>
      </c>
      <c r="T41" s="277">
        <f t="shared" si="35"/>
        <v>0</v>
      </c>
      <c r="U41" s="157"/>
    </row>
    <row r="42" spans="1:21" s="68" customFormat="1" ht="12.75">
      <c r="A42" t="s">
        <v>277</v>
      </c>
      <c r="B42" t="s">
        <v>443</v>
      </c>
      <c r="C42" s="327" t="s">
        <v>488</v>
      </c>
      <c r="D42" t="s">
        <v>489</v>
      </c>
      <c r="E42">
        <v>16095</v>
      </c>
      <c r="F42">
        <v>16095</v>
      </c>
      <c r="G42" s="261">
        <f t="shared" si="28"/>
        <v>0</v>
      </c>
      <c r="H42" s="277">
        <f t="shared" si="29"/>
        <v>0</v>
      </c>
      <c r="I42">
        <v>7437.89</v>
      </c>
      <c r="J42">
        <v>7437.89</v>
      </c>
      <c r="K42" s="261">
        <f t="shared" si="30"/>
        <v>0</v>
      </c>
      <c r="L42" s="277">
        <f t="shared" si="31"/>
        <v>0</v>
      </c>
      <c r="M42">
        <v>0</v>
      </c>
      <c r="N42">
        <v>0</v>
      </c>
      <c r="O42" s="261">
        <f t="shared" si="32"/>
        <v>0</v>
      </c>
      <c r="P42" s="277" t="e">
        <f t="shared" si="33"/>
        <v>#DIV/0!</v>
      </c>
      <c r="Q42">
        <v>12.39</v>
      </c>
      <c r="R42">
        <v>12.39</v>
      </c>
      <c r="S42" s="261">
        <f t="shared" si="34"/>
        <v>0</v>
      </c>
      <c r="T42" s="277">
        <f t="shared" si="35"/>
        <v>0</v>
      </c>
      <c r="U42" s="157"/>
    </row>
    <row r="43" spans="1:21" s="68" customFormat="1" ht="12.75">
      <c r="A43" t="s">
        <v>277</v>
      </c>
      <c r="B43" t="s">
        <v>517</v>
      </c>
      <c r="C43" s="327" t="s">
        <v>493</v>
      </c>
      <c r="D43" t="s">
        <v>494</v>
      </c>
      <c r="E43">
        <v>2702</v>
      </c>
      <c r="F43">
        <v>2702</v>
      </c>
      <c r="G43" s="261">
        <f t="shared" si="28"/>
        <v>0</v>
      </c>
      <c r="H43" s="277">
        <f t="shared" si="29"/>
        <v>0</v>
      </c>
      <c r="I43">
        <v>0</v>
      </c>
      <c r="J43">
        <v>0</v>
      </c>
      <c r="K43" s="261">
        <f t="shared" si="30"/>
        <v>0</v>
      </c>
      <c r="L43" s="277" t="e">
        <f t="shared" si="31"/>
        <v>#DIV/0!</v>
      </c>
      <c r="M43">
        <v>0</v>
      </c>
      <c r="N43">
        <v>0</v>
      </c>
      <c r="O43" s="261">
        <f t="shared" si="32"/>
        <v>0</v>
      </c>
      <c r="P43" s="277" t="e">
        <f t="shared" si="33"/>
        <v>#DIV/0!</v>
      </c>
      <c r="Q43">
        <v>0</v>
      </c>
      <c r="R43">
        <v>0</v>
      </c>
      <c r="S43" s="261">
        <f t="shared" si="34"/>
        <v>0</v>
      </c>
      <c r="T43" s="277" t="e">
        <f t="shared" si="35"/>
        <v>#DIV/0!</v>
      </c>
      <c r="U43" s="157"/>
    </row>
    <row r="44" spans="1:21" s="68" customFormat="1" ht="12.75">
      <c r="A44" t="s">
        <v>277</v>
      </c>
      <c r="B44" t="s">
        <v>517</v>
      </c>
      <c r="C44" s="327" t="s">
        <v>493</v>
      </c>
      <c r="D44" t="s">
        <v>494</v>
      </c>
      <c r="E44">
        <v>2702</v>
      </c>
      <c r="F44">
        <v>2702</v>
      </c>
      <c r="G44" s="261">
        <f t="shared" si="28"/>
        <v>0</v>
      </c>
      <c r="H44" s="277">
        <f t="shared" si="29"/>
        <v>0</v>
      </c>
      <c r="I44">
        <v>0</v>
      </c>
      <c r="J44">
        <v>0</v>
      </c>
      <c r="K44" s="261">
        <f t="shared" si="30"/>
        <v>0</v>
      </c>
      <c r="L44" s="277" t="e">
        <f t="shared" si="31"/>
        <v>#DIV/0!</v>
      </c>
      <c r="M44">
        <v>0</v>
      </c>
      <c r="N44">
        <v>0</v>
      </c>
      <c r="O44" s="261">
        <f t="shared" si="32"/>
        <v>0</v>
      </c>
      <c r="P44" s="277" t="e">
        <f t="shared" si="33"/>
        <v>#DIV/0!</v>
      </c>
      <c r="Q44">
        <v>0</v>
      </c>
      <c r="R44">
        <v>0</v>
      </c>
      <c r="S44" s="261">
        <f t="shared" si="34"/>
        <v>0</v>
      </c>
      <c r="T44" s="277" t="e">
        <f t="shared" si="35"/>
        <v>#DIV/0!</v>
      </c>
      <c r="U44" s="157"/>
    </row>
    <row r="45" spans="1:21" s="68" customFormat="1" ht="12.75">
      <c r="A45" t="s">
        <v>277</v>
      </c>
      <c r="B45" t="s">
        <v>517</v>
      </c>
      <c r="C45" s="327" t="s">
        <v>493</v>
      </c>
      <c r="D45" t="s">
        <v>494</v>
      </c>
      <c r="E45">
        <v>7015</v>
      </c>
      <c r="F45">
        <v>7015</v>
      </c>
      <c r="G45" s="261">
        <f t="shared" si="28"/>
        <v>0</v>
      </c>
      <c r="H45" s="277">
        <f t="shared" si="29"/>
        <v>0</v>
      </c>
      <c r="I45">
        <v>0</v>
      </c>
      <c r="J45">
        <v>0</v>
      </c>
      <c r="K45" s="261">
        <f t="shared" si="30"/>
        <v>0</v>
      </c>
      <c r="L45" s="277" t="e">
        <f t="shared" si="31"/>
        <v>#DIV/0!</v>
      </c>
      <c r="M45">
        <v>0</v>
      </c>
      <c r="N45">
        <v>0</v>
      </c>
      <c r="O45" s="261">
        <f t="shared" si="32"/>
        <v>0</v>
      </c>
      <c r="P45" s="277" t="e">
        <f t="shared" si="33"/>
        <v>#DIV/0!</v>
      </c>
      <c r="Q45">
        <v>0</v>
      </c>
      <c r="R45">
        <v>0</v>
      </c>
      <c r="S45" s="261">
        <f t="shared" si="34"/>
        <v>0</v>
      </c>
      <c r="T45" s="277" t="e">
        <f t="shared" si="35"/>
        <v>#DIV/0!</v>
      </c>
      <c r="U45" s="157"/>
    </row>
    <row r="46" spans="1:21" s="68" customFormat="1" ht="12.75">
      <c r="A46" t="s">
        <v>277</v>
      </c>
      <c r="B46" t="s">
        <v>517</v>
      </c>
      <c r="C46" s="327" t="s">
        <v>493</v>
      </c>
      <c r="D46" t="s">
        <v>494</v>
      </c>
      <c r="E46">
        <v>7015</v>
      </c>
      <c r="F46">
        <v>7015</v>
      </c>
      <c r="G46" s="261">
        <f t="shared" si="28"/>
        <v>0</v>
      </c>
      <c r="H46" s="277">
        <f t="shared" si="29"/>
        <v>0</v>
      </c>
      <c r="I46">
        <v>0</v>
      </c>
      <c r="J46">
        <v>0</v>
      </c>
      <c r="K46" s="261">
        <f t="shared" si="30"/>
        <v>0</v>
      </c>
      <c r="L46" s="277" t="e">
        <f t="shared" si="31"/>
        <v>#DIV/0!</v>
      </c>
      <c r="M46">
        <v>0</v>
      </c>
      <c r="N46">
        <v>0</v>
      </c>
      <c r="O46" s="261">
        <f t="shared" si="32"/>
        <v>0</v>
      </c>
      <c r="P46" s="277" t="e">
        <f t="shared" si="33"/>
        <v>#DIV/0!</v>
      </c>
      <c r="Q46">
        <v>0</v>
      </c>
      <c r="R46">
        <v>0</v>
      </c>
      <c r="S46" s="261">
        <f t="shared" si="34"/>
        <v>0</v>
      </c>
      <c r="T46" s="277" t="e">
        <f t="shared" si="35"/>
        <v>#DIV/0!</v>
      </c>
      <c r="U46" s="157"/>
    </row>
    <row r="47" spans="1:21" s="68" customFormat="1" ht="12.75">
      <c r="A47" t="s">
        <v>277</v>
      </c>
      <c r="B47" t="s">
        <v>443</v>
      </c>
      <c r="C47" s="327" t="s">
        <v>496</v>
      </c>
      <c r="D47" t="s">
        <v>497</v>
      </c>
      <c r="E47">
        <v>20682</v>
      </c>
      <c r="F47">
        <v>20682</v>
      </c>
      <c r="G47" s="261">
        <f t="shared" si="28"/>
        <v>0</v>
      </c>
      <c r="H47" s="277">
        <f t="shared" si="29"/>
        <v>0</v>
      </c>
      <c r="I47">
        <v>2978.91</v>
      </c>
      <c r="J47">
        <v>2978.91</v>
      </c>
      <c r="K47" s="261">
        <f t="shared" si="30"/>
        <v>0</v>
      </c>
      <c r="L47" s="277">
        <f t="shared" si="31"/>
        <v>0</v>
      </c>
      <c r="M47">
        <v>0</v>
      </c>
      <c r="N47">
        <v>0</v>
      </c>
      <c r="O47" s="261">
        <f t="shared" si="32"/>
        <v>0</v>
      </c>
      <c r="P47" s="277" t="e">
        <f t="shared" si="33"/>
        <v>#DIV/0!</v>
      </c>
      <c r="Q47">
        <v>-37.31</v>
      </c>
      <c r="R47">
        <v>-37.31</v>
      </c>
      <c r="S47" s="261">
        <f t="shared" si="34"/>
        <v>0</v>
      </c>
      <c r="T47" s="277">
        <f t="shared" si="35"/>
        <v>0</v>
      </c>
      <c r="U47" s="157"/>
    </row>
    <row r="48" spans="1:21" s="68" customFormat="1" ht="12.75">
      <c r="A48" t="s">
        <v>277</v>
      </c>
      <c r="B48" t="s">
        <v>443</v>
      </c>
      <c r="C48" s="327" t="s">
        <v>496</v>
      </c>
      <c r="D48" t="s">
        <v>497</v>
      </c>
      <c r="E48">
        <v>20682</v>
      </c>
      <c r="F48">
        <v>20682</v>
      </c>
      <c r="G48" s="261">
        <f t="shared" si="28"/>
        <v>0</v>
      </c>
      <c r="H48" s="277">
        <f t="shared" si="29"/>
        <v>0</v>
      </c>
      <c r="I48">
        <v>6499.44</v>
      </c>
      <c r="J48">
        <v>6499.44</v>
      </c>
      <c r="K48" s="261">
        <f t="shared" si="30"/>
        <v>0</v>
      </c>
      <c r="L48" s="277">
        <f t="shared" si="31"/>
        <v>0</v>
      </c>
      <c r="M48">
        <v>0</v>
      </c>
      <c r="N48">
        <v>0</v>
      </c>
      <c r="O48" s="261">
        <f t="shared" si="32"/>
        <v>0</v>
      </c>
      <c r="P48" s="277" t="e">
        <f t="shared" si="33"/>
        <v>#DIV/0!</v>
      </c>
      <c r="Q48">
        <v>-81.400000000000006</v>
      </c>
      <c r="R48">
        <v>-81.400000000000006</v>
      </c>
      <c r="S48" s="261">
        <f t="shared" si="34"/>
        <v>0</v>
      </c>
      <c r="T48" s="277">
        <f t="shared" si="35"/>
        <v>0</v>
      </c>
      <c r="U48" s="157"/>
    </row>
    <row r="49" spans="1:21" s="68" customFormat="1" ht="12.75">
      <c r="A49" t="s">
        <v>277</v>
      </c>
      <c r="B49" t="s">
        <v>445</v>
      </c>
      <c r="C49" s="327" t="s">
        <v>501</v>
      </c>
      <c r="D49" t="s">
        <v>413</v>
      </c>
      <c r="E49">
        <v>4504</v>
      </c>
      <c r="F49">
        <v>4504</v>
      </c>
      <c r="G49" s="261">
        <f t="shared" si="28"/>
        <v>0</v>
      </c>
      <c r="H49" s="277">
        <f t="shared" si="29"/>
        <v>0</v>
      </c>
      <c r="I49">
        <v>0</v>
      </c>
      <c r="J49">
        <v>0</v>
      </c>
      <c r="K49" s="261">
        <f t="shared" si="30"/>
        <v>0</v>
      </c>
      <c r="L49" s="277" t="e">
        <f t="shared" si="31"/>
        <v>#DIV/0!</v>
      </c>
      <c r="M49">
        <v>0</v>
      </c>
      <c r="N49">
        <v>0</v>
      </c>
      <c r="O49" s="261">
        <f t="shared" si="32"/>
        <v>0</v>
      </c>
      <c r="P49" s="277" t="e">
        <f t="shared" si="33"/>
        <v>#DIV/0!</v>
      </c>
      <c r="Q49">
        <v>0</v>
      </c>
      <c r="R49">
        <v>0</v>
      </c>
      <c r="S49" s="261">
        <f t="shared" si="34"/>
        <v>0</v>
      </c>
      <c r="T49" s="277" t="e">
        <f t="shared" si="35"/>
        <v>#DIV/0!</v>
      </c>
      <c r="U49" s="157"/>
    </row>
    <row r="50" spans="1:21" s="68" customFormat="1" ht="12.75">
      <c r="A50" t="s">
        <v>277</v>
      </c>
      <c r="B50" t="s">
        <v>441</v>
      </c>
      <c r="C50" s="327" t="s">
        <v>336</v>
      </c>
      <c r="D50" t="s">
        <v>502</v>
      </c>
      <c r="E50">
        <v>18600</v>
      </c>
      <c r="F50">
        <v>18600</v>
      </c>
      <c r="G50" s="261">
        <f t="shared" si="28"/>
        <v>0</v>
      </c>
      <c r="H50" s="277">
        <f t="shared" si="29"/>
        <v>0</v>
      </c>
      <c r="I50">
        <v>0</v>
      </c>
      <c r="J50">
        <v>0</v>
      </c>
      <c r="K50" s="261">
        <f t="shared" si="30"/>
        <v>0</v>
      </c>
      <c r="L50" s="277" t="e">
        <f t="shared" si="31"/>
        <v>#DIV/0!</v>
      </c>
      <c r="M50">
        <v>0</v>
      </c>
      <c r="N50">
        <v>0</v>
      </c>
      <c r="O50" s="261">
        <f t="shared" si="32"/>
        <v>0</v>
      </c>
      <c r="P50" s="277" t="e">
        <f t="shared" si="33"/>
        <v>#DIV/0!</v>
      </c>
      <c r="Q50">
        <v>0</v>
      </c>
      <c r="R50">
        <v>0</v>
      </c>
      <c r="S50" s="261">
        <f t="shared" si="34"/>
        <v>0</v>
      </c>
      <c r="T50" s="277" t="e">
        <f t="shared" si="35"/>
        <v>#DIV/0!</v>
      </c>
      <c r="U50" s="157"/>
    </row>
    <row r="51" spans="1:21" s="68" customFormat="1" ht="12.75">
      <c r="A51" t="s">
        <v>277</v>
      </c>
      <c r="B51" t="s">
        <v>441</v>
      </c>
      <c r="C51" s="327">
        <v>398438408</v>
      </c>
      <c r="D51" t="s">
        <v>507</v>
      </c>
      <c r="E51">
        <v>25900</v>
      </c>
      <c r="F51">
        <v>25900</v>
      </c>
      <c r="G51" s="261">
        <f t="shared" si="28"/>
        <v>0</v>
      </c>
      <c r="H51" s="277">
        <f t="shared" si="29"/>
        <v>0</v>
      </c>
      <c r="I51">
        <v>4225.99</v>
      </c>
      <c r="J51">
        <v>4225.99</v>
      </c>
      <c r="K51" s="261">
        <f t="shared" si="30"/>
        <v>0</v>
      </c>
      <c r="L51" s="277">
        <f t="shared" si="31"/>
        <v>0</v>
      </c>
      <c r="M51">
        <v>991.28</v>
      </c>
      <c r="N51">
        <v>991.28</v>
      </c>
      <c r="O51" s="261">
        <f t="shared" si="32"/>
        <v>0</v>
      </c>
      <c r="P51" s="277">
        <f t="shared" si="33"/>
        <v>0</v>
      </c>
      <c r="Q51">
        <v>0</v>
      </c>
      <c r="R51">
        <v>0</v>
      </c>
      <c r="S51" s="261">
        <f t="shared" si="34"/>
        <v>0</v>
      </c>
      <c r="T51" s="277" t="e">
        <f t="shared" si="35"/>
        <v>#DIV/0!</v>
      </c>
      <c r="U51" s="157"/>
    </row>
    <row r="52" spans="1:21" s="68" customFormat="1" ht="12.75">
      <c r="A52" t="s">
        <v>277</v>
      </c>
      <c r="B52" t="s">
        <v>441</v>
      </c>
      <c r="C52" s="327" t="s">
        <v>290</v>
      </c>
      <c r="D52" t="s">
        <v>508</v>
      </c>
      <c r="E52">
        <v>2900</v>
      </c>
      <c r="F52">
        <v>2900</v>
      </c>
      <c r="G52" s="261">
        <f t="shared" si="28"/>
        <v>0</v>
      </c>
      <c r="H52" s="277">
        <f t="shared" si="29"/>
        <v>0</v>
      </c>
      <c r="I52">
        <v>0</v>
      </c>
      <c r="J52">
        <v>0</v>
      </c>
      <c r="K52" s="261">
        <f t="shared" si="30"/>
        <v>0</v>
      </c>
      <c r="L52" s="277" t="e">
        <f t="shared" si="31"/>
        <v>#DIV/0!</v>
      </c>
      <c r="M52">
        <v>0</v>
      </c>
      <c r="N52">
        <v>0</v>
      </c>
      <c r="O52" s="261">
        <f t="shared" si="32"/>
        <v>0</v>
      </c>
      <c r="P52" s="277" t="e">
        <f t="shared" si="33"/>
        <v>#DIV/0!</v>
      </c>
      <c r="Q52">
        <v>0</v>
      </c>
      <c r="R52">
        <v>0</v>
      </c>
      <c r="S52" s="261">
        <f t="shared" si="34"/>
        <v>0</v>
      </c>
      <c r="T52" s="277" t="e">
        <f t="shared" si="35"/>
        <v>#DIV/0!</v>
      </c>
      <c r="U52" s="157"/>
    </row>
    <row r="53" spans="1:21" s="68" customFormat="1" ht="12.75">
      <c r="A53" t="s">
        <v>277</v>
      </c>
      <c r="B53" t="s">
        <v>441</v>
      </c>
      <c r="C53" s="327" t="s">
        <v>290</v>
      </c>
      <c r="D53" t="s">
        <v>508</v>
      </c>
      <c r="E53">
        <v>3500</v>
      </c>
      <c r="F53">
        <v>3500</v>
      </c>
      <c r="G53" s="261">
        <f t="shared" si="28"/>
        <v>0</v>
      </c>
      <c r="H53" s="277">
        <f t="shared" si="29"/>
        <v>0</v>
      </c>
      <c r="I53">
        <v>0</v>
      </c>
      <c r="J53">
        <v>0</v>
      </c>
      <c r="K53" s="261">
        <f t="shared" si="30"/>
        <v>0</v>
      </c>
      <c r="L53" s="277" t="e">
        <f t="shared" si="31"/>
        <v>#DIV/0!</v>
      </c>
      <c r="M53">
        <v>0</v>
      </c>
      <c r="N53">
        <v>0</v>
      </c>
      <c r="O53" s="261">
        <f t="shared" si="32"/>
        <v>0</v>
      </c>
      <c r="P53" s="277" t="e">
        <f t="shared" si="33"/>
        <v>#DIV/0!</v>
      </c>
      <c r="Q53">
        <v>0</v>
      </c>
      <c r="R53">
        <v>0</v>
      </c>
      <c r="S53" s="261">
        <f t="shared" si="34"/>
        <v>0</v>
      </c>
      <c r="T53" s="277" t="e">
        <f t="shared" si="35"/>
        <v>#DIV/0!</v>
      </c>
      <c r="U53" s="157"/>
    </row>
    <row r="54" spans="1:21" s="68" customFormat="1" ht="12.75">
      <c r="A54" t="s">
        <v>277</v>
      </c>
      <c r="B54" t="s">
        <v>441</v>
      </c>
      <c r="C54" s="327" t="s">
        <v>320</v>
      </c>
      <c r="D54" t="s">
        <v>450</v>
      </c>
      <c r="E54">
        <v>2377.998</v>
      </c>
      <c r="F54">
        <v>2377.998</v>
      </c>
      <c r="G54" s="261">
        <f t="shared" si="28"/>
        <v>0</v>
      </c>
      <c r="H54" s="277">
        <f t="shared" si="29"/>
        <v>0</v>
      </c>
      <c r="I54">
        <v>2767.99</v>
      </c>
      <c r="J54">
        <v>2767.99</v>
      </c>
      <c r="K54" s="261">
        <f t="shared" si="30"/>
        <v>0</v>
      </c>
      <c r="L54" s="277">
        <f t="shared" si="31"/>
        <v>0</v>
      </c>
      <c r="M54">
        <v>0</v>
      </c>
      <c r="N54">
        <v>0</v>
      </c>
      <c r="O54" s="261">
        <f t="shared" si="32"/>
        <v>0</v>
      </c>
      <c r="P54" s="277" t="e">
        <f t="shared" si="33"/>
        <v>#DIV/0!</v>
      </c>
      <c r="Q54">
        <v>0</v>
      </c>
      <c r="R54">
        <v>0</v>
      </c>
      <c r="S54" s="261">
        <f t="shared" si="34"/>
        <v>0</v>
      </c>
      <c r="T54" s="277" t="e">
        <f t="shared" si="35"/>
        <v>#DIV/0!</v>
      </c>
      <c r="U54" s="157"/>
    </row>
    <row r="55" spans="1:21" s="68" customFormat="1" ht="12.75">
      <c r="A55" t="s">
        <v>277</v>
      </c>
      <c r="B55" t="s">
        <v>441</v>
      </c>
      <c r="C55" s="327" t="s">
        <v>320</v>
      </c>
      <c r="D55" t="s">
        <v>450</v>
      </c>
      <c r="E55">
        <v>5800</v>
      </c>
      <c r="F55">
        <v>5800</v>
      </c>
      <c r="G55" s="261">
        <f t="shared" si="28"/>
        <v>0</v>
      </c>
      <c r="H55" s="277">
        <f t="shared" si="29"/>
        <v>0</v>
      </c>
      <c r="I55">
        <v>0</v>
      </c>
      <c r="J55">
        <v>0</v>
      </c>
      <c r="K55" s="261">
        <f t="shared" si="30"/>
        <v>0</v>
      </c>
      <c r="L55" s="277" t="e">
        <f t="shared" si="31"/>
        <v>#DIV/0!</v>
      </c>
      <c r="M55">
        <v>0</v>
      </c>
      <c r="N55">
        <v>0</v>
      </c>
      <c r="O55" s="261">
        <f t="shared" si="32"/>
        <v>0</v>
      </c>
      <c r="P55" s="277" t="e">
        <f t="shared" si="33"/>
        <v>#DIV/0!</v>
      </c>
      <c r="Q55">
        <v>0</v>
      </c>
      <c r="R55">
        <v>0</v>
      </c>
      <c r="S55" s="261">
        <f t="shared" si="34"/>
        <v>0</v>
      </c>
      <c r="T55" s="277" t="e">
        <f t="shared" si="35"/>
        <v>#DIV/0!</v>
      </c>
      <c r="U55" s="157"/>
    </row>
    <row r="56" spans="1:21" s="68" customFormat="1" ht="12.75">
      <c r="A56" t="s">
        <v>277</v>
      </c>
      <c r="B56" t="s">
        <v>517</v>
      </c>
      <c r="C56" s="327" t="s">
        <v>528</v>
      </c>
      <c r="D56" t="s">
        <v>529</v>
      </c>
      <c r="E56">
        <v>5391</v>
      </c>
      <c r="F56">
        <v>5391</v>
      </c>
      <c r="G56" s="261">
        <f t="shared" si="28"/>
        <v>0</v>
      </c>
      <c r="H56" s="277">
        <f t="shared" si="29"/>
        <v>0</v>
      </c>
      <c r="I56">
        <v>0</v>
      </c>
      <c r="J56">
        <v>0</v>
      </c>
      <c r="K56" s="261">
        <f t="shared" si="30"/>
        <v>0</v>
      </c>
      <c r="L56" s="277" t="e">
        <f t="shared" si="31"/>
        <v>#DIV/0!</v>
      </c>
      <c r="M56">
        <v>0</v>
      </c>
      <c r="N56">
        <v>0</v>
      </c>
      <c r="O56" s="261">
        <f t="shared" si="32"/>
        <v>0</v>
      </c>
      <c r="P56" s="277" t="e">
        <f t="shared" si="33"/>
        <v>#DIV/0!</v>
      </c>
      <c r="Q56">
        <v>0</v>
      </c>
      <c r="R56">
        <v>0</v>
      </c>
      <c r="S56" s="261">
        <f t="shared" si="34"/>
        <v>0</v>
      </c>
      <c r="T56" s="277" t="e">
        <f t="shared" si="35"/>
        <v>#DIV/0!</v>
      </c>
      <c r="U56" s="157"/>
    </row>
    <row r="57" spans="1:21" s="68" customFormat="1" ht="12.75">
      <c r="A57" t="s">
        <v>277</v>
      </c>
      <c r="B57" t="s">
        <v>517</v>
      </c>
      <c r="C57" s="327" t="s">
        <v>454</v>
      </c>
      <c r="D57" t="s">
        <v>455</v>
      </c>
      <c r="E57">
        <v>4033</v>
      </c>
      <c r="F57">
        <v>4033</v>
      </c>
      <c r="G57" s="261">
        <f t="shared" si="28"/>
        <v>0</v>
      </c>
      <c r="H57" s="277">
        <f t="shared" si="29"/>
        <v>0</v>
      </c>
      <c r="I57">
        <v>0</v>
      </c>
      <c r="J57">
        <v>0</v>
      </c>
      <c r="K57" s="261">
        <f t="shared" si="30"/>
        <v>0</v>
      </c>
      <c r="L57" s="277" t="e">
        <f t="shared" si="31"/>
        <v>#DIV/0!</v>
      </c>
      <c r="M57">
        <v>0</v>
      </c>
      <c r="N57">
        <v>0</v>
      </c>
      <c r="O57" s="261">
        <f t="shared" si="32"/>
        <v>0</v>
      </c>
      <c r="P57" s="277" t="e">
        <f t="shared" si="33"/>
        <v>#DIV/0!</v>
      </c>
      <c r="Q57">
        <v>0</v>
      </c>
      <c r="R57">
        <v>0</v>
      </c>
      <c r="S57" s="261">
        <f t="shared" si="34"/>
        <v>0</v>
      </c>
      <c r="T57" s="277" t="e">
        <f t="shared" si="35"/>
        <v>#DIV/0!</v>
      </c>
      <c r="U57" s="157"/>
    </row>
    <row r="58" spans="1:21" s="68" customFormat="1" ht="12.75">
      <c r="A58" t="s">
        <v>277</v>
      </c>
      <c r="B58" t="s">
        <v>517</v>
      </c>
      <c r="C58" s="327" t="s">
        <v>454</v>
      </c>
      <c r="D58" t="s">
        <v>455</v>
      </c>
      <c r="E58">
        <v>4033</v>
      </c>
      <c r="F58">
        <v>4033</v>
      </c>
      <c r="G58" s="261">
        <f t="shared" si="28"/>
        <v>0</v>
      </c>
      <c r="H58" s="277">
        <f t="shared" si="29"/>
        <v>0</v>
      </c>
      <c r="I58">
        <v>1744.62</v>
      </c>
      <c r="J58">
        <v>1744.62</v>
      </c>
      <c r="K58" s="261">
        <f t="shared" si="30"/>
        <v>0</v>
      </c>
      <c r="L58" s="277">
        <f t="shared" si="31"/>
        <v>0</v>
      </c>
      <c r="M58">
        <v>307.88</v>
      </c>
      <c r="N58">
        <v>307.88</v>
      </c>
      <c r="O58" s="261">
        <f t="shared" si="32"/>
        <v>0</v>
      </c>
      <c r="P58" s="277">
        <f t="shared" si="33"/>
        <v>0</v>
      </c>
      <c r="Q58">
        <v>-27.56</v>
      </c>
      <c r="R58">
        <v>-27.56</v>
      </c>
      <c r="S58" s="261">
        <f t="shared" si="34"/>
        <v>0</v>
      </c>
      <c r="T58" s="277">
        <f t="shared" si="35"/>
        <v>0</v>
      </c>
      <c r="U58" s="157"/>
    </row>
    <row r="59" spans="1:21" s="68" customFormat="1" ht="12.75">
      <c r="A59" t="s">
        <v>277</v>
      </c>
      <c r="B59" t="s">
        <v>517</v>
      </c>
      <c r="C59" s="327" t="s">
        <v>454</v>
      </c>
      <c r="D59" t="s">
        <v>455</v>
      </c>
      <c r="E59">
        <v>4033</v>
      </c>
      <c r="F59">
        <v>4033</v>
      </c>
      <c r="G59" s="261">
        <f t="shared" si="28"/>
        <v>0</v>
      </c>
      <c r="H59" s="277">
        <f t="shared" si="29"/>
        <v>0</v>
      </c>
      <c r="I59">
        <v>0</v>
      </c>
      <c r="J59">
        <v>0</v>
      </c>
      <c r="K59" s="261">
        <f t="shared" si="30"/>
        <v>0</v>
      </c>
      <c r="L59" s="277" t="e">
        <f t="shared" si="31"/>
        <v>#DIV/0!</v>
      </c>
      <c r="M59">
        <v>0</v>
      </c>
      <c r="N59">
        <v>0</v>
      </c>
      <c r="O59" s="261">
        <f t="shared" si="32"/>
        <v>0</v>
      </c>
      <c r="P59" s="277" t="e">
        <f t="shared" si="33"/>
        <v>#DIV/0!</v>
      </c>
      <c r="Q59">
        <v>0</v>
      </c>
      <c r="R59">
        <v>0</v>
      </c>
      <c r="S59" s="261">
        <f t="shared" si="34"/>
        <v>0</v>
      </c>
      <c r="T59" s="277" t="e">
        <f t="shared" si="35"/>
        <v>#DIV/0!</v>
      </c>
      <c r="U59" s="157"/>
    </row>
    <row r="60" spans="1:21" s="68" customFormat="1" ht="12.75">
      <c r="A60" t="s">
        <v>277</v>
      </c>
      <c r="B60" t="s">
        <v>517</v>
      </c>
      <c r="C60" s="327" t="s">
        <v>454</v>
      </c>
      <c r="D60" t="s">
        <v>455</v>
      </c>
      <c r="E60">
        <v>4033</v>
      </c>
      <c r="F60">
        <v>4033</v>
      </c>
      <c r="G60" s="261">
        <f t="shared" si="28"/>
        <v>0</v>
      </c>
      <c r="H60" s="277">
        <f t="shared" si="29"/>
        <v>0</v>
      </c>
      <c r="I60">
        <v>0</v>
      </c>
      <c r="J60">
        <v>0</v>
      </c>
      <c r="K60" s="261">
        <f t="shared" si="30"/>
        <v>0</v>
      </c>
      <c r="L60" s="277" t="e">
        <f t="shared" si="31"/>
        <v>#DIV/0!</v>
      </c>
      <c r="M60">
        <v>0</v>
      </c>
      <c r="N60">
        <v>0</v>
      </c>
      <c r="O60" s="261">
        <f t="shared" si="32"/>
        <v>0</v>
      </c>
      <c r="P60" s="277" t="e">
        <f t="shared" si="33"/>
        <v>#DIV/0!</v>
      </c>
      <c r="Q60">
        <v>0</v>
      </c>
      <c r="R60">
        <v>0</v>
      </c>
      <c r="S60" s="261">
        <f t="shared" si="34"/>
        <v>0</v>
      </c>
      <c r="T60" s="277" t="e">
        <f t="shared" si="35"/>
        <v>#DIV/0!</v>
      </c>
      <c r="U60" s="157"/>
    </row>
    <row r="61" spans="1:21" s="68" customFormat="1" ht="12.75">
      <c r="A61" t="s">
        <v>277</v>
      </c>
      <c r="B61" t="s">
        <v>517</v>
      </c>
      <c r="C61" s="327" t="s">
        <v>454</v>
      </c>
      <c r="D61" t="s">
        <v>455</v>
      </c>
      <c r="E61">
        <v>4033</v>
      </c>
      <c r="F61">
        <v>4033</v>
      </c>
      <c r="G61" s="261">
        <f t="shared" si="28"/>
        <v>0</v>
      </c>
      <c r="H61" s="277">
        <f t="shared" si="29"/>
        <v>0</v>
      </c>
      <c r="I61">
        <v>0</v>
      </c>
      <c r="J61">
        <v>0</v>
      </c>
      <c r="K61" s="261">
        <f t="shared" si="30"/>
        <v>0</v>
      </c>
      <c r="L61" s="277" t="e">
        <f t="shared" si="31"/>
        <v>#DIV/0!</v>
      </c>
      <c r="M61">
        <v>0</v>
      </c>
      <c r="N61">
        <v>0</v>
      </c>
      <c r="O61" s="261">
        <f t="shared" si="32"/>
        <v>0</v>
      </c>
      <c r="P61" s="277" t="e">
        <f t="shared" si="33"/>
        <v>#DIV/0!</v>
      </c>
      <c r="Q61">
        <v>0</v>
      </c>
      <c r="R61">
        <v>0</v>
      </c>
      <c r="S61" s="261">
        <f t="shared" si="34"/>
        <v>0</v>
      </c>
      <c r="T61" s="277" t="e">
        <f t="shared" si="35"/>
        <v>#DIV/0!</v>
      </c>
      <c r="U61" s="157"/>
    </row>
    <row r="62" spans="1:21" s="68" customFormat="1" ht="12.75">
      <c r="A62" t="s">
        <v>277</v>
      </c>
      <c r="B62" t="s">
        <v>441</v>
      </c>
      <c r="C62" s="327" t="s">
        <v>356</v>
      </c>
      <c r="D62" t="s">
        <v>457</v>
      </c>
      <c r="E62">
        <v>9900</v>
      </c>
      <c r="F62">
        <v>9900</v>
      </c>
      <c r="G62" s="261">
        <f t="shared" si="28"/>
        <v>0</v>
      </c>
      <c r="H62" s="277">
        <f t="shared" si="29"/>
        <v>0</v>
      </c>
      <c r="I62">
        <v>219.35</v>
      </c>
      <c r="J62">
        <v>219.35</v>
      </c>
      <c r="K62" s="261">
        <f t="shared" si="30"/>
        <v>0</v>
      </c>
      <c r="L62" s="277">
        <f t="shared" si="31"/>
        <v>0</v>
      </c>
      <c r="M62">
        <v>38.71</v>
      </c>
      <c r="N62">
        <v>38.71</v>
      </c>
      <c r="O62" s="261">
        <f t="shared" si="32"/>
        <v>0</v>
      </c>
      <c r="P62" s="277">
        <f t="shared" si="33"/>
        <v>0</v>
      </c>
      <c r="Q62">
        <v>0</v>
      </c>
      <c r="R62">
        <v>0</v>
      </c>
      <c r="S62" s="261">
        <f t="shared" si="34"/>
        <v>0</v>
      </c>
      <c r="T62" s="277" t="e">
        <f t="shared" si="35"/>
        <v>#DIV/0!</v>
      </c>
      <c r="U62" s="157"/>
    </row>
    <row r="63" spans="1:21" s="207" customFormat="1" ht="15">
      <c r="A63" s="314"/>
      <c r="B63" s="314"/>
      <c r="C63" s="332"/>
      <c r="D63" s="314"/>
      <c r="E63" s="314"/>
      <c r="F63" s="314"/>
      <c r="G63" s="261"/>
      <c r="H63" s="277"/>
      <c r="I63" s="314"/>
      <c r="J63" s="314"/>
      <c r="K63" s="261"/>
      <c r="L63" s="277"/>
      <c r="M63" s="314"/>
      <c r="N63" s="314"/>
      <c r="O63" s="261"/>
      <c r="P63" s="277"/>
      <c r="Q63" s="314"/>
      <c r="R63" s="314"/>
      <c r="S63" s="261"/>
      <c r="T63" s="277"/>
      <c r="U63" s="204"/>
    </row>
    <row r="64" spans="1:21" s="159" customFormat="1" ht="12.75">
      <c r="A64" s="172" t="s">
        <v>143</v>
      </c>
      <c r="B64" s="180"/>
      <c r="C64" s="333"/>
      <c r="D64" s="180"/>
      <c r="E64" s="182"/>
      <c r="F64" s="272"/>
      <c r="G64" s="161"/>
      <c r="H64" s="161"/>
      <c r="I64" s="166"/>
      <c r="J64" s="160"/>
      <c r="K64" s="161"/>
      <c r="L64" s="161"/>
      <c r="M64" s="166"/>
      <c r="N64" s="160"/>
      <c r="O64" s="161"/>
      <c r="P64" s="161"/>
      <c r="Q64" s="166"/>
      <c r="R64" s="160"/>
      <c r="S64" s="161"/>
      <c r="T64" s="161"/>
      <c r="U64" s="160"/>
    </row>
    <row r="65" spans="1:21" s="66" customFormat="1">
      <c r="A65" s="116"/>
      <c r="B65" s="115"/>
      <c r="C65" s="118"/>
      <c r="D65" s="117"/>
      <c r="E65" s="205"/>
      <c r="F65" s="272"/>
      <c r="G65" s="155"/>
      <c r="H65" s="155"/>
      <c r="I65" s="166"/>
      <c r="J65" s="155"/>
      <c r="K65" s="155"/>
      <c r="L65" s="155"/>
      <c r="M65" s="166"/>
      <c r="N65" s="155"/>
      <c r="O65" s="155"/>
      <c r="P65" s="155"/>
      <c r="Q65" s="166"/>
      <c r="R65" s="155"/>
      <c r="S65" s="155"/>
      <c r="T65" s="155"/>
      <c r="U65" s="60"/>
    </row>
    <row r="66" spans="1:21" s="68" customFormat="1">
      <c r="A66" s="116"/>
      <c r="B66" s="115"/>
      <c r="C66" s="118"/>
      <c r="D66" s="117"/>
      <c r="E66" s="206">
        <f>SUM(E2:E65)</f>
        <v>542367.56000000006</v>
      </c>
      <c r="F66" s="273">
        <f>SUM(F2:F65)</f>
        <v>542367.56000000006</v>
      </c>
      <c r="G66" s="168">
        <f>SUM(G2:G65)</f>
        <v>0</v>
      </c>
      <c r="H66" s="277">
        <f>ROUND(G66/E66,10)</f>
        <v>0</v>
      </c>
      <c r="I66" s="167">
        <f>SUM(I2:I65)</f>
        <v>62103.14</v>
      </c>
      <c r="J66" s="168">
        <f>SUM(J2:J65)</f>
        <v>62103.14</v>
      </c>
      <c r="K66" s="168">
        <f>SUM(K2:K65)</f>
        <v>0</v>
      </c>
      <c r="L66" s="278">
        <f>ROUND(K66/I66,10)</f>
        <v>0</v>
      </c>
      <c r="M66" s="167">
        <f>SUM(M2:M65)</f>
        <v>1337.87</v>
      </c>
      <c r="N66" s="168">
        <f>SUM(N2:N65)</f>
        <v>1337.87</v>
      </c>
      <c r="O66" s="168">
        <f>SUM(O2:O65)</f>
        <v>0</v>
      </c>
      <c r="P66" s="278">
        <f>ROUND(O66/M66,10)</f>
        <v>0</v>
      </c>
      <c r="Q66" s="167">
        <f>SUM(Q2:Q65)</f>
        <v>30.109999999999989</v>
      </c>
      <c r="R66" s="168">
        <f>SUM(R2:R65)</f>
        <v>30.109999999999989</v>
      </c>
      <c r="S66" s="168">
        <f t="shared" ref="S66" si="36">SUM(S2:S65)</f>
        <v>0</v>
      </c>
      <c r="T66" s="278">
        <f>ROUND(S66/Q66,10)</f>
        <v>0</v>
      </c>
      <c r="U66" s="168">
        <f>SUM(U2:U65)</f>
        <v>0</v>
      </c>
    </row>
    <row r="67" spans="1:21">
      <c r="A67" s="116"/>
      <c r="B67" s="115"/>
      <c r="C67" s="118"/>
      <c r="D67" s="117"/>
      <c r="E67" s="117"/>
      <c r="F67" s="274"/>
      <c r="G67" s="162"/>
      <c r="H67" s="162"/>
      <c r="I67" s="163"/>
      <c r="J67" s="115"/>
      <c r="K67" s="115"/>
      <c r="L67" s="115"/>
      <c r="M67" s="163"/>
      <c r="N67" s="163"/>
      <c r="O67" s="163"/>
      <c r="P67" s="163"/>
      <c r="Q67" s="163"/>
      <c r="R67" s="163"/>
      <c r="S67" s="163"/>
      <c r="T67" s="163"/>
      <c r="U67" s="163"/>
    </row>
    <row r="68" spans="1:21">
      <c r="A68" s="116"/>
      <c r="B68" s="115"/>
      <c r="C68" s="118"/>
      <c r="D68" s="117"/>
      <c r="E68" s="117"/>
      <c r="F68" s="274"/>
      <c r="G68" s="162"/>
      <c r="H68" s="162"/>
      <c r="I68" s="163"/>
      <c r="J68" s="115"/>
      <c r="K68" s="115"/>
      <c r="L68" s="115"/>
      <c r="M68" s="163"/>
      <c r="N68" s="163"/>
      <c r="O68" s="163"/>
      <c r="P68" s="163"/>
      <c r="Q68" s="163"/>
      <c r="R68" s="163"/>
      <c r="S68" s="163"/>
      <c r="T68" s="163"/>
      <c r="U68" s="163"/>
    </row>
    <row r="70" spans="1:21">
      <c r="A70" s="71"/>
      <c r="Q70" s="69"/>
    </row>
  </sheetData>
  <phoneticPr fontId="0" type="noConversion"/>
  <pageMargins left="0.2" right="0.2" top="1" bottom="1" header="0.5" footer="0.5"/>
  <pageSetup scale="41" orientation="landscape" r:id="rId1"/>
  <headerFooter alignWithMargins="0">
    <oddHeader>&amp;A</oddHeader>
    <oddFooter>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H11"/>
  <sheetViews>
    <sheetView zoomScaleNormal="100" workbookViewId="0"/>
  </sheetViews>
  <sheetFormatPr defaultColWidth="8.85546875" defaultRowHeight="11.25"/>
  <cols>
    <col min="1" max="1" width="19.28515625" style="57" customWidth="1"/>
    <col min="2" max="2" width="16" style="57" customWidth="1"/>
    <col min="3" max="3" width="53.85546875" style="57" bestFit="1" customWidth="1"/>
    <col min="4" max="4" width="16.7109375" style="57" bestFit="1" customWidth="1"/>
    <col min="5" max="5" width="16.85546875" style="269" bestFit="1" customWidth="1"/>
    <col min="6" max="7" width="15.140625" style="57" customWidth="1"/>
    <col min="8" max="8" width="51.85546875" style="57" bestFit="1" customWidth="1"/>
    <col min="9" max="9" width="1.28515625" style="57" customWidth="1"/>
    <col min="10" max="16384" width="8.85546875" style="57"/>
  </cols>
  <sheetData>
    <row r="1" spans="1:8" s="52" customFormat="1" ht="25.5" customHeight="1">
      <c r="A1" s="1" t="s">
        <v>12</v>
      </c>
      <c r="B1" s="1" t="s">
        <v>4</v>
      </c>
      <c r="C1" s="1" t="s">
        <v>5</v>
      </c>
      <c r="D1" s="2" t="s">
        <v>13</v>
      </c>
      <c r="E1" s="264" t="s">
        <v>75</v>
      </c>
      <c r="F1" s="2" t="s">
        <v>7</v>
      </c>
      <c r="G1" s="158" t="s">
        <v>193</v>
      </c>
      <c r="H1" s="61" t="s">
        <v>209</v>
      </c>
    </row>
    <row r="2" spans="1:8" s="52" customFormat="1" ht="25.5" customHeight="1">
      <c r="A2" t="s">
        <v>277</v>
      </c>
      <c r="B2" t="s">
        <v>279</v>
      </c>
      <c r="C2" t="s">
        <v>276</v>
      </c>
      <c r="D2" s="314">
        <v>25.92</v>
      </c>
      <c r="E2" s="314">
        <v>25.92</v>
      </c>
      <c r="F2" s="270">
        <f>D2-E2</f>
        <v>0</v>
      </c>
      <c r="G2" s="279">
        <f>ROUND(F2/D2,10)</f>
        <v>0</v>
      </c>
      <c r="H2" s="61"/>
    </row>
    <row r="3" spans="1:8" s="52" customFormat="1" ht="25.5" customHeight="1">
      <c r="A3" s="1"/>
      <c r="B3" s="1"/>
      <c r="C3" s="1"/>
      <c r="D3" s="2"/>
      <c r="E3" s="264"/>
      <c r="F3" s="2"/>
      <c r="G3" s="2"/>
      <c r="H3" s="61"/>
    </row>
    <row r="4" spans="1:8" s="52" customFormat="1" ht="25.5" customHeight="1">
      <c r="A4" s="1"/>
      <c r="B4" s="1"/>
      <c r="C4" s="1"/>
      <c r="D4" s="2"/>
      <c r="E4" s="264"/>
      <c r="F4" s="2"/>
      <c r="G4" s="2"/>
      <c r="H4" s="61"/>
    </row>
    <row r="5" spans="1:8" s="52" customFormat="1" ht="25.5" customHeight="1">
      <c r="A5" s="1"/>
      <c r="B5" s="1"/>
      <c r="C5" s="1"/>
      <c r="D5" s="2"/>
      <c r="E5" s="264"/>
      <c r="F5" s="2"/>
      <c r="G5" s="2"/>
      <c r="H5" s="61"/>
    </row>
    <row r="6" spans="1:8" s="52" customFormat="1" ht="19.5" customHeight="1">
      <c r="A6" s="62"/>
      <c r="B6" s="54"/>
      <c r="D6" s="55"/>
      <c r="E6" s="265"/>
      <c r="F6" s="55"/>
      <c r="G6" s="55"/>
      <c r="H6" s="1"/>
    </row>
    <row r="7" spans="1:8" s="52" customFormat="1" ht="11.25" customHeight="1">
      <c r="D7" s="63"/>
      <c r="E7" s="266"/>
      <c r="F7" s="63"/>
      <c r="G7" s="63"/>
    </row>
    <row r="8" spans="1:8" s="52" customFormat="1" ht="19.5" customHeight="1" thickBot="1">
      <c r="C8" s="3" t="s">
        <v>11</v>
      </c>
      <c r="D8" s="4">
        <f>SUM(D2:D7)</f>
        <v>25.92</v>
      </c>
      <c r="E8" s="267">
        <f>SUM(E2:E7)</f>
        <v>25.92</v>
      </c>
      <c r="F8" s="4">
        <f>SUM(F2:F7)</f>
        <v>0</v>
      </c>
      <c r="G8" s="280">
        <f>ROUND(F8/D8,10)</f>
        <v>0</v>
      </c>
    </row>
    <row r="9" spans="1:8" s="52" customFormat="1" ht="13.5" thickTop="1">
      <c r="E9" s="268"/>
    </row>
    <row r="10" spans="1:8" s="52" customFormat="1" ht="13.5" thickBot="1">
      <c r="E10" s="268"/>
    </row>
    <row r="11" spans="1:8" s="52" customFormat="1" ht="13.5" thickBot="1">
      <c r="A11" s="9" t="s">
        <v>53</v>
      </c>
      <c r="B11" s="9"/>
      <c r="C11" s="51"/>
      <c r="D11" s="64"/>
      <c r="E11" s="260"/>
      <c r="F11" s="51"/>
      <c r="G11" s="51"/>
      <c r="H11" s="51"/>
    </row>
  </sheetData>
  <phoneticPr fontId="0" type="noConversion"/>
  <pageMargins left="0.1" right="0.1" top="1" bottom="0.25" header="0.25" footer="0.25"/>
  <pageSetup scale="72" orientation="landscape" r:id="rId1"/>
  <headerFooter alignWithMargins="0">
    <oddHeader>&amp;A</oddHeader>
    <oddFooter>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V127"/>
  <sheetViews>
    <sheetView zoomScale="80" zoomScaleNormal="80" workbookViewId="0">
      <pane xSplit="2" ySplit="1" topLeftCell="C2" activePane="bottomRight" state="frozen"/>
      <selection pane="topRight" activeCell="C1" sqref="C1"/>
      <selection pane="bottomLeft" activeCell="A2" sqref="A2"/>
      <selection pane="bottomRight"/>
    </sheetView>
  </sheetViews>
  <sheetFormatPr defaultColWidth="8.85546875" defaultRowHeight="12.75"/>
  <cols>
    <col min="1" max="1" width="14.42578125" style="337" customWidth="1"/>
    <col min="2" max="2" width="33.7109375" style="51" customWidth="1"/>
    <col min="3" max="3" width="14" style="260" bestFit="1" customWidth="1"/>
    <col min="4" max="4" width="12.7109375" style="191" bestFit="1" customWidth="1"/>
    <col min="5" max="5" width="12.5703125" style="191" bestFit="1" customWidth="1"/>
    <col min="6" max="7" width="17.85546875" style="51" bestFit="1" customWidth="1"/>
    <col min="8" max="8" width="14.140625" style="51" bestFit="1" customWidth="1"/>
    <col min="9" max="9" width="14.140625" style="51" customWidth="1"/>
    <col min="10" max="10" width="17.7109375" style="51" customWidth="1"/>
    <col min="11" max="11" width="17.7109375" style="51" bestFit="1" customWidth="1"/>
    <col min="12" max="12" width="19.85546875" style="51" bestFit="1" customWidth="1"/>
    <col min="13" max="14" width="17.7109375" style="51" bestFit="1" customWidth="1"/>
    <col min="15" max="15" width="13.42578125" style="51" bestFit="1" customWidth="1"/>
    <col min="16" max="21" width="14.85546875" style="51" customWidth="1"/>
    <col min="22" max="22" width="33.5703125" style="51" customWidth="1"/>
    <col min="23" max="16384" width="8.85546875" style="51"/>
  </cols>
  <sheetData>
    <row r="1" spans="1:22" ht="64.5" thickBot="1">
      <c r="A1" s="334" t="s">
        <v>16</v>
      </c>
      <c r="B1" s="9" t="s">
        <v>5</v>
      </c>
      <c r="C1" s="256" t="s">
        <v>14</v>
      </c>
      <c r="D1" s="10" t="s">
        <v>15</v>
      </c>
      <c r="E1" s="10" t="s">
        <v>63</v>
      </c>
      <c r="F1" s="194" t="s">
        <v>59</v>
      </c>
      <c r="G1" s="198" t="s">
        <v>60</v>
      </c>
      <c r="H1" s="6" t="s">
        <v>64</v>
      </c>
      <c r="I1" s="7" t="s">
        <v>195</v>
      </c>
      <c r="J1" s="195" t="s">
        <v>61</v>
      </c>
      <c r="K1" s="195" t="s">
        <v>65</v>
      </c>
      <c r="L1" s="197" t="s">
        <v>62</v>
      </c>
      <c r="M1" s="198" t="s">
        <v>66</v>
      </c>
      <c r="N1" s="198" t="s">
        <v>57</v>
      </c>
      <c r="O1" s="198" t="s">
        <v>58</v>
      </c>
      <c r="P1" s="6" t="s">
        <v>194</v>
      </c>
      <c r="Q1" s="7" t="s">
        <v>195</v>
      </c>
      <c r="R1" s="6" t="s">
        <v>196</v>
      </c>
      <c r="S1" s="7" t="s">
        <v>195</v>
      </c>
      <c r="T1" s="6" t="s">
        <v>197</v>
      </c>
      <c r="U1" s="7" t="s">
        <v>195</v>
      </c>
      <c r="V1" s="7" t="s">
        <v>125</v>
      </c>
    </row>
    <row r="2" spans="1:22">
      <c r="A2" s="327">
        <v>599933900</v>
      </c>
      <c r="B2" t="s">
        <v>460</v>
      </c>
      <c r="C2">
        <v>2900</v>
      </c>
      <c r="D2" s="326">
        <v>43600</v>
      </c>
      <c r="E2" t="s">
        <v>517</v>
      </c>
      <c r="F2">
        <v>826.5</v>
      </c>
      <c r="G2">
        <v>826.5</v>
      </c>
      <c r="H2" s="200">
        <f t="shared" ref="H2:H64" si="0">F2-G2</f>
        <v>0</v>
      </c>
      <c r="I2" s="283">
        <f t="shared" ref="I2:I64" si="1">ROUND(H2/F2,10)</f>
        <v>0</v>
      </c>
      <c r="J2">
        <v>929.24</v>
      </c>
      <c r="K2">
        <v>929.24</v>
      </c>
      <c r="L2">
        <v>33.51</v>
      </c>
      <c r="M2">
        <v>929.24</v>
      </c>
      <c r="N2">
        <v>929.24</v>
      </c>
      <c r="O2">
        <v>33.51</v>
      </c>
      <c r="P2" s="200">
        <f t="shared" ref="P2:P65" si="2">J2-N2</f>
        <v>0</v>
      </c>
      <c r="Q2" s="281">
        <f>ROUND(P2/J2,10)</f>
        <v>0</v>
      </c>
      <c r="R2" s="200">
        <f>K2-M2</f>
        <v>0</v>
      </c>
      <c r="S2" s="281">
        <f>ROUND(R2/K2,10)</f>
        <v>0</v>
      </c>
      <c r="T2" s="200">
        <f>L2-O2</f>
        <v>0</v>
      </c>
      <c r="U2" s="281">
        <f>ROUND(T2/L2,10)</f>
        <v>0</v>
      </c>
      <c r="V2" s="7"/>
    </row>
    <row r="3" spans="1:22">
      <c r="A3" s="327">
        <v>599933900</v>
      </c>
      <c r="B3" t="s">
        <v>460</v>
      </c>
      <c r="C3">
        <v>2900</v>
      </c>
      <c r="D3" s="326">
        <v>44018</v>
      </c>
      <c r="E3" t="s">
        <v>517</v>
      </c>
      <c r="F3">
        <v>904.8</v>
      </c>
      <c r="G3">
        <v>904.8</v>
      </c>
      <c r="H3" s="200">
        <f t="shared" si="0"/>
        <v>0</v>
      </c>
      <c r="I3" s="283">
        <f t="shared" si="1"/>
        <v>0</v>
      </c>
      <c r="J3">
        <v>1015.96</v>
      </c>
      <c r="K3">
        <v>1015.96</v>
      </c>
      <c r="L3">
        <v>38</v>
      </c>
      <c r="M3">
        <v>1015.96</v>
      </c>
      <c r="N3">
        <v>1015.96</v>
      </c>
      <c r="O3">
        <v>38</v>
      </c>
      <c r="P3" s="200">
        <f t="shared" si="2"/>
        <v>0</v>
      </c>
      <c r="Q3" s="281">
        <f t="shared" ref="Q3:Q66" si="3">ROUND(P3/J3,10)</f>
        <v>0</v>
      </c>
      <c r="R3" s="200">
        <f t="shared" ref="R3:R65" si="4">K3-M3</f>
        <v>0</v>
      </c>
      <c r="S3" s="281">
        <f t="shared" ref="S3:S65" si="5">ROUND(R3/K3,10)</f>
        <v>0</v>
      </c>
      <c r="T3" s="200">
        <f t="shared" ref="T3:T65" si="6">L3-O3</f>
        <v>0</v>
      </c>
      <c r="U3" s="281">
        <f t="shared" ref="U3:U65" si="7">ROUND(T3/L3,10)</f>
        <v>0</v>
      </c>
      <c r="V3" s="7"/>
    </row>
    <row r="4" spans="1:22">
      <c r="A4" s="327" t="s">
        <v>279</v>
      </c>
      <c r="B4" t="s">
        <v>276</v>
      </c>
      <c r="C4">
        <v>203592.47</v>
      </c>
      <c r="D4" s="326">
        <v>44136</v>
      </c>
      <c r="E4" t="s">
        <v>441</v>
      </c>
      <c r="F4">
        <v>0</v>
      </c>
      <c r="G4">
        <v>0</v>
      </c>
      <c r="H4" s="200">
        <f t="shared" si="0"/>
        <v>0</v>
      </c>
      <c r="I4" s="283" t="e">
        <f t="shared" si="1"/>
        <v>#DIV/0!</v>
      </c>
      <c r="J4">
        <v>0</v>
      </c>
      <c r="K4">
        <v>0</v>
      </c>
      <c r="L4">
        <v>0</v>
      </c>
      <c r="M4">
        <v>0</v>
      </c>
      <c r="N4">
        <v>0</v>
      </c>
      <c r="O4">
        <v>0</v>
      </c>
      <c r="P4" s="200">
        <f t="shared" si="2"/>
        <v>0</v>
      </c>
      <c r="Q4" s="281" t="e">
        <f t="shared" si="3"/>
        <v>#DIV/0!</v>
      </c>
      <c r="R4" s="200">
        <f t="shared" si="4"/>
        <v>0</v>
      </c>
      <c r="S4" s="281" t="e">
        <f t="shared" si="5"/>
        <v>#DIV/0!</v>
      </c>
      <c r="T4" s="200">
        <f t="shared" si="6"/>
        <v>0</v>
      </c>
      <c r="U4" s="281" t="e">
        <f t="shared" si="7"/>
        <v>#DIV/0!</v>
      </c>
      <c r="V4" s="7"/>
    </row>
    <row r="5" spans="1:22">
      <c r="A5" s="327">
        <v>403187909</v>
      </c>
      <c r="B5" t="s">
        <v>462</v>
      </c>
      <c r="C5">
        <v>14376</v>
      </c>
      <c r="D5" s="326">
        <v>42851</v>
      </c>
      <c r="E5" t="s">
        <v>517</v>
      </c>
      <c r="F5">
        <v>1725.12</v>
      </c>
      <c r="G5">
        <v>1725.12</v>
      </c>
      <c r="H5" s="200">
        <f t="shared" si="0"/>
        <v>0</v>
      </c>
      <c r="I5" s="283">
        <f t="shared" si="1"/>
        <v>0</v>
      </c>
      <c r="J5">
        <v>1873.83</v>
      </c>
      <c r="K5">
        <v>1873.83</v>
      </c>
      <c r="L5">
        <v>135.68</v>
      </c>
      <c r="M5">
        <v>1873.83</v>
      </c>
      <c r="N5">
        <v>1873.83</v>
      </c>
      <c r="O5">
        <v>135.68</v>
      </c>
      <c r="P5" s="200">
        <f t="shared" si="2"/>
        <v>0</v>
      </c>
      <c r="Q5" s="281">
        <f t="shared" si="3"/>
        <v>0</v>
      </c>
      <c r="R5" s="200">
        <f t="shared" si="4"/>
        <v>0</v>
      </c>
      <c r="S5" s="281">
        <f t="shared" si="5"/>
        <v>0</v>
      </c>
      <c r="T5" s="200">
        <f t="shared" si="6"/>
        <v>0</v>
      </c>
      <c r="U5" s="281">
        <f t="shared" si="7"/>
        <v>0</v>
      </c>
      <c r="V5" s="7"/>
    </row>
    <row r="6" spans="1:22">
      <c r="A6" s="327">
        <v>698604006</v>
      </c>
      <c r="B6" t="s">
        <v>467</v>
      </c>
      <c r="C6">
        <v>6300</v>
      </c>
      <c r="D6" s="326">
        <v>44141</v>
      </c>
      <c r="E6" t="s">
        <v>520</v>
      </c>
      <c r="F6">
        <v>0</v>
      </c>
      <c r="G6">
        <v>0</v>
      </c>
      <c r="H6" s="200">
        <f t="shared" si="0"/>
        <v>0</v>
      </c>
      <c r="I6" s="283" t="e">
        <f t="shared" si="1"/>
        <v>#DIV/0!</v>
      </c>
      <c r="J6">
        <v>0</v>
      </c>
      <c r="K6">
        <v>0</v>
      </c>
      <c r="L6">
        <v>0</v>
      </c>
      <c r="M6">
        <v>0</v>
      </c>
      <c r="N6">
        <v>0</v>
      </c>
      <c r="O6">
        <v>0</v>
      </c>
      <c r="P6" s="200">
        <f t="shared" si="2"/>
        <v>0</v>
      </c>
      <c r="Q6" s="281" t="e">
        <f t="shared" si="3"/>
        <v>#DIV/0!</v>
      </c>
      <c r="R6" s="200">
        <f t="shared" si="4"/>
        <v>0</v>
      </c>
      <c r="S6" s="281" t="e">
        <f t="shared" si="5"/>
        <v>#DIV/0!</v>
      </c>
      <c r="T6" s="200">
        <f t="shared" si="6"/>
        <v>0</v>
      </c>
      <c r="U6" s="281" t="e">
        <f t="shared" si="7"/>
        <v>#DIV/0!</v>
      </c>
      <c r="V6" s="7"/>
    </row>
    <row r="7" spans="1:22">
      <c r="A7" s="327" t="s">
        <v>469</v>
      </c>
      <c r="B7" t="s">
        <v>421</v>
      </c>
      <c r="C7">
        <v>66722</v>
      </c>
      <c r="D7" s="326">
        <v>44165</v>
      </c>
      <c r="E7" t="s">
        <v>443</v>
      </c>
      <c r="F7">
        <v>0</v>
      </c>
      <c r="G7">
        <v>0</v>
      </c>
      <c r="H7" s="200">
        <f t="shared" si="0"/>
        <v>0</v>
      </c>
      <c r="I7" s="283" t="e">
        <f t="shared" si="1"/>
        <v>#DIV/0!</v>
      </c>
      <c r="J7">
        <v>0</v>
      </c>
      <c r="K7">
        <v>0</v>
      </c>
      <c r="L7">
        <v>0</v>
      </c>
      <c r="M7">
        <v>0</v>
      </c>
      <c r="N7">
        <v>0</v>
      </c>
      <c r="O7">
        <v>0</v>
      </c>
      <c r="P7" s="200">
        <f t="shared" si="2"/>
        <v>0</v>
      </c>
      <c r="Q7" s="281" t="e">
        <f t="shared" si="3"/>
        <v>#DIV/0!</v>
      </c>
      <c r="R7" s="200">
        <f t="shared" si="4"/>
        <v>0</v>
      </c>
      <c r="S7" s="281" t="e">
        <f t="shared" si="5"/>
        <v>#DIV/0!</v>
      </c>
      <c r="T7" s="200">
        <f t="shared" si="6"/>
        <v>0</v>
      </c>
      <c r="U7" s="281" t="e">
        <f t="shared" si="7"/>
        <v>#DIV/0!</v>
      </c>
      <c r="V7" s="7"/>
    </row>
    <row r="8" spans="1:22">
      <c r="A8" s="327">
        <v>403197908</v>
      </c>
      <c r="B8" t="s">
        <v>382</v>
      </c>
      <c r="C8">
        <v>1416</v>
      </c>
      <c r="D8" s="326">
        <v>42871</v>
      </c>
      <c r="E8" t="s">
        <v>517</v>
      </c>
      <c r="F8">
        <v>746.94</v>
      </c>
      <c r="G8">
        <v>746.94</v>
      </c>
      <c r="H8" s="200">
        <f t="shared" si="0"/>
        <v>0</v>
      </c>
      <c r="I8" s="283">
        <f t="shared" si="1"/>
        <v>0</v>
      </c>
      <c r="J8">
        <v>815.88</v>
      </c>
      <c r="K8">
        <v>815.88</v>
      </c>
      <c r="L8">
        <v>54.19</v>
      </c>
      <c r="M8">
        <v>815.88</v>
      </c>
      <c r="N8">
        <v>815.88</v>
      </c>
      <c r="O8">
        <v>54.19</v>
      </c>
      <c r="P8" s="200">
        <f t="shared" si="2"/>
        <v>0</v>
      </c>
      <c r="Q8" s="281">
        <f t="shared" ref="Q8" si="8">ROUND(P8/J8,10)</f>
        <v>0</v>
      </c>
      <c r="R8" s="200">
        <f t="shared" si="4"/>
        <v>0</v>
      </c>
      <c r="S8" s="281">
        <f t="shared" ref="S8" si="9">ROUND(R8/K8,10)</f>
        <v>0</v>
      </c>
      <c r="T8" s="200">
        <f t="shared" si="6"/>
        <v>0</v>
      </c>
      <c r="U8" s="281">
        <f t="shared" si="7"/>
        <v>0</v>
      </c>
      <c r="V8" s="7"/>
    </row>
    <row r="9" spans="1:22">
      <c r="A9" s="327">
        <v>403197908</v>
      </c>
      <c r="B9" t="s">
        <v>382</v>
      </c>
      <c r="C9">
        <v>1416</v>
      </c>
      <c r="D9" s="326">
        <v>43235</v>
      </c>
      <c r="E9" t="s">
        <v>517</v>
      </c>
      <c r="F9">
        <v>971.02</v>
      </c>
      <c r="G9">
        <v>971.02</v>
      </c>
      <c r="H9" s="200">
        <f t="shared" si="0"/>
        <v>0</v>
      </c>
      <c r="I9" s="283">
        <f t="shared" si="1"/>
        <v>0</v>
      </c>
      <c r="J9">
        <v>1153.53</v>
      </c>
      <c r="K9">
        <v>1153.53</v>
      </c>
      <c r="L9">
        <v>-22.44</v>
      </c>
      <c r="M9">
        <v>1153.53</v>
      </c>
      <c r="N9">
        <v>1153.53</v>
      </c>
      <c r="O9">
        <v>-22.44</v>
      </c>
      <c r="P9" s="200">
        <f t="shared" si="2"/>
        <v>0</v>
      </c>
      <c r="Q9" s="281">
        <f t="shared" si="3"/>
        <v>0</v>
      </c>
      <c r="R9" s="200">
        <f t="shared" si="4"/>
        <v>0</v>
      </c>
      <c r="S9" s="281">
        <f t="shared" si="5"/>
        <v>0</v>
      </c>
      <c r="T9" s="200">
        <f t="shared" si="6"/>
        <v>0</v>
      </c>
      <c r="U9" s="281">
        <f t="shared" si="7"/>
        <v>0</v>
      </c>
      <c r="V9" s="7"/>
    </row>
    <row r="10" spans="1:22">
      <c r="A10" s="327">
        <v>403197908</v>
      </c>
      <c r="B10" t="s">
        <v>382</v>
      </c>
      <c r="C10">
        <v>1716</v>
      </c>
      <c r="D10" s="326">
        <v>43599</v>
      </c>
      <c r="E10" t="s">
        <v>517</v>
      </c>
      <c r="F10">
        <v>1516.19</v>
      </c>
      <c r="G10">
        <v>1516.19</v>
      </c>
      <c r="H10" s="200">
        <f t="shared" ref="H10:H15" si="10">F10-G10</f>
        <v>0</v>
      </c>
      <c r="I10" s="283">
        <f t="shared" ref="I10:I15" si="11">ROUND(H10/F10,10)</f>
        <v>0</v>
      </c>
      <c r="J10">
        <v>1704.81</v>
      </c>
      <c r="K10">
        <v>1704.81</v>
      </c>
      <c r="L10">
        <v>61.32</v>
      </c>
      <c r="M10">
        <v>1704.81</v>
      </c>
      <c r="N10">
        <v>1704.81</v>
      </c>
      <c r="O10">
        <v>61.32</v>
      </c>
      <c r="P10" s="200">
        <f t="shared" ref="P10:P15" si="12">J10-N10</f>
        <v>0</v>
      </c>
      <c r="Q10" s="281">
        <f t="shared" ref="Q10:Q15" si="13">ROUND(P10/J10,10)</f>
        <v>0</v>
      </c>
      <c r="R10" s="200">
        <f t="shared" ref="R10:R15" si="14">K10-M10</f>
        <v>0</v>
      </c>
      <c r="S10" s="281">
        <f t="shared" ref="S10:S15" si="15">ROUND(R10/K10,10)</f>
        <v>0</v>
      </c>
      <c r="T10" s="200">
        <f t="shared" ref="T10:T15" si="16">L10-O10</f>
        <v>0</v>
      </c>
      <c r="U10" s="281">
        <f t="shared" ref="U10:U15" si="17">ROUND(T10/L10,10)</f>
        <v>0</v>
      </c>
      <c r="V10" s="7"/>
    </row>
    <row r="11" spans="1:22">
      <c r="A11" s="327">
        <v>474184900</v>
      </c>
      <c r="B11" t="s">
        <v>388</v>
      </c>
      <c r="C11">
        <v>3154</v>
      </c>
      <c r="D11" s="326">
        <v>42859</v>
      </c>
      <c r="E11" t="s">
        <v>517</v>
      </c>
      <c r="F11">
        <v>998.24</v>
      </c>
      <c r="G11">
        <v>998.24</v>
      </c>
      <c r="H11" s="200">
        <f t="shared" si="10"/>
        <v>0</v>
      </c>
      <c r="I11" s="283">
        <f t="shared" si="11"/>
        <v>0</v>
      </c>
      <c r="J11">
        <v>1088.23</v>
      </c>
      <c r="K11">
        <v>1088.23</v>
      </c>
      <c r="L11">
        <v>74.569999999999993</v>
      </c>
      <c r="M11">
        <v>1088.23</v>
      </c>
      <c r="N11">
        <v>1088.23</v>
      </c>
      <c r="O11">
        <v>74.569999999999993</v>
      </c>
      <c r="P11" s="200">
        <f t="shared" si="12"/>
        <v>0</v>
      </c>
      <c r="Q11" s="281">
        <f t="shared" si="13"/>
        <v>0</v>
      </c>
      <c r="R11" s="200">
        <f t="shared" si="14"/>
        <v>0</v>
      </c>
      <c r="S11" s="281">
        <f t="shared" si="15"/>
        <v>0</v>
      </c>
      <c r="T11" s="200">
        <f t="shared" si="16"/>
        <v>0</v>
      </c>
      <c r="U11" s="281">
        <f t="shared" si="17"/>
        <v>0</v>
      </c>
      <c r="V11" s="7"/>
    </row>
    <row r="12" spans="1:22">
      <c r="A12" s="327">
        <v>474184900</v>
      </c>
      <c r="B12" t="s">
        <v>388</v>
      </c>
      <c r="C12">
        <v>3154</v>
      </c>
      <c r="D12" s="326">
        <v>43223</v>
      </c>
      <c r="E12" t="s">
        <v>517</v>
      </c>
      <c r="F12">
        <v>1039.83</v>
      </c>
      <c r="G12">
        <v>1039.83</v>
      </c>
      <c r="H12" s="200">
        <f t="shared" si="10"/>
        <v>0</v>
      </c>
      <c r="I12" s="283">
        <f t="shared" si="11"/>
        <v>0</v>
      </c>
      <c r="J12">
        <v>1256.33</v>
      </c>
      <c r="K12">
        <v>1256.33</v>
      </c>
      <c r="L12">
        <v>-45.08</v>
      </c>
      <c r="M12">
        <v>1256.33</v>
      </c>
      <c r="N12">
        <v>1256.33</v>
      </c>
      <c r="O12">
        <v>-45.08</v>
      </c>
      <c r="P12" s="200">
        <f t="shared" si="12"/>
        <v>0</v>
      </c>
      <c r="Q12" s="281">
        <f t="shared" si="13"/>
        <v>0</v>
      </c>
      <c r="R12" s="200">
        <f t="shared" si="14"/>
        <v>0</v>
      </c>
      <c r="S12" s="281">
        <f t="shared" si="15"/>
        <v>0</v>
      </c>
      <c r="T12" s="200">
        <f t="shared" si="16"/>
        <v>0</v>
      </c>
      <c r="U12" s="281">
        <f t="shared" si="17"/>
        <v>0</v>
      </c>
      <c r="V12" s="7"/>
    </row>
    <row r="13" spans="1:22">
      <c r="A13" s="327">
        <v>474184900</v>
      </c>
      <c r="B13" t="s">
        <v>388</v>
      </c>
      <c r="C13">
        <v>3654</v>
      </c>
      <c r="D13" s="326">
        <v>43587</v>
      </c>
      <c r="E13" t="s">
        <v>517</v>
      </c>
      <c r="F13">
        <v>1204.68</v>
      </c>
      <c r="G13">
        <v>1204.68</v>
      </c>
      <c r="H13" s="200">
        <f t="shared" si="10"/>
        <v>0</v>
      </c>
      <c r="I13" s="283">
        <f t="shared" si="11"/>
        <v>0</v>
      </c>
      <c r="J13">
        <v>1345.14</v>
      </c>
      <c r="K13">
        <v>1345.14</v>
      </c>
      <c r="L13">
        <v>58.13</v>
      </c>
      <c r="M13">
        <v>1345.14</v>
      </c>
      <c r="N13">
        <v>1345.14</v>
      </c>
      <c r="O13">
        <v>58.13</v>
      </c>
      <c r="P13" s="200">
        <f t="shared" si="12"/>
        <v>0</v>
      </c>
      <c r="Q13" s="281">
        <f t="shared" si="13"/>
        <v>0</v>
      </c>
      <c r="R13" s="200">
        <f t="shared" si="14"/>
        <v>0</v>
      </c>
      <c r="S13" s="281">
        <f t="shared" si="15"/>
        <v>0</v>
      </c>
      <c r="T13" s="200">
        <f t="shared" si="16"/>
        <v>0</v>
      </c>
      <c r="U13" s="281">
        <f t="shared" si="17"/>
        <v>0</v>
      </c>
      <c r="V13" s="7"/>
    </row>
    <row r="14" spans="1:22">
      <c r="A14" s="327">
        <v>474184900</v>
      </c>
      <c r="B14" t="s">
        <v>388</v>
      </c>
      <c r="C14">
        <v>3654</v>
      </c>
      <c r="D14" s="326">
        <v>43985</v>
      </c>
      <c r="E14" t="s">
        <v>517</v>
      </c>
      <c r="F14">
        <v>1252.8699999999999</v>
      </c>
      <c r="G14">
        <v>1252.8699999999999</v>
      </c>
      <c r="H14" s="200">
        <f t="shared" si="10"/>
        <v>0</v>
      </c>
      <c r="I14" s="283">
        <f t="shared" si="11"/>
        <v>0</v>
      </c>
      <c r="J14">
        <v>1393.62</v>
      </c>
      <c r="K14">
        <v>1393.62</v>
      </c>
      <c r="L14">
        <v>65.78</v>
      </c>
      <c r="M14">
        <v>1393.62</v>
      </c>
      <c r="N14">
        <v>1393.62</v>
      </c>
      <c r="O14">
        <v>65.78</v>
      </c>
      <c r="P14" s="200">
        <f t="shared" si="12"/>
        <v>0</v>
      </c>
      <c r="Q14" s="281">
        <f t="shared" si="13"/>
        <v>0</v>
      </c>
      <c r="R14" s="200">
        <f t="shared" si="14"/>
        <v>0</v>
      </c>
      <c r="S14" s="281">
        <f t="shared" si="15"/>
        <v>0</v>
      </c>
      <c r="T14" s="200">
        <f t="shared" si="16"/>
        <v>0</v>
      </c>
      <c r="U14" s="281">
        <f t="shared" si="17"/>
        <v>0</v>
      </c>
      <c r="V14" s="7"/>
    </row>
    <row r="15" spans="1:22">
      <c r="A15" s="327">
        <v>533004909</v>
      </c>
      <c r="B15" t="s">
        <v>530</v>
      </c>
      <c r="C15">
        <v>4148</v>
      </c>
      <c r="D15" s="326">
        <v>42912</v>
      </c>
      <c r="E15" t="s">
        <v>517</v>
      </c>
      <c r="F15">
        <v>329.77</v>
      </c>
      <c r="G15">
        <v>329.77</v>
      </c>
      <c r="H15" s="200">
        <f t="shared" si="10"/>
        <v>0</v>
      </c>
      <c r="I15" s="283">
        <f t="shared" si="11"/>
        <v>0</v>
      </c>
      <c r="J15">
        <v>368.6</v>
      </c>
      <c r="K15">
        <v>368.6</v>
      </c>
      <c r="L15">
        <v>15.53</v>
      </c>
      <c r="M15">
        <v>368.6</v>
      </c>
      <c r="N15">
        <v>368.6</v>
      </c>
      <c r="O15">
        <v>15.53</v>
      </c>
      <c r="P15" s="200">
        <f t="shared" si="12"/>
        <v>0</v>
      </c>
      <c r="Q15" s="281">
        <f t="shared" si="13"/>
        <v>0</v>
      </c>
      <c r="R15" s="200">
        <f t="shared" si="14"/>
        <v>0</v>
      </c>
      <c r="S15" s="281">
        <f t="shared" si="15"/>
        <v>0</v>
      </c>
      <c r="T15" s="200">
        <f t="shared" si="16"/>
        <v>0</v>
      </c>
      <c r="U15" s="281">
        <f t="shared" si="17"/>
        <v>0</v>
      </c>
      <c r="V15" s="7"/>
    </row>
    <row r="16" spans="1:22">
      <c r="A16" s="327">
        <v>533004909</v>
      </c>
      <c r="B16" t="s">
        <v>530</v>
      </c>
      <c r="C16">
        <v>5188</v>
      </c>
      <c r="D16" s="326">
        <v>43616</v>
      </c>
      <c r="E16" t="s">
        <v>517</v>
      </c>
      <c r="F16">
        <v>505.83</v>
      </c>
      <c r="G16">
        <v>505.83</v>
      </c>
      <c r="H16" s="200">
        <f t="shared" si="0"/>
        <v>0</v>
      </c>
      <c r="I16" s="283">
        <f t="shared" si="1"/>
        <v>0</v>
      </c>
      <c r="J16">
        <v>563.62</v>
      </c>
      <c r="K16">
        <v>563.62</v>
      </c>
      <c r="L16">
        <v>25.6</v>
      </c>
      <c r="M16">
        <v>563.62</v>
      </c>
      <c r="N16">
        <v>563.62</v>
      </c>
      <c r="O16">
        <v>25.6</v>
      </c>
      <c r="P16" s="200">
        <f t="shared" si="2"/>
        <v>0</v>
      </c>
      <c r="Q16" s="281">
        <f t="shared" si="3"/>
        <v>0</v>
      </c>
      <c r="R16" s="200">
        <f t="shared" si="4"/>
        <v>0</v>
      </c>
      <c r="S16" s="281">
        <f t="shared" si="5"/>
        <v>0</v>
      </c>
      <c r="T16" s="200">
        <f t="shared" si="6"/>
        <v>0</v>
      </c>
      <c r="U16" s="281">
        <f t="shared" si="7"/>
        <v>0</v>
      </c>
      <c r="V16" s="7"/>
    </row>
    <row r="17" spans="1:22">
      <c r="A17" s="327">
        <v>533004909</v>
      </c>
      <c r="B17" t="s">
        <v>530</v>
      </c>
      <c r="C17">
        <v>5188</v>
      </c>
      <c r="D17" s="326">
        <v>43984</v>
      </c>
      <c r="E17" t="s">
        <v>517</v>
      </c>
      <c r="F17">
        <v>472.11</v>
      </c>
      <c r="G17">
        <v>472.11</v>
      </c>
      <c r="H17" s="200">
        <f t="shared" si="0"/>
        <v>0</v>
      </c>
      <c r="I17" s="283">
        <f t="shared" si="1"/>
        <v>0</v>
      </c>
      <c r="J17">
        <v>521.94000000000005</v>
      </c>
      <c r="K17">
        <v>521.94000000000005</v>
      </c>
      <c r="L17">
        <v>28</v>
      </c>
      <c r="M17">
        <v>521.94000000000005</v>
      </c>
      <c r="N17">
        <v>521.94000000000005</v>
      </c>
      <c r="O17">
        <v>28</v>
      </c>
      <c r="P17" s="200">
        <f t="shared" si="2"/>
        <v>0</v>
      </c>
      <c r="Q17" s="281">
        <f t="shared" si="3"/>
        <v>0</v>
      </c>
      <c r="R17" s="200">
        <f t="shared" si="4"/>
        <v>0</v>
      </c>
      <c r="S17" s="281">
        <f t="shared" si="5"/>
        <v>0</v>
      </c>
      <c r="T17" s="200">
        <f t="shared" si="6"/>
        <v>0</v>
      </c>
      <c r="U17" s="281">
        <f t="shared" si="7"/>
        <v>0</v>
      </c>
      <c r="V17" s="7"/>
    </row>
    <row r="18" spans="1:22">
      <c r="A18" s="327">
        <v>545831901</v>
      </c>
      <c r="B18" t="s">
        <v>385</v>
      </c>
      <c r="C18">
        <v>4538</v>
      </c>
      <c r="D18" s="326">
        <v>43399</v>
      </c>
      <c r="E18" t="s">
        <v>517</v>
      </c>
      <c r="F18">
        <v>251.86</v>
      </c>
      <c r="G18">
        <v>251.86</v>
      </c>
      <c r="H18" s="200">
        <f t="shared" si="0"/>
        <v>0</v>
      </c>
      <c r="I18" s="283">
        <f t="shared" si="1"/>
        <v>0</v>
      </c>
      <c r="J18">
        <v>289.54000000000002</v>
      </c>
      <c r="K18">
        <v>289.54000000000002</v>
      </c>
      <c r="L18">
        <v>3.84</v>
      </c>
      <c r="M18">
        <v>289.54000000000002</v>
      </c>
      <c r="N18">
        <v>289.54000000000002</v>
      </c>
      <c r="O18">
        <v>3.84</v>
      </c>
      <c r="P18" s="200">
        <f t="shared" si="2"/>
        <v>0</v>
      </c>
      <c r="Q18" s="281">
        <f t="shared" si="3"/>
        <v>0</v>
      </c>
      <c r="R18" s="200">
        <f t="shared" si="4"/>
        <v>0</v>
      </c>
      <c r="S18" s="281">
        <f t="shared" si="5"/>
        <v>0</v>
      </c>
      <c r="T18" s="200">
        <f t="shared" si="6"/>
        <v>0</v>
      </c>
      <c r="U18" s="281">
        <f t="shared" si="7"/>
        <v>0</v>
      </c>
      <c r="V18" s="7"/>
    </row>
    <row r="19" spans="1:22">
      <c r="A19" s="327">
        <v>575035902</v>
      </c>
      <c r="B19" t="s">
        <v>527</v>
      </c>
      <c r="C19">
        <v>15713</v>
      </c>
      <c r="D19" s="326">
        <v>42878</v>
      </c>
      <c r="E19" t="s">
        <v>517</v>
      </c>
      <c r="F19">
        <v>331.54</v>
      </c>
      <c r="G19">
        <v>331.54</v>
      </c>
      <c r="H19" s="200">
        <f t="shared" si="0"/>
        <v>0</v>
      </c>
      <c r="I19" s="283">
        <f t="shared" si="1"/>
        <v>0</v>
      </c>
      <c r="J19">
        <v>371.16</v>
      </c>
      <c r="K19">
        <v>371.16</v>
      </c>
      <c r="L19">
        <v>15.03</v>
      </c>
      <c r="M19">
        <v>371.16</v>
      </c>
      <c r="N19">
        <v>371.16</v>
      </c>
      <c r="O19">
        <v>15.03</v>
      </c>
      <c r="P19" s="200">
        <f t="shared" si="2"/>
        <v>0</v>
      </c>
      <c r="Q19" s="281">
        <f t="shared" si="3"/>
        <v>0</v>
      </c>
      <c r="R19" s="200">
        <f t="shared" si="4"/>
        <v>0</v>
      </c>
      <c r="S19" s="281">
        <f t="shared" si="5"/>
        <v>0</v>
      </c>
      <c r="T19" s="200">
        <f t="shared" si="6"/>
        <v>0</v>
      </c>
      <c r="U19" s="281">
        <f t="shared" si="7"/>
        <v>0</v>
      </c>
      <c r="V19" s="7"/>
    </row>
    <row r="20" spans="1:22">
      <c r="A20" s="327">
        <v>575035902</v>
      </c>
      <c r="B20" t="s">
        <v>527</v>
      </c>
      <c r="C20">
        <v>15713</v>
      </c>
      <c r="D20" s="326">
        <v>42878</v>
      </c>
      <c r="E20" t="s">
        <v>517</v>
      </c>
      <c r="F20">
        <v>455.87</v>
      </c>
      <c r="G20">
        <v>455.87</v>
      </c>
      <c r="H20" s="200">
        <f t="shared" si="0"/>
        <v>0</v>
      </c>
      <c r="I20" s="283">
        <f t="shared" si="1"/>
        <v>0</v>
      </c>
      <c r="J20">
        <v>510.35</v>
      </c>
      <c r="K20">
        <v>510.35</v>
      </c>
      <c r="L20">
        <v>20.67</v>
      </c>
      <c r="M20">
        <v>510.35</v>
      </c>
      <c r="N20">
        <v>510.35</v>
      </c>
      <c r="O20">
        <v>20.67</v>
      </c>
      <c r="P20" s="200">
        <f t="shared" si="2"/>
        <v>0</v>
      </c>
      <c r="Q20" s="281">
        <f t="shared" si="3"/>
        <v>0</v>
      </c>
      <c r="R20" s="200">
        <f t="shared" si="4"/>
        <v>0</v>
      </c>
      <c r="S20" s="281">
        <f t="shared" si="5"/>
        <v>0</v>
      </c>
      <c r="T20" s="200">
        <f t="shared" si="6"/>
        <v>0</v>
      </c>
      <c r="U20" s="281">
        <f t="shared" si="7"/>
        <v>0</v>
      </c>
      <c r="V20" s="7"/>
    </row>
    <row r="21" spans="1:22">
      <c r="A21" s="327">
        <v>575035902</v>
      </c>
      <c r="B21" t="s">
        <v>527</v>
      </c>
      <c r="C21">
        <v>15713</v>
      </c>
      <c r="D21" s="326">
        <v>43249</v>
      </c>
      <c r="E21" t="s">
        <v>517</v>
      </c>
      <c r="F21">
        <v>455.87</v>
      </c>
      <c r="G21">
        <v>455.87</v>
      </c>
      <c r="H21" s="200">
        <f t="shared" si="0"/>
        <v>0</v>
      </c>
      <c r="I21" s="283">
        <f t="shared" si="1"/>
        <v>0</v>
      </c>
      <c r="J21">
        <v>531.29999999999995</v>
      </c>
      <c r="K21">
        <v>531.29999999999995</v>
      </c>
      <c r="L21">
        <v>-0.28000000000000003</v>
      </c>
      <c r="M21">
        <v>531.29999999999995</v>
      </c>
      <c r="N21">
        <v>531.29999999999995</v>
      </c>
      <c r="O21">
        <v>-0.28000000000000003</v>
      </c>
      <c r="P21" s="200">
        <f t="shared" si="2"/>
        <v>0</v>
      </c>
      <c r="Q21" s="281">
        <f t="shared" si="3"/>
        <v>0</v>
      </c>
      <c r="R21" s="200">
        <f t="shared" si="4"/>
        <v>0</v>
      </c>
      <c r="S21" s="281">
        <f t="shared" si="5"/>
        <v>0</v>
      </c>
      <c r="T21" s="200">
        <f t="shared" si="6"/>
        <v>0</v>
      </c>
      <c r="U21" s="281">
        <f t="shared" si="7"/>
        <v>0</v>
      </c>
      <c r="V21" s="7"/>
    </row>
    <row r="22" spans="1:22">
      <c r="A22" s="327">
        <v>605460005</v>
      </c>
      <c r="B22" t="s">
        <v>470</v>
      </c>
      <c r="C22">
        <v>24100</v>
      </c>
      <c r="D22" s="326">
        <v>44193</v>
      </c>
      <c r="E22" t="s">
        <v>520</v>
      </c>
      <c r="F22">
        <v>0</v>
      </c>
      <c r="G22">
        <v>0</v>
      </c>
      <c r="H22" s="200">
        <f t="shared" si="0"/>
        <v>0</v>
      </c>
      <c r="I22" s="283" t="e">
        <f t="shared" si="1"/>
        <v>#DIV/0!</v>
      </c>
      <c r="J22">
        <v>0</v>
      </c>
      <c r="K22">
        <v>0</v>
      </c>
      <c r="L22">
        <v>0</v>
      </c>
      <c r="M22">
        <v>0</v>
      </c>
      <c r="N22">
        <v>0</v>
      </c>
      <c r="O22">
        <v>0</v>
      </c>
      <c r="P22" s="200">
        <f t="shared" si="2"/>
        <v>0</v>
      </c>
      <c r="Q22" s="281" t="e">
        <f t="shared" si="3"/>
        <v>#DIV/0!</v>
      </c>
      <c r="R22" s="200">
        <f t="shared" si="4"/>
        <v>0</v>
      </c>
      <c r="S22" s="281" t="e">
        <f t="shared" si="5"/>
        <v>#DIV/0!</v>
      </c>
      <c r="T22" s="200">
        <f t="shared" si="6"/>
        <v>0</v>
      </c>
      <c r="U22" s="281" t="e">
        <f t="shared" si="7"/>
        <v>#DIV/0!</v>
      </c>
      <c r="V22" s="7"/>
    </row>
    <row r="23" spans="1:22">
      <c r="A23" s="327">
        <v>649926003</v>
      </c>
      <c r="B23" t="s">
        <v>395</v>
      </c>
      <c r="C23">
        <v>3900</v>
      </c>
      <c r="D23" s="326">
        <v>44169</v>
      </c>
      <c r="E23" t="s">
        <v>520</v>
      </c>
      <c r="F23">
        <v>0</v>
      </c>
      <c r="G23">
        <v>0</v>
      </c>
      <c r="H23" s="200">
        <f t="shared" si="0"/>
        <v>0</v>
      </c>
      <c r="I23" s="283" t="e">
        <f t="shared" si="1"/>
        <v>#DIV/0!</v>
      </c>
      <c r="J23">
        <v>0</v>
      </c>
      <c r="K23">
        <v>0</v>
      </c>
      <c r="L23">
        <v>0</v>
      </c>
      <c r="M23">
        <v>0</v>
      </c>
      <c r="N23">
        <v>0</v>
      </c>
      <c r="O23">
        <v>0</v>
      </c>
      <c r="P23" s="200">
        <f t="shared" si="2"/>
        <v>0</v>
      </c>
      <c r="Q23" s="281" t="e">
        <f t="shared" si="3"/>
        <v>#DIV/0!</v>
      </c>
      <c r="R23" s="200">
        <f t="shared" si="4"/>
        <v>0</v>
      </c>
      <c r="S23" s="281" t="e">
        <f t="shared" si="5"/>
        <v>#DIV/0!</v>
      </c>
      <c r="T23" s="200">
        <f t="shared" si="6"/>
        <v>0</v>
      </c>
      <c r="U23" s="281" t="e">
        <f t="shared" si="7"/>
        <v>#DIV/0!</v>
      </c>
      <c r="V23" s="7"/>
    </row>
    <row r="24" spans="1:22">
      <c r="A24" s="327">
        <v>655580009</v>
      </c>
      <c r="B24" t="s">
        <v>471</v>
      </c>
      <c r="C24">
        <v>6000</v>
      </c>
      <c r="D24" s="326">
        <v>44193</v>
      </c>
      <c r="E24" t="s">
        <v>520</v>
      </c>
      <c r="F24">
        <v>0</v>
      </c>
      <c r="G24">
        <v>0</v>
      </c>
      <c r="H24" s="200">
        <f t="shared" si="0"/>
        <v>0</v>
      </c>
      <c r="I24" s="283" t="e">
        <f t="shared" si="1"/>
        <v>#DIV/0!</v>
      </c>
      <c r="J24">
        <v>0</v>
      </c>
      <c r="K24">
        <v>0</v>
      </c>
      <c r="L24">
        <v>0</v>
      </c>
      <c r="M24">
        <v>0</v>
      </c>
      <c r="N24">
        <v>0</v>
      </c>
      <c r="O24">
        <v>0</v>
      </c>
      <c r="P24" s="200">
        <f t="shared" si="2"/>
        <v>0</v>
      </c>
      <c r="Q24" s="281" t="e">
        <f t="shared" si="3"/>
        <v>#DIV/0!</v>
      </c>
      <c r="R24" s="200">
        <f t="shared" si="4"/>
        <v>0</v>
      </c>
      <c r="S24" s="281" t="e">
        <f t="shared" si="5"/>
        <v>#DIV/0!</v>
      </c>
      <c r="T24" s="200">
        <f t="shared" si="6"/>
        <v>0</v>
      </c>
      <c r="U24" s="281" t="e">
        <f t="shared" si="7"/>
        <v>#DIV/0!</v>
      </c>
      <c r="V24" s="7"/>
    </row>
    <row r="25" spans="1:22">
      <c r="A25" s="327">
        <v>664068004</v>
      </c>
      <c r="B25" t="s">
        <v>472</v>
      </c>
      <c r="C25">
        <v>7972</v>
      </c>
      <c r="D25" s="326">
        <v>44166</v>
      </c>
      <c r="E25" t="s">
        <v>520</v>
      </c>
      <c r="F25">
        <v>0</v>
      </c>
      <c r="G25">
        <v>0</v>
      </c>
      <c r="H25" s="200">
        <f t="shared" si="0"/>
        <v>0</v>
      </c>
      <c r="I25" s="283" t="e">
        <f t="shared" si="1"/>
        <v>#DIV/0!</v>
      </c>
      <c r="J25">
        <v>0</v>
      </c>
      <c r="K25">
        <v>0</v>
      </c>
      <c r="L25">
        <v>0</v>
      </c>
      <c r="M25">
        <v>0</v>
      </c>
      <c r="N25">
        <v>0</v>
      </c>
      <c r="O25">
        <v>0</v>
      </c>
      <c r="P25" s="200">
        <f t="shared" si="2"/>
        <v>0</v>
      </c>
      <c r="Q25" s="281" t="e">
        <f t="shared" si="3"/>
        <v>#DIV/0!</v>
      </c>
      <c r="R25" s="200">
        <f t="shared" si="4"/>
        <v>0</v>
      </c>
      <c r="S25" s="281" t="e">
        <f t="shared" si="5"/>
        <v>#DIV/0!</v>
      </c>
      <c r="T25" s="200">
        <f t="shared" si="6"/>
        <v>0</v>
      </c>
      <c r="U25" s="281" t="e">
        <f t="shared" si="7"/>
        <v>#DIV/0!</v>
      </c>
      <c r="V25" s="7"/>
    </row>
    <row r="26" spans="1:22">
      <c r="A26" s="327">
        <v>665942009</v>
      </c>
      <c r="B26" t="s">
        <v>473</v>
      </c>
      <c r="C26">
        <v>7911</v>
      </c>
      <c r="D26" s="326">
        <v>44167</v>
      </c>
      <c r="E26" t="s">
        <v>520</v>
      </c>
      <c r="F26">
        <v>0</v>
      </c>
      <c r="G26">
        <v>0</v>
      </c>
      <c r="H26" s="200">
        <f t="shared" si="0"/>
        <v>0</v>
      </c>
      <c r="I26" s="283" t="e">
        <f t="shared" si="1"/>
        <v>#DIV/0!</v>
      </c>
      <c r="J26">
        <v>0</v>
      </c>
      <c r="K26">
        <v>0</v>
      </c>
      <c r="L26">
        <v>0</v>
      </c>
      <c r="M26">
        <v>0</v>
      </c>
      <c r="N26">
        <v>0</v>
      </c>
      <c r="O26">
        <v>0</v>
      </c>
      <c r="P26" s="200">
        <f t="shared" si="2"/>
        <v>0</v>
      </c>
      <c r="Q26" s="281" t="e">
        <f t="shared" si="3"/>
        <v>#DIV/0!</v>
      </c>
      <c r="R26" s="200">
        <f t="shared" si="4"/>
        <v>0</v>
      </c>
      <c r="S26" s="281" t="e">
        <f t="shared" si="5"/>
        <v>#DIV/0!</v>
      </c>
      <c r="T26" s="200">
        <f t="shared" si="6"/>
        <v>0</v>
      </c>
      <c r="U26" s="281" t="e">
        <f t="shared" si="7"/>
        <v>#DIV/0!</v>
      </c>
      <c r="V26" s="7"/>
    </row>
    <row r="27" spans="1:22">
      <c r="A27" s="327">
        <v>666114004</v>
      </c>
      <c r="B27" t="s">
        <v>399</v>
      </c>
      <c r="C27">
        <v>17800</v>
      </c>
      <c r="D27" s="326">
        <v>44193</v>
      </c>
      <c r="E27" t="s">
        <v>520</v>
      </c>
      <c r="F27">
        <v>0</v>
      </c>
      <c r="G27">
        <v>0</v>
      </c>
      <c r="H27" s="200">
        <f t="shared" si="0"/>
        <v>0</v>
      </c>
      <c r="I27" s="283" t="e">
        <f t="shared" si="1"/>
        <v>#DIV/0!</v>
      </c>
      <c r="J27">
        <v>0</v>
      </c>
      <c r="K27">
        <v>0</v>
      </c>
      <c r="L27">
        <v>0</v>
      </c>
      <c r="M27">
        <v>0</v>
      </c>
      <c r="N27">
        <v>0</v>
      </c>
      <c r="O27">
        <v>0</v>
      </c>
      <c r="P27" s="200">
        <f t="shared" si="2"/>
        <v>0</v>
      </c>
      <c r="Q27" s="281" t="e">
        <f t="shared" si="3"/>
        <v>#DIV/0!</v>
      </c>
      <c r="R27" s="200">
        <f t="shared" si="4"/>
        <v>0</v>
      </c>
      <c r="S27" s="281" t="e">
        <f t="shared" si="5"/>
        <v>#DIV/0!</v>
      </c>
      <c r="T27" s="200">
        <f t="shared" si="6"/>
        <v>0</v>
      </c>
      <c r="U27" s="281" t="e">
        <f t="shared" si="7"/>
        <v>#DIV/0!</v>
      </c>
      <c r="V27" s="7"/>
    </row>
    <row r="28" spans="1:22">
      <c r="A28" s="327">
        <v>588950907</v>
      </c>
      <c r="B28" t="s">
        <v>387</v>
      </c>
      <c r="C28">
        <v>19754</v>
      </c>
      <c r="D28" s="326">
        <v>43522</v>
      </c>
      <c r="E28" t="s">
        <v>517</v>
      </c>
      <c r="F28">
        <v>1406.73</v>
      </c>
      <c r="G28">
        <v>1406.73</v>
      </c>
      <c r="H28" s="200">
        <f t="shared" si="0"/>
        <v>0</v>
      </c>
      <c r="I28" s="283">
        <f t="shared" si="1"/>
        <v>0</v>
      </c>
      <c r="J28">
        <v>1595.16</v>
      </c>
      <c r="K28">
        <v>1595.16</v>
      </c>
      <c r="L28">
        <v>43.47</v>
      </c>
      <c r="M28">
        <v>1595.16</v>
      </c>
      <c r="N28">
        <v>1595.16</v>
      </c>
      <c r="O28">
        <v>43.47</v>
      </c>
      <c r="P28" s="200">
        <f t="shared" si="2"/>
        <v>0</v>
      </c>
      <c r="Q28" s="281">
        <f t="shared" si="3"/>
        <v>0</v>
      </c>
      <c r="R28" s="200">
        <f t="shared" si="4"/>
        <v>0</v>
      </c>
      <c r="S28" s="281">
        <f t="shared" si="5"/>
        <v>0</v>
      </c>
      <c r="T28" s="200">
        <f t="shared" si="6"/>
        <v>0</v>
      </c>
      <c r="U28" s="281">
        <f t="shared" si="7"/>
        <v>0</v>
      </c>
      <c r="V28" s="7"/>
    </row>
    <row r="29" spans="1:22">
      <c r="A29" s="327">
        <v>588950907</v>
      </c>
      <c r="B29" t="s">
        <v>387</v>
      </c>
      <c r="C29">
        <v>19754</v>
      </c>
      <c r="D29" s="326">
        <v>43886</v>
      </c>
      <c r="E29" t="s">
        <v>517</v>
      </c>
      <c r="F29">
        <v>1406.73</v>
      </c>
      <c r="G29">
        <v>1406.73</v>
      </c>
      <c r="H29" s="200">
        <f t="shared" si="0"/>
        <v>0</v>
      </c>
      <c r="I29" s="283">
        <f t="shared" si="1"/>
        <v>0</v>
      </c>
      <c r="J29">
        <v>1526.59</v>
      </c>
      <c r="K29">
        <v>1526.59</v>
      </c>
      <c r="L29">
        <v>112.04</v>
      </c>
      <c r="M29">
        <v>1526.59</v>
      </c>
      <c r="N29">
        <v>1526.59</v>
      </c>
      <c r="O29">
        <v>112.04</v>
      </c>
      <c r="P29" s="200">
        <f t="shared" si="2"/>
        <v>0</v>
      </c>
      <c r="Q29" s="281">
        <f t="shared" si="3"/>
        <v>0</v>
      </c>
      <c r="R29" s="200">
        <f t="shared" si="4"/>
        <v>0</v>
      </c>
      <c r="S29" s="281">
        <f t="shared" si="5"/>
        <v>0</v>
      </c>
      <c r="T29" s="200">
        <f t="shared" si="6"/>
        <v>0</v>
      </c>
      <c r="U29" s="281">
        <f t="shared" si="7"/>
        <v>0</v>
      </c>
      <c r="V29" s="7"/>
    </row>
    <row r="30" spans="1:22">
      <c r="A30" s="327">
        <v>635640006</v>
      </c>
      <c r="B30" t="s">
        <v>402</v>
      </c>
      <c r="C30">
        <v>6188</v>
      </c>
      <c r="D30" s="326">
        <v>44193</v>
      </c>
      <c r="E30" t="s">
        <v>520</v>
      </c>
      <c r="F30">
        <v>0</v>
      </c>
      <c r="G30">
        <v>0</v>
      </c>
      <c r="H30" s="200">
        <f t="shared" si="0"/>
        <v>0</v>
      </c>
      <c r="I30" s="283" t="e">
        <f t="shared" si="1"/>
        <v>#DIV/0!</v>
      </c>
      <c r="J30">
        <v>0</v>
      </c>
      <c r="K30">
        <v>0</v>
      </c>
      <c r="L30">
        <v>0</v>
      </c>
      <c r="M30">
        <v>0</v>
      </c>
      <c r="N30">
        <v>0</v>
      </c>
      <c r="O30">
        <v>0</v>
      </c>
      <c r="P30" s="200">
        <f t="shared" si="2"/>
        <v>0</v>
      </c>
      <c r="Q30" s="281" t="e">
        <f t="shared" si="3"/>
        <v>#DIV/0!</v>
      </c>
      <c r="R30" s="200">
        <f t="shared" si="4"/>
        <v>0</v>
      </c>
      <c r="S30" s="281" t="e">
        <f t="shared" si="5"/>
        <v>#DIV/0!</v>
      </c>
      <c r="T30" s="200">
        <f t="shared" si="6"/>
        <v>0</v>
      </c>
      <c r="U30" s="281" t="e">
        <f t="shared" si="7"/>
        <v>#DIV/0!</v>
      </c>
      <c r="V30" s="7"/>
    </row>
    <row r="31" spans="1:22">
      <c r="A31" s="327">
        <v>686930009</v>
      </c>
      <c r="B31" t="s">
        <v>474</v>
      </c>
      <c r="C31">
        <v>2398</v>
      </c>
      <c r="D31" s="326">
        <v>44167</v>
      </c>
      <c r="E31" t="s">
        <v>520</v>
      </c>
      <c r="F31">
        <v>0</v>
      </c>
      <c r="G31">
        <v>0</v>
      </c>
      <c r="H31" s="200">
        <f t="shared" si="0"/>
        <v>0</v>
      </c>
      <c r="I31" s="283" t="e">
        <f t="shared" si="1"/>
        <v>#DIV/0!</v>
      </c>
      <c r="J31">
        <v>0</v>
      </c>
      <c r="K31">
        <v>0</v>
      </c>
      <c r="L31">
        <v>0</v>
      </c>
      <c r="M31">
        <v>0</v>
      </c>
      <c r="N31">
        <v>0</v>
      </c>
      <c r="O31">
        <v>0</v>
      </c>
      <c r="P31" s="200">
        <f t="shared" si="2"/>
        <v>0</v>
      </c>
      <c r="Q31" s="281" t="e">
        <f t="shared" si="3"/>
        <v>#DIV/0!</v>
      </c>
      <c r="R31" s="200">
        <f t="shared" si="4"/>
        <v>0</v>
      </c>
      <c r="S31" s="281" t="e">
        <f t="shared" si="5"/>
        <v>#DIV/0!</v>
      </c>
      <c r="T31" s="200">
        <f t="shared" si="6"/>
        <v>0</v>
      </c>
      <c r="U31" s="281" t="e">
        <f t="shared" si="7"/>
        <v>#DIV/0!</v>
      </c>
      <c r="V31" s="7"/>
    </row>
    <row r="32" spans="1:22">
      <c r="A32" s="327">
        <v>803054204</v>
      </c>
      <c r="B32" t="s">
        <v>477</v>
      </c>
      <c r="C32">
        <v>3700</v>
      </c>
      <c r="D32" s="326">
        <v>42877</v>
      </c>
      <c r="E32" t="s">
        <v>441</v>
      </c>
      <c r="F32">
        <v>1463</v>
      </c>
      <c r="G32">
        <v>1463</v>
      </c>
      <c r="H32" s="200">
        <f t="shared" si="0"/>
        <v>0</v>
      </c>
      <c r="I32" s="283">
        <f t="shared" si="1"/>
        <v>0</v>
      </c>
      <c r="J32">
        <v>1463</v>
      </c>
      <c r="K32">
        <v>1463</v>
      </c>
      <c r="L32">
        <v>0</v>
      </c>
      <c r="M32">
        <v>1463</v>
      </c>
      <c r="N32">
        <v>1463</v>
      </c>
      <c r="O32">
        <v>0</v>
      </c>
      <c r="P32" s="200">
        <f t="shared" si="2"/>
        <v>0</v>
      </c>
      <c r="Q32" s="281">
        <f t="shared" si="3"/>
        <v>0</v>
      </c>
      <c r="R32" s="200">
        <f t="shared" si="4"/>
        <v>0</v>
      </c>
      <c r="S32" s="281">
        <f t="shared" si="5"/>
        <v>0</v>
      </c>
      <c r="T32" s="200">
        <f t="shared" si="6"/>
        <v>0</v>
      </c>
      <c r="U32" s="281" t="e">
        <f t="shared" si="7"/>
        <v>#DIV/0!</v>
      </c>
      <c r="V32" s="7"/>
    </row>
    <row r="33" spans="1:22">
      <c r="A33" s="327">
        <v>803054204</v>
      </c>
      <c r="B33" t="s">
        <v>477</v>
      </c>
      <c r="C33">
        <v>3700</v>
      </c>
      <c r="D33" s="326">
        <v>43249</v>
      </c>
      <c r="E33" t="s">
        <v>441</v>
      </c>
      <c r="F33">
        <v>1574.91</v>
      </c>
      <c r="G33">
        <v>1574.91</v>
      </c>
      <c r="H33" s="200">
        <f t="shared" si="0"/>
        <v>0</v>
      </c>
      <c r="I33" s="283">
        <f t="shared" si="1"/>
        <v>0</v>
      </c>
      <c r="J33">
        <v>1574.91</v>
      </c>
      <c r="K33">
        <v>1574.91</v>
      </c>
      <c r="L33">
        <v>0</v>
      </c>
      <c r="M33">
        <v>1574.91</v>
      </c>
      <c r="N33">
        <v>1574.91</v>
      </c>
      <c r="O33">
        <v>0</v>
      </c>
      <c r="P33" s="200">
        <f t="shared" si="2"/>
        <v>0</v>
      </c>
      <c r="Q33" s="281">
        <f t="shared" si="3"/>
        <v>0</v>
      </c>
      <c r="R33" s="200">
        <f t="shared" si="4"/>
        <v>0</v>
      </c>
      <c r="S33" s="281">
        <f t="shared" si="5"/>
        <v>0</v>
      </c>
      <c r="T33" s="200">
        <f t="shared" si="6"/>
        <v>0</v>
      </c>
      <c r="U33" s="281" t="e">
        <f t="shared" si="7"/>
        <v>#DIV/0!</v>
      </c>
      <c r="V33" s="7"/>
    </row>
    <row r="34" spans="1:22">
      <c r="A34" s="327">
        <v>803054204</v>
      </c>
      <c r="B34" t="s">
        <v>477</v>
      </c>
      <c r="C34">
        <v>7300</v>
      </c>
      <c r="D34" s="326">
        <v>43613</v>
      </c>
      <c r="E34" t="s">
        <v>441</v>
      </c>
      <c r="F34">
        <v>3145.15</v>
      </c>
      <c r="G34">
        <v>3145.15</v>
      </c>
      <c r="H34" s="200">
        <f t="shared" si="0"/>
        <v>0</v>
      </c>
      <c r="I34" s="283">
        <f t="shared" si="1"/>
        <v>0</v>
      </c>
      <c r="J34">
        <v>3145.15</v>
      </c>
      <c r="K34">
        <v>3145.15</v>
      </c>
      <c r="L34">
        <v>0</v>
      </c>
      <c r="M34">
        <v>3145.15</v>
      </c>
      <c r="N34">
        <v>3145.15</v>
      </c>
      <c r="O34">
        <v>0</v>
      </c>
      <c r="P34" s="200">
        <f t="shared" si="2"/>
        <v>0</v>
      </c>
      <c r="Q34" s="281">
        <f t="shared" si="3"/>
        <v>0</v>
      </c>
      <c r="R34" s="200">
        <f t="shared" si="4"/>
        <v>0</v>
      </c>
      <c r="S34" s="281">
        <f t="shared" si="5"/>
        <v>0</v>
      </c>
      <c r="T34" s="200">
        <f t="shared" si="6"/>
        <v>0</v>
      </c>
      <c r="U34" s="281" t="e">
        <f t="shared" si="7"/>
        <v>#DIV/0!</v>
      </c>
      <c r="V34" s="7"/>
    </row>
    <row r="35" spans="1:22">
      <c r="A35" s="327">
        <v>803054204</v>
      </c>
      <c r="B35" t="s">
        <v>477</v>
      </c>
      <c r="C35">
        <v>6200</v>
      </c>
      <c r="D35" s="326">
        <v>43984</v>
      </c>
      <c r="E35" t="s">
        <v>441</v>
      </c>
      <c r="F35">
        <v>2768.41</v>
      </c>
      <c r="G35">
        <v>2768.41</v>
      </c>
      <c r="H35" s="200">
        <f t="shared" si="0"/>
        <v>0</v>
      </c>
      <c r="I35" s="283">
        <f t="shared" si="1"/>
        <v>0</v>
      </c>
      <c r="J35">
        <v>2768.41</v>
      </c>
      <c r="K35">
        <v>2768.41</v>
      </c>
      <c r="L35">
        <v>0</v>
      </c>
      <c r="M35">
        <v>2768.41</v>
      </c>
      <c r="N35">
        <v>2768.41</v>
      </c>
      <c r="O35">
        <v>0</v>
      </c>
      <c r="P35" s="200">
        <f t="shared" si="2"/>
        <v>0</v>
      </c>
      <c r="Q35" s="281">
        <f t="shared" si="3"/>
        <v>0</v>
      </c>
      <c r="R35" s="200">
        <f t="shared" si="4"/>
        <v>0</v>
      </c>
      <c r="S35" s="281">
        <f t="shared" si="5"/>
        <v>0</v>
      </c>
      <c r="T35" s="200">
        <f t="shared" si="6"/>
        <v>0</v>
      </c>
      <c r="U35" s="281" t="e">
        <f t="shared" si="7"/>
        <v>#DIV/0!</v>
      </c>
      <c r="V35" s="7"/>
    </row>
    <row r="36" spans="1:22">
      <c r="A36" s="327" t="s">
        <v>315</v>
      </c>
      <c r="B36" t="s">
        <v>480</v>
      </c>
      <c r="C36">
        <v>2043.5619999999999</v>
      </c>
      <c r="D36" s="326">
        <v>44090</v>
      </c>
      <c r="E36" t="s">
        <v>441</v>
      </c>
      <c r="F36">
        <v>0</v>
      </c>
      <c r="G36">
        <v>0</v>
      </c>
      <c r="H36" s="200">
        <f t="shared" si="0"/>
        <v>0</v>
      </c>
      <c r="I36" s="283" t="e">
        <f t="shared" si="1"/>
        <v>#DIV/0!</v>
      </c>
      <c r="J36">
        <v>0</v>
      </c>
      <c r="K36">
        <v>0</v>
      </c>
      <c r="L36">
        <v>0</v>
      </c>
      <c r="M36">
        <v>0</v>
      </c>
      <c r="N36">
        <v>0</v>
      </c>
      <c r="O36">
        <v>0</v>
      </c>
      <c r="P36" s="200">
        <f t="shared" si="2"/>
        <v>0</v>
      </c>
      <c r="Q36" s="281" t="e">
        <f t="shared" si="3"/>
        <v>#DIV/0!</v>
      </c>
      <c r="R36" s="200">
        <f t="shared" si="4"/>
        <v>0</v>
      </c>
      <c r="S36" s="281" t="e">
        <f t="shared" si="5"/>
        <v>#DIV/0!</v>
      </c>
      <c r="T36" s="200">
        <f t="shared" si="6"/>
        <v>0</v>
      </c>
      <c r="U36" s="281" t="e">
        <f t="shared" si="7"/>
        <v>#DIV/0!</v>
      </c>
      <c r="V36" s="7"/>
    </row>
    <row r="37" spans="1:22">
      <c r="A37" s="327" t="s">
        <v>302</v>
      </c>
      <c r="B37" t="s">
        <v>482</v>
      </c>
      <c r="C37">
        <v>16414</v>
      </c>
      <c r="D37" s="326">
        <v>1</v>
      </c>
      <c r="E37" t="s">
        <v>441</v>
      </c>
      <c r="F37">
        <v>0</v>
      </c>
      <c r="G37">
        <v>0</v>
      </c>
      <c r="H37" s="200">
        <f t="shared" si="0"/>
        <v>0</v>
      </c>
      <c r="I37" s="283" t="e">
        <f t="shared" si="1"/>
        <v>#DIV/0!</v>
      </c>
      <c r="J37">
        <v>0</v>
      </c>
      <c r="K37">
        <v>0</v>
      </c>
      <c r="L37">
        <v>0</v>
      </c>
      <c r="M37">
        <v>0</v>
      </c>
      <c r="N37">
        <v>0</v>
      </c>
      <c r="O37">
        <v>0</v>
      </c>
      <c r="P37" s="200">
        <f t="shared" si="2"/>
        <v>0</v>
      </c>
      <c r="Q37" s="281" t="e">
        <f t="shared" si="3"/>
        <v>#DIV/0!</v>
      </c>
      <c r="R37" s="200">
        <f t="shared" si="4"/>
        <v>0</v>
      </c>
      <c r="S37" s="281" t="e">
        <f t="shared" si="5"/>
        <v>#DIV/0!</v>
      </c>
      <c r="T37" s="200">
        <f t="shared" si="6"/>
        <v>0</v>
      </c>
      <c r="U37" s="281" t="e">
        <f t="shared" si="7"/>
        <v>#DIV/0!</v>
      </c>
      <c r="V37" s="7"/>
    </row>
    <row r="38" spans="1:22">
      <c r="A38" s="327">
        <v>712459908</v>
      </c>
      <c r="B38" t="s">
        <v>409</v>
      </c>
      <c r="C38">
        <v>2596</v>
      </c>
      <c r="D38" s="326">
        <v>43591</v>
      </c>
      <c r="E38" t="s">
        <v>445</v>
      </c>
      <c r="F38">
        <v>5451.6</v>
      </c>
      <c r="G38">
        <v>5451.6</v>
      </c>
      <c r="H38" s="200">
        <f t="shared" si="0"/>
        <v>0</v>
      </c>
      <c r="I38" s="283">
        <f t="shared" si="1"/>
        <v>0</v>
      </c>
      <c r="J38">
        <v>5348.9</v>
      </c>
      <c r="K38">
        <v>5348.9</v>
      </c>
      <c r="L38">
        <v>599.05999999999995</v>
      </c>
      <c r="M38">
        <v>5348.9</v>
      </c>
      <c r="N38">
        <v>5348.9</v>
      </c>
      <c r="O38">
        <v>599.05999999999995</v>
      </c>
      <c r="P38" s="200">
        <f t="shared" si="2"/>
        <v>0</v>
      </c>
      <c r="Q38" s="281">
        <f t="shared" si="3"/>
        <v>0</v>
      </c>
      <c r="R38" s="200">
        <f t="shared" si="4"/>
        <v>0</v>
      </c>
      <c r="S38" s="281">
        <f t="shared" si="5"/>
        <v>0</v>
      </c>
      <c r="T38" s="200">
        <f t="shared" si="6"/>
        <v>0</v>
      </c>
      <c r="U38" s="281">
        <f t="shared" si="7"/>
        <v>0</v>
      </c>
      <c r="V38" s="7"/>
    </row>
    <row r="39" spans="1:22">
      <c r="A39" s="327">
        <v>712459908</v>
      </c>
      <c r="B39" t="s">
        <v>409</v>
      </c>
      <c r="C39">
        <v>2596</v>
      </c>
      <c r="D39" s="326">
        <v>43951</v>
      </c>
      <c r="E39" t="s">
        <v>445</v>
      </c>
      <c r="F39">
        <v>5815.04</v>
      </c>
      <c r="G39">
        <v>5815.04</v>
      </c>
      <c r="H39" s="200">
        <f t="shared" si="0"/>
        <v>0</v>
      </c>
      <c r="I39" s="283">
        <f t="shared" si="1"/>
        <v>0</v>
      </c>
      <c r="J39">
        <v>5963.84</v>
      </c>
      <c r="K39">
        <v>5963.84</v>
      </c>
      <c r="L39">
        <v>380.65</v>
      </c>
      <c r="M39">
        <v>5963.84</v>
      </c>
      <c r="N39">
        <v>5963.84</v>
      </c>
      <c r="O39">
        <v>380.65</v>
      </c>
      <c r="P39" s="200">
        <f t="shared" si="2"/>
        <v>0</v>
      </c>
      <c r="Q39" s="281">
        <f t="shared" si="3"/>
        <v>0</v>
      </c>
      <c r="R39" s="200">
        <f t="shared" si="4"/>
        <v>0</v>
      </c>
      <c r="S39" s="281">
        <f t="shared" si="5"/>
        <v>0</v>
      </c>
      <c r="T39" s="200">
        <f t="shared" si="6"/>
        <v>0</v>
      </c>
      <c r="U39" s="281">
        <f t="shared" si="7"/>
        <v>0</v>
      </c>
      <c r="V39" s="7"/>
    </row>
    <row r="40" spans="1:22">
      <c r="A40" s="327">
        <v>717158901</v>
      </c>
      <c r="B40" t="s">
        <v>411</v>
      </c>
      <c r="C40">
        <v>18812</v>
      </c>
      <c r="D40" s="326">
        <v>43962</v>
      </c>
      <c r="E40" t="s">
        <v>445</v>
      </c>
      <c r="F40">
        <v>456.94</v>
      </c>
      <c r="G40">
        <v>456.94</v>
      </c>
      <c r="H40" s="200">
        <f t="shared" si="0"/>
        <v>0</v>
      </c>
      <c r="I40" s="283">
        <f t="shared" si="1"/>
        <v>0</v>
      </c>
      <c r="J40">
        <v>467.34</v>
      </c>
      <c r="K40">
        <v>467.34</v>
      </c>
      <c r="L40">
        <v>31.2</v>
      </c>
      <c r="M40">
        <v>467.34</v>
      </c>
      <c r="N40">
        <v>467.34</v>
      </c>
      <c r="O40">
        <v>31.2</v>
      </c>
      <c r="P40" s="200">
        <f t="shared" si="2"/>
        <v>0</v>
      </c>
      <c r="Q40" s="281">
        <f t="shared" si="3"/>
        <v>0</v>
      </c>
      <c r="R40" s="200">
        <f t="shared" si="4"/>
        <v>0</v>
      </c>
      <c r="S40" s="281">
        <f t="shared" si="5"/>
        <v>0</v>
      </c>
      <c r="T40" s="200">
        <f t="shared" si="6"/>
        <v>0</v>
      </c>
      <c r="U40" s="281">
        <f t="shared" si="7"/>
        <v>0</v>
      </c>
      <c r="V40" s="7"/>
    </row>
    <row r="41" spans="1:22">
      <c r="A41" s="327">
        <v>733337901</v>
      </c>
      <c r="B41" t="s">
        <v>483</v>
      </c>
      <c r="C41">
        <v>2445</v>
      </c>
      <c r="D41" s="326">
        <v>43956</v>
      </c>
      <c r="E41" t="s">
        <v>445</v>
      </c>
      <c r="F41">
        <v>1176.6600000000001</v>
      </c>
      <c r="G41">
        <v>1176.6600000000001</v>
      </c>
      <c r="H41" s="200">
        <f t="shared" si="0"/>
        <v>0</v>
      </c>
      <c r="I41" s="283">
        <f t="shared" si="1"/>
        <v>0</v>
      </c>
      <c r="J41">
        <v>1219.1400000000001</v>
      </c>
      <c r="K41">
        <v>1219.1400000000001</v>
      </c>
      <c r="L41">
        <v>64.650000000000006</v>
      </c>
      <c r="M41">
        <v>1219.1400000000001</v>
      </c>
      <c r="N41">
        <v>1219.1400000000001</v>
      </c>
      <c r="O41">
        <v>64.650000000000006</v>
      </c>
      <c r="P41" s="200">
        <f t="shared" si="2"/>
        <v>0</v>
      </c>
      <c r="Q41" s="281">
        <f t="shared" si="3"/>
        <v>0</v>
      </c>
      <c r="R41" s="200">
        <f t="shared" si="4"/>
        <v>0</v>
      </c>
      <c r="S41" s="281">
        <f t="shared" si="5"/>
        <v>0</v>
      </c>
      <c r="T41" s="200">
        <f t="shared" si="6"/>
        <v>0</v>
      </c>
      <c r="U41" s="281">
        <f t="shared" si="7"/>
        <v>0</v>
      </c>
      <c r="V41" s="7"/>
    </row>
    <row r="42" spans="1:22">
      <c r="A42" s="327">
        <v>661650903</v>
      </c>
      <c r="B42" t="s">
        <v>487</v>
      </c>
      <c r="C42">
        <v>7290</v>
      </c>
      <c r="D42" s="326">
        <v>44165</v>
      </c>
      <c r="E42" t="s">
        <v>520</v>
      </c>
      <c r="F42">
        <v>0</v>
      </c>
      <c r="G42">
        <v>0</v>
      </c>
      <c r="H42" s="200">
        <f t="shared" si="0"/>
        <v>0</v>
      </c>
      <c r="I42" s="283" t="e">
        <f t="shared" si="1"/>
        <v>#DIV/0!</v>
      </c>
      <c r="J42">
        <v>0</v>
      </c>
      <c r="K42">
        <v>0</v>
      </c>
      <c r="L42">
        <v>0</v>
      </c>
      <c r="M42">
        <v>0</v>
      </c>
      <c r="N42">
        <v>0</v>
      </c>
      <c r="O42">
        <v>0</v>
      </c>
      <c r="P42" s="200">
        <f t="shared" si="2"/>
        <v>0</v>
      </c>
      <c r="Q42" s="281" t="e">
        <f t="shared" si="3"/>
        <v>#DIV/0!</v>
      </c>
      <c r="R42" s="200">
        <f t="shared" si="4"/>
        <v>0</v>
      </c>
      <c r="S42" s="281" t="e">
        <f t="shared" si="5"/>
        <v>#DIV/0!</v>
      </c>
      <c r="T42" s="200">
        <f t="shared" si="6"/>
        <v>0</v>
      </c>
      <c r="U42" s="281" t="e">
        <f t="shared" si="7"/>
        <v>#DIV/0!</v>
      </c>
      <c r="V42" s="7"/>
    </row>
    <row r="43" spans="1:22">
      <c r="A43" s="327" t="s">
        <v>488</v>
      </c>
      <c r="B43" t="s">
        <v>489</v>
      </c>
      <c r="C43">
        <v>16095</v>
      </c>
      <c r="D43" s="326">
        <v>44151</v>
      </c>
      <c r="E43" t="s">
        <v>443</v>
      </c>
      <c r="F43">
        <v>0</v>
      </c>
      <c r="G43">
        <v>0</v>
      </c>
      <c r="H43" s="200">
        <f t="shared" si="0"/>
        <v>0</v>
      </c>
      <c r="I43" s="283" t="e">
        <f t="shared" si="1"/>
        <v>#DIV/0!</v>
      </c>
      <c r="J43">
        <v>0</v>
      </c>
      <c r="K43">
        <v>0</v>
      </c>
      <c r="L43">
        <v>0</v>
      </c>
      <c r="M43">
        <v>0</v>
      </c>
      <c r="N43">
        <v>0</v>
      </c>
      <c r="O43">
        <v>0</v>
      </c>
      <c r="P43" s="200">
        <f t="shared" si="2"/>
        <v>0</v>
      </c>
      <c r="Q43" s="281" t="e">
        <f t="shared" si="3"/>
        <v>#DIV/0!</v>
      </c>
      <c r="R43" s="200">
        <f t="shared" si="4"/>
        <v>0</v>
      </c>
      <c r="S43" s="281" t="e">
        <f t="shared" si="5"/>
        <v>#DIV/0!</v>
      </c>
      <c r="T43" s="200">
        <f t="shared" si="6"/>
        <v>0</v>
      </c>
      <c r="U43" s="281" t="e">
        <f t="shared" si="7"/>
        <v>#DIV/0!</v>
      </c>
      <c r="V43" s="7"/>
    </row>
    <row r="44" spans="1:22">
      <c r="A44" s="327" t="s">
        <v>493</v>
      </c>
      <c r="B44" t="s">
        <v>494</v>
      </c>
      <c r="C44">
        <v>2702</v>
      </c>
      <c r="D44" s="326">
        <v>42877</v>
      </c>
      <c r="E44" t="s">
        <v>517</v>
      </c>
      <c r="F44">
        <v>605.75</v>
      </c>
      <c r="G44">
        <v>605.75</v>
      </c>
      <c r="H44" s="200">
        <f t="shared" si="0"/>
        <v>0</v>
      </c>
      <c r="I44" s="283">
        <f t="shared" si="1"/>
        <v>0</v>
      </c>
      <c r="J44">
        <v>673.99</v>
      </c>
      <c r="K44">
        <v>673.99</v>
      </c>
      <c r="L44">
        <v>31.62</v>
      </c>
      <c r="M44">
        <v>673.99</v>
      </c>
      <c r="N44">
        <v>673.99</v>
      </c>
      <c r="O44">
        <v>31.62</v>
      </c>
      <c r="P44" s="200">
        <f t="shared" si="2"/>
        <v>0</v>
      </c>
      <c r="Q44" s="281">
        <f t="shared" si="3"/>
        <v>0</v>
      </c>
      <c r="R44" s="200">
        <f t="shared" si="4"/>
        <v>0</v>
      </c>
      <c r="S44" s="281">
        <f t="shared" si="5"/>
        <v>0</v>
      </c>
      <c r="T44" s="200">
        <f t="shared" si="6"/>
        <v>0</v>
      </c>
      <c r="U44" s="281">
        <f t="shared" si="7"/>
        <v>0</v>
      </c>
      <c r="V44" s="7"/>
    </row>
    <row r="45" spans="1:22">
      <c r="A45" s="327" t="s">
        <v>493</v>
      </c>
      <c r="B45" t="s">
        <v>494</v>
      </c>
      <c r="C45">
        <v>2702</v>
      </c>
      <c r="D45" s="326">
        <v>43242</v>
      </c>
      <c r="E45" t="s">
        <v>517</v>
      </c>
      <c r="F45">
        <v>627.13</v>
      </c>
      <c r="G45">
        <v>627.13</v>
      </c>
      <c r="H45" s="200">
        <f t="shared" si="0"/>
        <v>0</v>
      </c>
      <c r="I45" s="283">
        <f t="shared" si="1"/>
        <v>0</v>
      </c>
      <c r="J45">
        <v>739.52</v>
      </c>
      <c r="K45">
        <v>739.52</v>
      </c>
      <c r="L45">
        <v>-9.01</v>
      </c>
      <c r="M45">
        <v>739.52</v>
      </c>
      <c r="N45">
        <v>739.52</v>
      </c>
      <c r="O45">
        <v>-9.01</v>
      </c>
      <c r="P45" s="200">
        <f t="shared" ref="P45:P54" si="18">J45-N45</f>
        <v>0</v>
      </c>
      <c r="Q45" s="281">
        <f t="shared" ref="Q45:Q54" si="19">ROUND(P45/J45,10)</f>
        <v>0</v>
      </c>
      <c r="R45" s="200">
        <f t="shared" ref="R45:R54" si="20">K45-M45</f>
        <v>0</v>
      </c>
      <c r="S45" s="281">
        <f t="shared" ref="S45:S54" si="21">ROUND(R45/K45,10)</f>
        <v>0</v>
      </c>
      <c r="T45" s="200">
        <f t="shared" ref="T45:T54" si="22">L45-O45</f>
        <v>0</v>
      </c>
      <c r="U45" s="281">
        <f t="shared" ref="U45:U54" si="23">ROUND(T45/L45,10)</f>
        <v>0</v>
      </c>
      <c r="V45" s="7"/>
    </row>
    <row r="46" spans="1:22">
      <c r="A46" s="327" t="s">
        <v>493</v>
      </c>
      <c r="B46" t="s">
        <v>494</v>
      </c>
      <c r="C46">
        <v>7015</v>
      </c>
      <c r="D46" s="326">
        <v>43612</v>
      </c>
      <c r="E46" t="s">
        <v>517</v>
      </c>
      <c r="F46">
        <v>1665.19</v>
      </c>
      <c r="G46">
        <v>1665.19</v>
      </c>
      <c r="H46" s="200">
        <f t="shared" si="0"/>
        <v>0</v>
      </c>
      <c r="I46" s="283">
        <f t="shared" si="1"/>
        <v>0</v>
      </c>
      <c r="J46">
        <v>1856.68</v>
      </c>
      <c r="K46">
        <v>1856.68</v>
      </c>
      <c r="L46">
        <v>83.02</v>
      </c>
      <c r="M46">
        <v>1856.68</v>
      </c>
      <c r="N46">
        <v>1856.68</v>
      </c>
      <c r="O46">
        <v>83.02</v>
      </c>
      <c r="P46" s="200">
        <f t="shared" si="18"/>
        <v>0</v>
      </c>
      <c r="Q46" s="281">
        <f t="shared" si="19"/>
        <v>0</v>
      </c>
      <c r="R46" s="200">
        <f t="shared" si="20"/>
        <v>0</v>
      </c>
      <c r="S46" s="281">
        <f t="shared" si="21"/>
        <v>0</v>
      </c>
      <c r="T46" s="200">
        <f t="shared" si="22"/>
        <v>0</v>
      </c>
      <c r="U46" s="281">
        <f t="shared" si="23"/>
        <v>0</v>
      </c>
      <c r="V46" s="7"/>
    </row>
    <row r="47" spans="1:22">
      <c r="A47" s="327" t="s">
        <v>493</v>
      </c>
      <c r="B47" t="s">
        <v>494</v>
      </c>
      <c r="C47">
        <v>7015</v>
      </c>
      <c r="D47" s="326">
        <v>44004</v>
      </c>
      <c r="E47" t="s">
        <v>517</v>
      </c>
      <c r="F47">
        <v>1757.7</v>
      </c>
      <c r="G47">
        <v>1757.7</v>
      </c>
      <c r="H47" s="200">
        <f t="shared" si="0"/>
        <v>0</v>
      </c>
      <c r="I47" s="283">
        <f t="shared" si="1"/>
        <v>0</v>
      </c>
      <c r="J47">
        <v>1972.05</v>
      </c>
      <c r="K47">
        <v>1972.05</v>
      </c>
      <c r="L47">
        <v>75.41</v>
      </c>
      <c r="M47">
        <v>1972.05</v>
      </c>
      <c r="N47">
        <v>1972.05</v>
      </c>
      <c r="O47">
        <v>75.41</v>
      </c>
      <c r="P47" s="200">
        <f t="shared" si="18"/>
        <v>0</v>
      </c>
      <c r="Q47" s="281">
        <f t="shared" si="19"/>
        <v>0</v>
      </c>
      <c r="R47" s="200">
        <f t="shared" si="20"/>
        <v>0</v>
      </c>
      <c r="S47" s="281">
        <f t="shared" si="21"/>
        <v>0</v>
      </c>
      <c r="T47" s="200">
        <f t="shared" si="22"/>
        <v>0</v>
      </c>
      <c r="U47" s="281">
        <f t="shared" si="23"/>
        <v>0</v>
      </c>
      <c r="V47" s="7"/>
    </row>
    <row r="48" spans="1:22">
      <c r="A48" s="327" t="s">
        <v>496</v>
      </c>
      <c r="B48" t="s">
        <v>497</v>
      </c>
      <c r="C48">
        <v>20682</v>
      </c>
      <c r="D48" s="326">
        <v>44155</v>
      </c>
      <c r="E48" t="s">
        <v>443</v>
      </c>
      <c r="F48">
        <v>0</v>
      </c>
      <c r="G48">
        <v>0</v>
      </c>
      <c r="H48" s="200">
        <f t="shared" si="0"/>
        <v>0</v>
      </c>
      <c r="I48" s="283" t="e">
        <f t="shared" si="1"/>
        <v>#DIV/0!</v>
      </c>
      <c r="J48">
        <v>0</v>
      </c>
      <c r="K48">
        <v>0</v>
      </c>
      <c r="L48">
        <v>0</v>
      </c>
      <c r="M48">
        <v>0</v>
      </c>
      <c r="N48">
        <v>0</v>
      </c>
      <c r="O48">
        <v>0</v>
      </c>
      <c r="P48" s="200">
        <f t="shared" si="18"/>
        <v>0</v>
      </c>
      <c r="Q48" s="281" t="e">
        <f t="shared" si="19"/>
        <v>#DIV/0!</v>
      </c>
      <c r="R48" s="200">
        <f t="shared" si="20"/>
        <v>0</v>
      </c>
      <c r="S48" s="281" t="e">
        <f t="shared" si="21"/>
        <v>#DIV/0!</v>
      </c>
      <c r="T48" s="200">
        <f t="shared" si="22"/>
        <v>0</v>
      </c>
      <c r="U48" s="281" t="e">
        <f t="shared" si="23"/>
        <v>#DIV/0!</v>
      </c>
      <c r="V48" s="7"/>
    </row>
    <row r="49" spans="1:22">
      <c r="A49" s="327" t="s">
        <v>496</v>
      </c>
      <c r="B49" t="s">
        <v>497</v>
      </c>
      <c r="C49">
        <v>20682</v>
      </c>
      <c r="D49" s="326">
        <v>44155</v>
      </c>
      <c r="E49" t="s">
        <v>443</v>
      </c>
      <c r="F49">
        <v>0</v>
      </c>
      <c r="G49">
        <v>0</v>
      </c>
      <c r="H49" s="200">
        <f t="shared" si="0"/>
        <v>0</v>
      </c>
      <c r="I49" s="283" t="e">
        <f t="shared" si="1"/>
        <v>#DIV/0!</v>
      </c>
      <c r="J49">
        <v>0</v>
      </c>
      <c r="K49">
        <v>0</v>
      </c>
      <c r="L49">
        <v>0</v>
      </c>
      <c r="M49">
        <v>0</v>
      </c>
      <c r="N49">
        <v>0</v>
      </c>
      <c r="O49">
        <v>0</v>
      </c>
      <c r="P49" s="200">
        <f t="shared" si="18"/>
        <v>0</v>
      </c>
      <c r="Q49" s="281" t="e">
        <f t="shared" si="19"/>
        <v>#DIV/0!</v>
      </c>
      <c r="R49" s="200">
        <f t="shared" si="20"/>
        <v>0</v>
      </c>
      <c r="S49" s="281" t="e">
        <f t="shared" si="21"/>
        <v>#DIV/0!</v>
      </c>
      <c r="T49" s="200">
        <f t="shared" si="22"/>
        <v>0</v>
      </c>
      <c r="U49" s="281" t="e">
        <f t="shared" si="23"/>
        <v>#DIV/0!</v>
      </c>
      <c r="V49" s="7"/>
    </row>
    <row r="50" spans="1:22">
      <c r="A50" s="327" t="s">
        <v>501</v>
      </c>
      <c r="B50" t="s">
        <v>413</v>
      </c>
      <c r="C50">
        <v>4504</v>
      </c>
      <c r="D50" s="326">
        <v>43976</v>
      </c>
      <c r="E50" t="s">
        <v>445</v>
      </c>
      <c r="F50">
        <v>591.15</v>
      </c>
      <c r="G50">
        <v>591.15</v>
      </c>
      <c r="H50" s="200">
        <f t="shared" si="0"/>
        <v>0</v>
      </c>
      <c r="I50" s="283">
        <f t="shared" si="1"/>
        <v>0</v>
      </c>
      <c r="J50">
        <v>613.13</v>
      </c>
      <c r="K50">
        <v>613.13</v>
      </c>
      <c r="L50">
        <v>31.84</v>
      </c>
      <c r="M50">
        <v>613.13</v>
      </c>
      <c r="N50">
        <v>613.13</v>
      </c>
      <c r="O50">
        <v>31.84</v>
      </c>
      <c r="P50" s="200">
        <f t="shared" si="18"/>
        <v>0</v>
      </c>
      <c r="Q50" s="281">
        <f t="shared" si="19"/>
        <v>0</v>
      </c>
      <c r="R50" s="200">
        <f t="shared" si="20"/>
        <v>0</v>
      </c>
      <c r="S50" s="281">
        <f t="shared" si="21"/>
        <v>0</v>
      </c>
      <c r="T50" s="200">
        <f t="shared" si="22"/>
        <v>0</v>
      </c>
      <c r="U50" s="281">
        <f t="shared" si="23"/>
        <v>0</v>
      </c>
      <c r="V50" s="7"/>
    </row>
    <row r="51" spans="1:22">
      <c r="A51" s="327" t="s">
        <v>336</v>
      </c>
      <c r="B51" t="s">
        <v>502</v>
      </c>
      <c r="C51">
        <v>18600</v>
      </c>
      <c r="D51" s="326">
        <v>43990</v>
      </c>
      <c r="E51" t="s">
        <v>441</v>
      </c>
      <c r="F51">
        <v>349.63</v>
      </c>
      <c r="G51">
        <v>349.63</v>
      </c>
      <c r="H51" s="200">
        <f t="shared" si="0"/>
        <v>0</v>
      </c>
      <c r="I51" s="283">
        <f t="shared" si="1"/>
        <v>0</v>
      </c>
      <c r="J51">
        <v>349.63</v>
      </c>
      <c r="K51">
        <v>349.63</v>
      </c>
      <c r="L51">
        <v>0</v>
      </c>
      <c r="M51">
        <v>349.63</v>
      </c>
      <c r="N51">
        <v>349.63</v>
      </c>
      <c r="O51">
        <v>0</v>
      </c>
      <c r="P51" s="200">
        <f t="shared" si="18"/>
        <v>0</v>
      </c>
      <c r="Q51" s="281">
        <f t="shared" si="19"/>
        <v>0</v>
      </c>
      <c r="R51" s="200">
        <f t="shared" si="20"/>
        <v>0</v>
      </c>
      <c r="S51" s="281">
        <f t="shared" si="21"/>
        <v>0</v>
      </c>
      <c r="T51" s="200">
        <f t="shared" si="22"/>
        <v>0</v>
      </c>
      <c r="U51" s="281" t="e">
        <f t="shared" si="23"/>
        <v>#DIV/0!</v>
      </c>
      <c r="V51" s="7"/>
    </row>
    <row r="52" spans="1:22">
      <c r="A52" s="327">
        <v>398438408</v>
      </c>
      <c r="B52" t="s">
        <v>507</v>
      </c>
      <c r="C52">
        <v>25900</v>
      </c>
      <c r="D52" s="326">
        <v>44144</v>
      </c>
      <c r="E52" t="s">
        <v>441</v>
      </c>
      <c r="F52">
        <v>991.28</v>
      </c>
      <c r="G52">
        <v>991.28</v>
      </c>
      <c r="H52" s="200">
        <f t="shared" si="0"/>
        <v>0</v>
      </c>
      <c r="I52" s="283">
        <f t="shared" si="1"/>
        <v>0</v>
      </c>
      <c r="J52">
        <v>991.28</v>
      </c>
      <c r="K52">
        <v>991.28</v>
      </c>
      <c r="L52">
        <v>0</v>
      </c>
      <c r="M52">
        <v>991.28</v>
      </c>
      <c r="N52">
        <v>991.28</v>
      </c>
      <c r="O52">
        <v>0</v>
      </c>
      <c r="P52" s="200">
        <f t="shared" si="18"/>
        <v>0</v>
      </c>
      <c r="Q52" s="281">
        <f t="shared" si="19"/>
        <v>0</v>
      </c>
      <c r="R52" s="200">
        <f t="shared" si="20"/>
        <v>0</v>
      </c>
      <c r="S52" s="281">
        <f t="shared" si="21"/>
        <v>0</v>
      </c>
      <c r="T52" s="200">
        <f t="shared" si="22"/>
        <v>0</v>
      </c>
      <c r="U52" s="281" t="e">
        <f t="shared" si="23"/>
        <v>#DIV/0!</v>
      </c>
      <c r="V52" s="7"/>
    </row>
    <row r="53" spans="1:22">
      <c r="A53" s="327" t="s">
        <v>290</v>
      </c>
      <c r="B53" t="s">
        <v>508</v>
      </c>
      <c r="C53">
        <v>2900</v>
      </c>
      <c r="D53" s="326">
        <v>43784</v>
      </c>
      <c r="E53" t="s">
        <v>441</v>
      </c>
      <c r="F53">
        <v>508.82</v>
      </c>
      <c r="G53">
        <v>508.82</v>
      </c>
      <c r="H53" s="200">
        <f t="shared" si="0"/>
        <v>0</v>
      </c>
      <c r="I53" s="283">
        <f t="shared" si="1"/>
        <v>0</v>
      </c>
      <c r="J53">
        <v>508.82</v>
      </c>
      <c r="K53">
        <v>508.82</v>
      </c>
      <c r="L53">
        <v>0</v>
      </c>
      <c r="M53">
        <v>508.82</v>
      </c>
      <c r="N53">
        <v>508.82</v>
      </c>
      <c r="O53">
        <v>0</v>
      </c>
      <c r="P53" s="200">
        <f t="shared" si="18"/>
        <v>0</v>
      </c>
      <c r="Q53" s="281">
        <f t="shared" si="19"/>
        <v>0</v>
      </c>
      <c r="R53" s="200">
        <f t="shared" si="20"/>
        <v>0</v>
      </c>
      <c r="S53" s="281">
        <f t="shared" si="21"/>
        <v>0</v>
      </c>
      <c r="T53" s="200">
        <f t="shared" si="22"/>
        <v>0</v>
      </c>
      <c r="U53" s="281" t="e">
        <f t="shared" si="23"/>
        <v>#DIV/0!</v>
      </c>
      <c r="V53" s="7"/>
    </row>
    <row r="54" spans="1:22" ht="15">
      <c r="A54" s="331" t="s">
        <v>290</v>
      </c>
      <c r="B54" s="321" t="s">
        <v>508</v>
      </c>
      <c r="C54" s="321">
        <v>3500</v>
      </c>
      <c r="D54" s="322">
        <v>43593</v>
      </c>
      <c r="E54" s="321" t="s">
        <v>441</v>
      </c>
      <c r="F54" s="323">
        <v>1230.3900000000001</v>
      </c>
      <c r="G54" s="324">
        <v>1230.3900000000001</v>
      </c>
      <c r="H54" s="200">
        <f t="shared" si="0"/>
        <v>0</v>
      </c>
      <c r="I54" s="283">
        <f t="shared" si="1"/>
        <v>0</v>
      </c>
      <c r="J54" s="325">
        <v>1230.3900000000001</v>
      </c>
      <c r="K54" s="325">
        <v>1230.3900000000001</v>
      </c>
      <c r="L54" s="325">
        <v>0</v>
      </c>
      <c r="M54" s="325">
        <v>1230.3900000000001</v>
      </c>
      <c r="N54" s="325">
        <v>1230.3900000000001</v>
      </c>
      <c r="O54" s="325">
        <v>0</v>
      </c>
      <c r="P54" s="200">
        <f t="shared" si="18"/>
        <v>0</v>
      </c>
      <c r="Q54" s="281">
        <f t="shared" si="19"/>
        <v>0</v>
      </c>
      <c r="R54" s="200">
        <f t="shared" si="20"/>
        <v>0</v>
      </c>
      <c r="S54" s="281">
        <f t="shared" si="21"/>
        <v>0</v>
      </c>
      <c r="T54" s="200">
        <f t="shared" si="22"/>
        <v>0</v>
      </c>
      <c r="U54" s="281" t="e">
        <f t="shared" si="23"/>
        <v>#DIV/0!</v>
      </c>
      <c r="V54" s="7"/>
    </row>
    <row r="55" spans="1:22" ht="15">
      <c r="A55" s="331" t="s">
        <v>320</v>
      </c>
      <c r="B55" s="321" t="s">
        <v>450</v>
      </c>
      <c r="C55" s="321">
        <v>2377.998</v>
      </c>
      <c r="D55" s="322">
        <v>43587</v>
      </c>
      <c r="E55" s="321" t="s">
        <v>441</v>
      </c>
      <c r="F55" s="323">
        <v>0</v>
      </c>
      <c r="G55" s="324">
        <v>0</v>
      </c>
      <c r="H55" s="200">
        <f t="shared" si="0"/>
        <v>0</v>
      </c>
      <c r="I55" s="283" t="e">
        <f t="shared" si="1"/>
        <v>#DIV/0!</v>
      </c>
      <c r="J55" s="325">
        <v>0</v>
      </c>
      <c r="K55" s="325">
        <v>0</v>
      </c>
      <c r="L55" s="325">
        <v>0</v>
      </c>
      <c r="M55" s="325">
        <v>0</v>
      </c>
      <c r="N55" s="325">
        <v>0</v>
      </c>
      <c r="O55" s="325">
        <v>0</v>
      </c>
      <c r="P55" s="200">
        <f t="shared" si="2"/>
        <v>0</v>
      </c>
      <c r="Q55" s="281" t="e">
        <f t="shared" si="3"/>
        <v>#DIV/0!</v>
      </c>
      <c r="R55" s="200">
        <f t="shared" si="4"/>
        <v>0</v>
      </c>
      <c r="S55" s="281" t="e">
        <f t="shared" si="5"/>
        <v>#DIV/0!</v>
      </c>
      <c r="T55" s="200">
        <f t="shared" si="6"/>
        <v>0</v>
      </c>
      <c r="U55" s="281" t="e">
        <f t="shared" si="7"/>
        <v>#DIV/0!</v>
      </c>
      <c r="V55" s="7"/>
    </row>
    <row r="56" spans="1:22" ht="15">
      <c r="A56" s="331" t="s">
        <v>320</v>
      </c>
      <c r="B56" s="321" t="s">
        <v>450</v>
      </c>
      <c r="C56" s="321">
        <v>5800</v>
      </c>
      <c r="D56" s="322">
        <v>43956</v>
      </c>
      <c r="E56" s="321" t="s">
        <v>441</v>
      </c>
      <c r="F56" s="323">
        <v>1125.67</v>
      </c>
      <c r="G56" s="324">
        <v>1125.67</v>
      </c>
      <c r="H56" s="200">
        <f t="shared" si="0"/>
        <v>0</v>
      </c>
      <c r="I56" s="283">
        <f t="shared" si="1"/>
        <v>0</v>
      </c>
      <c r="J56" s="325">
        <v>1125.67</v>
      </c>
      <c r="K56" s="325">
        <v>1125.67</v>
      </c>
      <c r="L56" s="325">
        <v>0</v>
      </c>
      <c r="M56" s="325">
        <v>1125.67</v>
      </c>
      <c r="N56" s="325">
        <v>1125.67</v>
      </c>
      <c r="O56" s="325">
        <v>0</v>
      </c>
      <c r="P56" s="200">
        <f t="shared" si="2"/>
        <v>0</v>
      </c>
      <c r="Q56" s="281">
        <f t="shared" si="3"/>
        <v>0</v>
      </c>
      <c r="R56" s="200">
        <f t="shared" si="4"/>
        <v>0</v>
      </c>
      <c r="S56" s="281">
        <f t="shared" si="5"/>
        <v>0</v>
      </c>
      <c r="T56" s="200">
        <f t="shared" si="6"/>
        <v>0</v>
      </c>
      <c r="U56" s="281" t="e">
        <f t="shared" si="7"/>
        <v>#DIV/0!</v>
      </c>
      <c r="V56" s="7"/>
    </row>
    <row r="57" spans="1:22" ht="15">
      <c r="A57" s="331" t="s">
        <v>528</v>
      </c>
      <c r="B57" s="321" t="s">
        <v>529</v>
      </c>
      <c r="C57" s="321">
        <v>5391</v>
      </c>
      <c r="D57" s="322">
        <v>42887</v>
      </c>
      <c r="E57" s="321" t="s">
        <v>517</v>
      </c>
      <c r="F57" s="323">
        <v>1010.81</v>
      </c>
      <c r="G57" s="324">
        <v>1010.81</v>
      </c>
      <c r="H57" s="200">
        <f t="shared" si="0"/>
        <v>0</v>
      </c>
      <c r="I57" s="283">
        <f t="shared" si="1"/>
        <v>0</v>
      </c>
      <c r="J57" s="325">
        <v>1129.83</v>
      </c>
      <c r="K57" s="325">
        <v>1129.83</v>
      </c>
      <c r="L57" s="325">
        <v>47.61</v>
      </c>
      <c r="M57" s="325">
        <v>1129.83</v>
      </c>
      <c r="N57" s="325">
        <v>1129.83</v>
      </c>
      <c r="O57" s="325">
        <v>47.61</v>
      </c>
      <c r="P57" s="200">
        <f t="shared" si="2"/>
        <v>0</v>
      </c>
      <c r="Q57" s="281">
        <f t="shared" si="3"/>
        <v>0</v>
      </c>
      <c r="R57" s="200">
        <f t="shared" si="4"/>
        <v>0</v>
      </c>
      <c r="S57" s="281">
        <f t="shared" si="5"/>
        <v>0</v>
      </c>
      <c r="T57" s="200">
        <f t="shared" si="6"/>
        <v>0</v>
      </c>
      <c r="U57" s="281">
        <f t="shared" si="7"/>
        <v>0</v>
      </c>
      <c r="V57" s="7"/>
    </row>
    <row r="58" spans="1:22" ht="15">
      <c r="A58" s="331" t="s">
        <v>454</v>
      </c>
      <c r="B58" s="321" t="s">
        <v>455</v>
      </c>
      <c r="C58" s="321">
        <v>4033</v>
      </c>
      <c r="D58" s="322">
        <v>43775</v>
      </c>
      <c r="E58" s="321" t="s">
        <v>517</v>
      </c>
      <c r="F58" s="323">
        <v>248.03</v>
      </c>
      <c r="G58" s="324">
        <v>248.03</v>
      </c>
      <c r="H58" s="200">
        <f t="shared" si="0"/>
        <v>0</v>
      </c>
      <c r="I58" s="283">
        <f t="shared" si="1"/>
        <v>0</v>
      </c>
      <c r="J58" s="325">
        <v>275.08999999999997</v>
      </c>
      <c r="K58" s="325">
        <v>275.08999999999997</v>
      </c>
      <c r="L58" s="325">
        <v>13.83</v>
      </c>
      <c r="M58" s="325">
        <v>275.08999999999997</v>
      </c>
      <c r="N58" s="325">
        <v>275.08999999999997</v>
      </c>
      <c r="O58" s="325">
        <v>13.83</v>
      </c>
      <c r="P58" s="200">
        <f t="shared" si="2"/>
        <v>0</v>
      </c>
      <c r="Q58" s="281">
        <f t="shared" si="3"/>
        <v>0</v>
      </c>
      <c r="R58" s="200">
        <f t="shared" si="4"/>
        <v>0</v>
      </c>
      <c r="S58" s="281">
        <f t="shared" si="5"/>
        <v>0</v>
      </c>
      <c r="T58" s="200">
        <f t="shared" si="6"/>
        <v>0</v>
      </c>
      <c r="U58" s="281">
        <f t="shared" si="7"/>
        <v>0</v>
      </c>
      <c r="V58" s="7"/>
    </row>
    <row r="59" spans="1:22" ht="15">
      <c r="A59" s="332" t="s">
        <v>454</v>
      </c>
      <c r="B59" s="314" t="s">
        <v>455</v>
      </c>
      <c r="C59" s="314">
        <v>4033</v>
      </c>
      <c r="D59" s="317">
        <v>44140</v>
      </c>
      <c r="E59" s="314" t="s">
        <v>517</v>
      </c>
      <c r="F59" s="314">
        <v>260.13</v>
      </c>
      <c r="G59" s="314">
        <v>260.13</v>
      </c>
      <c r="H59" s="200">
        <f t="shared" si="0"/>
        <v>0</v>
      </c>
      <c r="I59" s="283">
        <f t="shared" si="1"/>
        <v>0</v>
      </c>
      <c r="J59">
        <v>307.88</v>
      </c>
      <c r="K59">
        <v>307.88</v>
      </c>
      <c r="L59">
        <v>-4.87</v>
      </c>
      <c r="M59">
        <v>307.88</v>
      </c>
      <c r="N59">
        <v>307.88</v>
      </c>
      <c r="O59">
        <v>-4.87</v>
      </c>
      <c r="P59" s="200">
        <f t="shared" si="2"/>
        <v>0</v>
      </c>
      <c r="Q59" s="281">
        <f t="shared" si="3"/>
        <v>0</v>
      </c>
      <c r="R59" s="200">
        <f t="shared" si="4"/>
        <v>0</v>
      </c>
      <c r="S59" s="281">
        <f t="shared" si="5"/>
        <v>0</v>
      </c>
      <c r="T59" s="200">
        <f t="shared" si="6"/>
        <v>0</v>
      </c>
      <c r="U59" s="281">
        <f t="shared" si="7"/>
        <v>0</v>
      </c>
      <c r="V59" s="7"/>
    </row>
    <row r="60" spans="1:22" ht="15">
      <c r="A60" s="332" t="s">
        <v>454</v>
      </c>
      <c r="B60" s="314" t="s">
        <v>455</v>
      </c>
      <c r="C60" s="314">
        <v>4033</v>
      </c>
      <c r="D60" s="317">
        <v>43591</v>
      </c>
      <c r="E60" s="314" t="s">
        <v>517</v>
      </c>
      <c r="F60" s="314">
        <v>865.08</v>
      </c>
      <c r="G60" s="314">
        <v>865.08</v>
      </c>
      <c r="H60" s="200">
        <f t="shared" si="0"/>
        <v>0</v>
      </c>
      <c r="I60" s="283">
        <f t="shared" si="1"/>
        <v>0</v>
      </c>
      <c r="J60">
        <v>965.95</v>
      </c>
      <c r="K60">
        <v>965.95</v>
      </c>
      <c r="L60">
        <v>41.74</v>
      </c>
      <c r="M60">
        <v>965.95</v>
      </c>
      <c r="N60">
        <v>965.95</v>
      </c>
      <c r="O60">
        <v>41.74</v>
      </c>
      <c r="P60" s="200">
        <f t="shared" si="2"/>
        <v>0</v>
      </c>
      <c r="Q60" s="281">
        <f t="shared" si="3"/>
        <v>0</v>
      </c>
      <c r="R60" s="200">
        <f t="shared" si="4"/>
        <v>0</v>
      </c>
      <c r="S60" s="281">
        <f t="shared" si="5"/>
        <v>0</v>
      </c>
      <c r="T60" s="200">
        <f t="shared" si="6"/>
        <v>0</v>
      </c>
      <c r="U60" s="281">
        <f t="shared" si="7"/>
        <v>0</v>
      </c>
      <c r="V60" s="7"/>
    </row>
    <row r="61" spans="1:22" ht="15">
      <c r="A61" s="332" t="s">
        <v>454</v>
      </c>
      <c r="B61" s="314" t="s">
        <v>455</v>
      </c>
      <c r="C61" s="314">
        <v>4033</v>
      </c>
      <c r="D61" s="317">
        <v>43958</v>
      </c>
      <c r="E61" s="314" t="s">
        <v>517</v>
      </c>
      <c r="F61" s="314">
        <v>901.38</v>
      </c>
      <c r="G61" s="314">
        <v>901.38</v>
      </c>
      <c r="H61" s="200">
        <f t="shared" si="0"/>
        <v>0</v>
      </c>
      <c r="I61" s="283">
        <f t="shared" si="1"/>
        <v>0</v>
      </c>
      <c r="J61">
        <v>977.14</v>
      </c>
      <c r="K61">
        <v>977.14</v>
      </c>
      <c r="L61">
        <v>72.83</v>
      </c>
      <c r="M61">
        <v>977.14</v>
      </c>
      <c r="N61">
        <v>977.14</v>
      </c>
      <c r="O61">
        <v>72.83</v>
      </c>
      <c r="P61" s="200">
        <f t="shared" si="2"/>
        <v>0</v>
      </c>
      <c r="Q61" s="281">
        <f t="shared" si="3"/>
        <v>0</v>
      </c>
      <c r="R61" s="200">
        <f t="shared" si="4"/>
        <v>0</v>
      </c>
      <c r="S61" s="281">
        <f t="shared" si="5"/>
        <v>0</v>
      </c>
      <c r="T61" s="200">
        <f t="shared" si="6"/>
        <v>0</v>
      </c>
      <c r="U61" s="281">
        <f t="shared" si="7"/>
        <v>0</v>
      </c>
      <c r="V61" s="7"/>
    </row>
    <row r="62" spans="1:22" ht="15">
      <c r="A62" s="332" t="s">
        <v>454</v>
      </c>
      <c r="B62" s="314" t="s">
        <v>455</v>
      </c>
      <c r="C62" s="314">
        <v>4033</v>
      </c>
      <c r="D62" s="317">
        <v>43521</v>
      </c>
      <c r="E62" s="314" t="s">
        <v>517</v>
      </c>
      <c r="F62" s="314">
        <v>2722.28</v>
      </c>
      <c r="G62" s="314">
        <v>2722.28</v>
      </c>
      <c r="H62" s="200">
        <f t="shared" si="0"/>
        <v>0</v>
      </c>
      <c r="I62" s="283">
        <f t="shared" si="1"/>
        <v>0</v>
      </c>
      <c r="J62">
        <v>3089.51</v>
      </c>
      <c r="K62">
        <v>3089.51</v>
      </c>
      <c r="L62">
        <v>81.540000000000006</v>
      </c>
      <c r="M62">
        <v>3089.51</v>
      </c>
      <c r="N62">
        <v>3089.51</v>
      </c>
      <c r="O62">
        <v>81.540000000000006</v>
      </c>
      <c r="P62" s="200">
        <f t="shared" si="2"/>
        <v>0</v>
      </c>
      <c r="Q62" s="281">
        <f t="shared" si="3"/>
        <v>0</v>
      </c>
      <c r="R62" s="200">
        <f t="shared" si="4"/>
        <v>0</v>
      </c>
      <c r="S62" s="281">
        <f t="shared" si="5"/>
        <v>0</v>
      </c>
      <c r="T62" s="200">
        <f t="shared" si="6"/>
        <v>0</v>
      </c>
      <c r="U62" s="281">
        <f t="shared" si="7"/>
        <v>0</v>
      </c>
      <c r="V62" s="7"/>
    </row>
    <row r="63" spans="1:22" ht="15">
      <c r="A63" s="332" t="s">
        <v>356</v>
      </c>
      <c r="B63" s="314" t="s">
        <v>457</v>
      </c>
      <c r="C63" s="314">
        <v>9900</v>
      </c>
      <c r="D63" s="317">
        <v>1</v>
      </c>
      <c r="E63" s="314" t="s">
        <v>441</v>
      </c>
      <c r="F63" s="314">
        <v>38.71</v>
      </c>
      <c r="G63" s="314">
        <v>38.71</v>
      </c>
      <c r="H63" s="200">
        <f t="shared" si="0"/>
        <v>0</v>
      </c>
      <c r="I63" s="283">
        <f t="shared" si="1"/>
        <v>0</v>
      </c>
      <c r="J63">
        <v>38.71</v>
      </c>
      <c r="K63">
        <v>38.71</v>
      </c>
      <c r="L63">
        <v>0</v>
      </c>
      <c r="M63">
        <v>38.71</v>
      </c>
      <c r="N63">
        <v>38.71</v>
      </c>
      <c r="O63">
        <v>0</v>
      </c>
      <c r="P63" s="200">
        <f t="shared" si="2"/>
        <v>0</v>
      </c>
      <c r="Q63" s="281">
        <f t="shared" si="3"/>
        <v>0</v>
      </c>
      <c r="R63" s="200">
        <f t="shared" si="4"/>
        <v>0</v>
      </c>
      <c r="S63" s="281">
        <f t="shared" si="5"/>
        <v>0</v>
      </c>
      <c r="T63" s="200">
        <f t="shared" si="6"/>
        <v>0</v>
      </c>
      <c r="U63" s="281" t="e">
        <f t="shared" si="7"/>
        <v>#DIV/0!</v>
      </c>
      <c r="V63" s="7"/>
    </row>
    <row r="64" spans="1:22" ht="15">
      <c r="A64" s="332"/>
      <c r="B64" s="314"/>
      <c r="C64" s="314"/>
      <c r="D64" s="317"/>
      <c r="E64" s="314"/>
      <c r="F64" s="314"/>
      <c r="G64" s="314"/>
      <c r="H64" s="200">
        <f t="shared" si="0"/>
        <v>0</v>
      </c>
      <c r="I64" s="283" t="e">
        <f t="shared" si="1"/>
        <v>#DIV/0!</v>
      </c>
      <c r="J64"/>
      <c r="K64"/>
      <c r="L64"/>
      <c r="M64"/>
      <c r="N64"/>
      <c r="O64"/>
      <c r="P64" s="200">
        <f t="shared" si="2"/>
        <v>0</v>
      </c>
      <c r="Q64" s="281" t="e">
        <f t="shared" si="3"/>
        <v>#DIV/0!</v>
      </c>
      <c r="R64" s="200">
        <f t="shared" si="4"/>
        <v>0</v>
      </c>
      <c r="S64" s="281" t="e">
        <f t="shared" si="5"/>
        <v>#DIV/0!</v>
      </c>
      <c r="T64" s="200">
        <f t="shared" si="6"/>
        <v>0</v>
      </c>
      <c r="U64" s="281" t="e">
        <f t="shared" si="7"/>
        <v>#DIV/0!</v>
      </c>
      <c r="V64" s="7"/>
    </row>
    <row r="65" spans="1:22">
      <c r="A65" s="335" t="s">
        <v>143</v>
      </c>
      <c r="B65" s="193"/>
      <c r="C65" s="257"/>
      <c r="D65" s="184"/>
      <c r="E65" s="183"/>
      <c r="F65" s="176">
        <v>0</v>
      </c>
      <c r="G65" s="174">
        <v>0</v>
      </c>
      <c r="H65" s="200">
        <f t="shared" ref="H65" si="24">F65-G65</f>
        <v>0</v>
      </c>
      <c r="I65" s="283" t="e">
        <f t="shared" ref="I65" si="25">ROUND(H65/F65,10)</f>
        <v>#DIV/0!</v>
      </c>
      <c r="J65" s="176"/>
      <c r="K65" s="176"/>
      <c r="L65" s="208"/>
      <c r="M65" s="198"/>
      <c r="N65" s="198"/>
      <c r="O65" s="208"/>
      <c r="P65" s="200">
        <f t="shared" si="2"/>
        <v>0</v>
      </c>
      <c r="Q65" s="281" t="e">
        <f t="shared" si="3"/>
        <v>#DIV/0!</v>
      </c>
      <c r="R65" s="200">
        <f t="shared" si="4"/>
        <v>0</v>
      </c>
      <c r="S65" s="281" t="e">
        <f t="shared" si="5"/>
        <v>#DIV/0!</v>
      </c>
      <c r="T65" s="200">
        <f t="shared" si="6"/>
        <v>0</v>
      </c>
      <c r="U65" s="281" t="e">
        <f t="shared" si="7"/>
        <v>#DIV/0!</v>
      </c>
      <c r="V65" s="7"/>
    </row>
    <row r="66" spans="1:22" ht="13.5" thickBot="1">
      <c r="A66" s="336"/>
      <c r="B66" s="186"/>
      <c r="C66" s="258"/>
      <c r="D66" s="187"/>
      <c r="E66" s="187"/>
      <c r="F66" s="177">
        <f>SUM(F2:F65)</f>
        <v>54153.34</v>
      </c>
      <c r="G66" s="175">
        <f>SUM(G2:G65)</f>
        <v>54153.34</v>
      </c>
      <c r="H66" s="11">
        <f>SUM(H2:H65)</f>
        <v>0</v>
      </c>
      <c r="I66" s="284">
        <f t="shared" ref="I66" si="26">ROUND(H66/F66,10)</f>
        <v>0</v>
      </c>
      <c r="J66" s="196">
        <f t="shared" ref="J66:P66" si="27">SUM(J2:J65)</f>
        <v>57650.789999999986</v>
      </c>
      <c r="K66" s="177">
        <f t="shared" si="27"/>
        <v>57650.789999999986</v>
      </c>
      <c r="L66" s="196">
        <f t="shared" si="27"/>
        <v>2258.6799999999998</v>
      </c>
      <c r="M66" s="199">
        <f t="shared" si="27"/>
        <v>57650.789999999986</v>
      </c>
      <c r="N66" s="199">
        <f t="shared" si="27"/>
        <v>57650.789999999986</v>
      </c>
      <c r="O66" s="199">
        <f t="shared" si="27"/>
        <v>2258.6799999999998</v>
      </c>
      <c r="P66" s="8">
        <f t="shared" si="27"/>
        <v>0</v>
      </c>
      <c r="Q66" s="282">
        <f t="shared" si="3"/>
        <v>0</v>
      </c>
      <c r="R66" s="8">
        <f>SUM(R2:R65)</f>
        <v>0</v>
      </c>
      <c r="S66" s="282">
        <f>ROUND(R66/K66,10)</f>
        <v>0</v>
      </c>
      <c r="T66" s="282"/>
      <c r="U66" s="282">
        <f>ROUND(T66/L66,10)</f>
        <v>0</v>
      </c>
      <c r="V66" s="185"/>
    </row>
    <row r="67" spans="1:22" ht="13.5" thickTop="1">
      <c r="A67" s="336"/>
      <c r="B67" s="186"/>
      <c r="C67" s="259"/>
      <c r="D67" s="189"/>
      <c r="E67" s="189"/>
      <c r="F67" s="12"/>
      <c r="G67" s="12"/>
      <c r="H67" s="12"/>
      <c r="I67" s="12"/>
      <c r="J67" s="190"/>
      <c r="K67" s="12"/>
      <c r="L67" s="190"/>
      <c r="M67" s="188"/>
      <c r="N67" s="188"/>
      <c r="O67" s="188"/>
      <c r="P67" s="188"/>
      <c r="Q67" s="188"/>
      <c r="R67" s="188"/>
      <c r="S67" s="188"/>
      <c r="T67" s="188"/>
      <c r="U67" s="188"/>
      <c r="V67" s="185"/>
    </row>
    <row r="68" spans="1:22">
      <c r="A68" s="336"/>
      <c r="B68" s="186"/>
      <c r="C68" s="259"/>
      <c r="D68" s="189"/>
      <c r="E68" s="189"/>
      <c r="F68" s="12"/>
      <c r="G68" s="12"/>
      <c r="H68" s="12"/>
      <c r="I68" s="12"/>
      <c r="J68" s="188"/>
      <c r="K68" s="12"/>
      <c r="L68" s="188"/>
      <c r="M68" s="188"/>
      <c r="N68" s="188"/>
      <c r="O68" s="188"/>
      <c r="P68" s="188"/>
      <c r="Q68" s="188"/>
      <c r="R68" s="188"/>
      <c r="S68" s="188"/>
      <c r="T68" s="188"/>
      <c r="U68" s="188"/>
      <c r="V68" s="185"/>
    </row>
    <row r="69" spans="1:22">
      <c r="A69" s="336"/>
      <c r="B69" s="186"/>
      <c r="C69" s="259"/>
      <c r="D69" s="189"/>
      <c r="E69" s="189"/>
      <c r="F69" s="12"/>
      <c r="G69" s="12"/>
      <c r="H69" s="12"/>
      <c r="I69" s="12"/>
      <c r="J69" s="188"/>
      <c r="K69" s="12"/>
      <c r="L69" s="188"/>
      <c r="M69" s="188"/>
      <c r="N69" s="188"/>
      <c r="O69" s="188"/>
      <c r="P69" s="188"/>
      <c r="Q69" s="188"/>
      <c r="R69" s="188"/>
      <c r="S69" s="188"/>
      <c r="T69" s="188"/>
      <c r="U69" s="188"/>
      <c r="V69" s="185"/>
    </row>
    <row r="70" spans="1:22">
      <c r="A70" s="336"/>
      <c r="B70" s="186"/>
      <c r="C70" s="259"/>
      <c r="D70" s="189"/>
      <c r="E70" s="189"/>
      <c r="F70" s="12"/>
      <c r="G70" s="12"/>
      <c r="H70" s="12"/>
      <c r="I70" s="12"/>
      <c r="J70" s="188"/>
      <c r="K70" s="12"/>
      <c r="L70" s="188"/>
      <c r="M70" s="188"/>
      <c r="N70" s="188"/>
      <c r="O70" s="188"/>
      <c r="P70" s="188"/>
      <c r="Q70" s="188"/>
      <c r="R70" s="188"/>
      <c r="S70" s="188"/>
      <c r="T70" s="188"/>
      <c r="U70" s="188"/>
      <c r="V70" s="185"/>
    </row>
    <row r="71" spans="1:22">
      <c r="A71" s="336"/>
      <c r="B71" s="186"/>
      <c r="C71" s="259"/>
      <c r="D71" s="189"/>
      <c r="E71" s="189"/>
      <c r="F71" s="12"/>
      <c r="G71" s="12"/>
      <c r="H71" s="12"/>
      <c r="I71" s="12"/>
      <c r="J71" s="188"/>
      <c r="K71" s="12"/>
      <c r="L71" s="188"/>
      <c r="M71" s="188"/>
      <c r="N71" s="188"/>
      <c r="O71" s="188"/>
      <c r="P71" s="188"/>
      <c r="Q71" s="188"/>
      <c r="R71" s="188"/>
      <c r="S71" s="188"/>
      <c r="T71" s="188"/>
      <c r="U71" s="188"/>
      <c r="V71" s="185"/>
    </row>
    <row r="72" spans="1:22">
      <c r="A72" s="336"/>
      <c r="B72" s="186"/>
      <c r="C72" s="259"/>
      <c r="D72" s="189"/>
      <c r="E72" s="189"/>
      <c r="F72" s="12"/>
      <c r="G72" s="12"/>
      <c r="H72" s="12"/>
      <c r="I72" s="12"/>
      <c r="J72" s="188"/>
      <c r="K72" s="12"/>
      <c r="L72" s="188"/>
      <c r="M72" s="188"/>
      <c r="N72" s="188"/>
      <c r="O72" s="188"/>
      <c r="P72" s="188"/>
      <c r="Q72" s="188"/>
      <c r="R72" s="188"/>
      <c r="S72" s="188"/>
      <c r="T72" s="188"/>
      <c r="U72" s="188"/>
      <c r="V72" s="185"/>
    </row>
    <row r="77" spans="1:22">
      <c r="J77" s="192"/>
    </row>
    <row r="80" spans="1:22">
      <c r="A80" s="338"/>
    </row>
    <row r="81" spans="1:9">
      <c r="A81" s="338"/>
    </row>
    <row r="82" spans="1:9">
      <c r="A82" s="338"/>
    </row>
    <row r="83" spans="1:9">
      <c r="A83" s="338"/>
    </row>
    <row r="84" spans="1:9">
      <c r="A84" s="338"/>
    </row>
    <row r="85" spans="1:9">
      <c r="A85" s="338"/>
    </row>
    <row r="86" spans="1:9">
      <c r="A86" s="338"/>
    </row>
    <row r="87" spans="1:9">
      <c r="A87" s="338"/>
    </row>
    <row r="88" spans="1:9" ht="15">
      <c r="A88" s="338"/>
      <c r="C88" s="314"/>
      <c r="D88" s="314"/>
      <c r="E88" s="314"/>
      <c r="F88" s="317"/>
      <c r="G88" s="314"/>
      <c r="H88"/>
      <c r="I88"/>
    </row>
    <row r="89" spans="1:9" ht="15">
      <c r="A89" s="338"/>
      <c r="C89" s="314"/>
      <c r="D89" s="314"/>
      <c r="E89" s="314"/>
      <c r="F89" s="317"/>
      <c r="G89" s="314"/>
      <c r="H89"/>
      <c r="I89"/>
    </row>
    <row r="90" spans="1:9" ht="15">
      <c r="A90" s="338"/>
      <c r="C90" s="314"/>
      <c r="D90" s="314"/>
      <c r="E90" s="314"/>
      <c r="F90" s="317"/>
      <c r="G90" s="314"/>
      <c r="H90"/>
      <c r="I90"/>
    </row>
    <row r="91" spans="1:9" ht="15">
      <c r="A91" s="338"/>
      <c r="C91" s="314"/>
      <c r="D91" s="314"/>
      <c r="E91" s="314"/>
      <c r="F91" s="317"/>
      <c r="G91" s="314"/>
      <c r="H91"/>
      <c r="I91"/>
    </row>
    <row r="92" spans="1:9" ht="15">
      <c r="A92" s="338"/>
      <c r="C92" s="314"/>
      <c r="D92" s="314"/>
      <c r="E92" s="314"/>
      <c r="F92" s="317"/>
      <c r="G92" s="314"/>
      <c r="H92"/>
      <c r="I92"/>
    </row>
    <row r="93" spans="1:9" ht="15">
      <c r="C93" s="314"/>
      <c r="D93" s="314"/>
      <c r="E93" s="314"/>
      <c r="F93" s="317"/>
      <c r="G93" s="314"/>
      <c r="H93"/>
      <c r="I93"/>
    </row>
    <row r="94" spans="1:9" ht="15">
      <c r="C94" s="314"/>
      <c r="D94" s="314"/>
      <c r="E94" s="314"/>
      <c r="F94" s="317"/>
      <c r="G94" s="314"/>
      <c r="H94"/>
      <c r="I94"/>
    </row>
    <row r="95" spans="1:9" ht="15">
      <c r="C95" s="314"/>
      <c r="D95" s="314"/>
      <c r="E95" s="314"/>
      <c r="F95" s="317"/>
      <c r="G95" s="314"/>
      <c r="H95"/>
      <c r="I95"/>
    </row>
    <row r="96" spans="1:9" ht="15">
      <c r="C96" s="314"/>
      <c r="D96" s="314"/>
      <c r="E96" s="314"/>
      <c r="F96" s="317"/>
      <c r="G96" s="314"/>
      <c r="H96"/>
      <c r="I96"/>
    </row>
    <row r="97" spans="3:9" ht="15">
      <c r="C97" s="314"/>
      <c r="D97" s="314"/>
      <c r="E97" s="314"/>
      <c r="F97" s="317"/>
      <c r="G97" s="314"/>
      <c r="H97"/>
      <c r="I97"/>
    </row>
    <row r="98" spans="3:9" ht="15">
      <c r="C98" s="314"/>
      <c r="D98" s="314"/>
      <c r="E98" s="314"/>
      <c r="F98" s="317"/>
      <c r="G98" s="314"/>
      <c r="H98"/>
      <c r="I98"/>
    </row>
    <row r="99" spans="3:9" ht="15">
      <c r="C99" s="314"/>
      <c r="D99" s="314"/>
      <c r="E99" s="314"/>
      <c r="F99" s="317"/>
      <c r="G99" s="314"/>
      <c r="H99"/>
      <c r="I99"/>
    </row>
    <row r="100" spans="3:9" ht="15">
      <c r="C100" s="314"/>
      <c r="D100" s="314"/>
      <c r="E100" s="314"/>
      <c r="F100" s="317"/>
      <c r="G100" s="314"/>
      <c r="H100"/>
      <c r="I100"/>
    </row>
    <row r="101" spans="3:9" ht="15">
      <c r="C101" s="314"/>
      <c r="D101" s="314"/>
      <c r="E101" s="314"/>
      <c r="F101" s="317"/>
      <c r="G101" s="314"/>
      <c r="H101"/>
      <c r="I101"/>
    </row>
    <row r="102" spans="3:9" ht="15">
      <c r="C102" s="314"/>
      <c r="D102" s="314"/>
      <c r="E102" s="314"/>
      <c r="F102" s="317"/>
      <c r="G102" s="314"/>
      <c r="H102"/>
      <c r="I102"/>
    </row>
    <row r="103" spans="3:9" ht="15">
      <c r="C103" s="314"/>
      <c r="D103" s="314"/>
      <c r="E103" s="314"/>
      <c r="F103" s="317"/>
      <c r="G103" s="314"/>
      <c r="H103"/>
      <c r="I103"/>
    </row>
    <row r="104" spans="3:9" ht="15">
      <c r="C104" s="314"/>
      <c r="D104" s="314"/>
      <c r="E104" s="314"/>
      <c r="F104" s="317"/>
      <c r="G104" s="314"/>
      <c r="H104"/>
      <c r="I104"/>
    </row>
    <row r="105" spans="3:9" ht="15">
      <c r="C105" s="314"/>
      <c r="D105" s="314"/>
      <c r="E105" s="314"/>
      <c r="F105" s="317"/>
      <c r="G105" s="314"/>
      <c r="H105"/>
      <c r="I105"/>
    </row>
    <row r="106" spans="3:9" ht="15">
      <c r="C106" s="314"/>
      <c r="D106" s="314"/>
      <c r="E106" s="314"/>
      <c r="F106" s="317"/>
      <c r="G106" s="314"/>
      <c r="H106"/>
      <c r="I106"/>
    </row>
    <row r="107" spans="3:9" ht="15">
      <c r="C107" s="314"/>
      <c r="D107" s="314"/>
      <c r="E107" s="314"/>
      <c r="F107" s="317"/>
      <c r="G107" s="314"/>
      <c r="H107"/>
      <c r="I107"/>
    </row>
    <row r="108" spans="3:9" ht="15">
      <c r="C108" s="314"/>
      <c r="D108" s="314"/>
      <c r="E108" s="314"/>
      <c r="F108" s="317"/>
      <c r="G108" s="314"/>
      <c r="H108"/>
      <c r="I108"/>
    </row>
    <row r="109" spans="3:9" ht="15">
      <c r="C109" s="314"/>
      <c r="D109" s="314"/>
      <c r="E109" s="314"/>
      <c r="F109" s="317"/>
      <c r="G109" s="314"/>
      <c r="H109"/>
      <c r="I109"/>
    </row>
    <row r="110" spans="3:9" ht="15">
      <c r="C110" s="314"/>
      <c r="D110" s="314"/>
      <c r="E110" s="314"/>
      <c r="F110" s="317"/>
      <c r="G110" s="314"/>
      <c r="H110"/>
      <c r="I110"/>
    </row>
    <row r="111" spans="3:9" ht="15">
      <c r="C111" s="314"/>
      <c r="D111" s="314"/>
      <c r="E111" s="314"/>
      <c r="F111" s="317"/>
      <c r="G111" s="314"/>
      <c r="H111"/>
      <c r="I111"/>
    </row>
    <row r="112" spans="3:9" ht="15">
      <c r="C112" s="314"/>
      <c r="D112" s="314"/>
      <c r="E112" s="314"/>
      <c r="F112" s="317"/>
      <c r="G112" s="314"/>
      <c r="H112"/>
      <c r="I112"/>
    </row>
    <row r="113" spans="3:9" ht="15">
      <c r="C113" s="314"/>
      <c r="D113" s="314"/>
      <c r="E113" s="314"/>
      <c r="F113" s="317"/>
      <c r="G113" s="314"/>
      <c r="H113"/>
      <c r="I113"/>
    </row>
    <row r="114" spans="3:9" ht="15">
      <c r="C114" s="314"/>
      <c r="D114" s="314"/>
      <c r="E114" s="314"/>
      <c r="F114" s="317"/>
      <c r="G114" s="314"/>
      <c r="H114"/>
      <c r="I114"/>
    </row>
    <row r="115" spans="3:9" ht="15">
      <c r="C115" s="314"/>
      <c r="D115" s="314"/>
      <c r="E115" s="314"/>
      <c r="F115" s="317"/>
      <c r="G115" s="314"/>
      <c r="H115"/>
      <c r="I115"/>
    </row>
    <row r="116" spans="3:9" ht="15">
      <c r="C116" s="314"/>
      <c r="D116" s="314"/>
      <c r="E116" s="314"/>
      <c r="F116" s="317"/>
      <c r="G116" s="314"/>
      <c r="H116"/>
      <c r="I116"/>
    </row>
    <row r="117" spans="3:9" ht="15">
      <c r="C117" s="314"/>
      <c r="D117" s="314"/>
      <c r="E117" s="314"/>
      <c r="F117" s="317"/>
      <c r="G117" s="314"/>
      <c r="H117"/>
      <c r="I117"/>
    </row>
    <row r="118" spans="3:9" ht="15">
      <c r="C118" s="314"/>
      <c r="D118" s="314"/>
      <c r="E118" s="314"/>
      <c r="F118" s="317"/>
      <c r="G118" s="314"/>
      <c r="H118"/>
      <c r="I118"/>
    </row>
    <row r="119" spans="3:9" ht="15">
      <c r="C119" s="314"/>
      <c r="D119" s="314"/>
      <c r="E119" s="314"/>
      <c r="F119" s="317"/>
      <c r="G119" s="314"/>
      <c r="H119"/>
      <c r="I119"/>
    </row>
    <row r="120" spans="3:9" ht="15">
      <c r="C120" s="314"/>
      <c r="D120" s="314"/>
      <c r="E120" s="314"/>
      <c r="F120" s="317"/>
      <c r="G120" s="314"/>
      <c r="H120"/>
      <c r="I120"/>
    </row>
    <row r="121" spans="3:9" ht="15">
      <c r="C121" s="314"/>
      <c r="D121" s="314"/>
      <c r="E121" s="314"/>
      <c r="F121" s="317"/>
      <c r="G121" s="314"/>
      <c r="H121"/>
      <c r="I121"/>
    </row>
    <row r="122" spans="3:9" ht="15">
      <c r="C122" s="314"/>
      <c r="D122" s="314"/>
      <c r="E122" s="314"/>
      <c r="F122" s="317"/>
      <c r="G122" s="314"/>
      <c r="H122"/>
      <c r="I122"/>
    </row>
    <row r="123" spans="3:9" ht="15">
      <c r="C123" s="314"/>
      <c r="D123" s="314"/>
      <c r="E123" s="314"/>
      <c r="F123" s="317"/>
      <c r="G123" s="314"/>
      <c r="H123"/>
      <c r="I123"/>
    </row>
    <row r="124" spans="3:9" ht="15">
      <c r="C124" s="314"/>
      <c r="D124" s="314"/>
      <c r="E124" s="314"/>
      <c r="F124" s="317"/>
      <c r="G124" s="314"/>
      <c r="H124"/>
      <c r="I124"/>
    </row>
    <row r="125" spans="3:9" ht="15">
      <c r="C125" s="314"/>
      <c r="D125" s="314"/>
      <c r="E125" s="314"/>
      <c r="F125" s="317"/>
      <c r="G125" s="314"/>
      <c r="H125"/>
      <c r="I125"/>
    </row>
    <row r="126" spans="3:9" ht="15">
      <c r="C126" s="314"/>
      <c r="D126" s="314"/>
      <c r="E126" s="314"/>
      <c r="F126" s="317"/>
      <c r="G126" s="314"/>
      <c r="H126"/>
      <c r="I126"/>
    </row>
    <row r="127" spans="3:9" ht="15">
      <c r="C127" s="314"/>
      <c r="D127" s="314"/>
      <c r="E127" s="314"/>
      <c r="F127" s="317"/>
      <c r="G127" s="314"/>
      <c r="H127"/>
      <c r="I127"/>
    </row>
  </sheetData>
  <phoneticPr fontId="0" type="noConversion"/>
  <pageMargins left="0.1" right="0.1" top="0.75" bottom="0.75" header="0.25" footer="0.25"/>
  <pageSetup scale="49" orientation="landscape" r:id="rId1"/>
  <headerFooter alignWithMargins="0">
    <oddHeader>&amp;A</oddHeader>
    <oddFooter>Page &amp;P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P51"/>
  <sheetViews>
    <sheetView zoomScale="85" zoomScaleNormal="85" workbookViewId="0">
      <selection activeCell="A17" sqref="A17"/>
    </sheetView>
  </sheetViews>
  <sheetFormatPr defaultColWidth="8.85546875" defaultRowHeight="12.75"/>
  <cols>
    <col min="1" max="1" width="14.5703125" style="52" customWidth="1"/>
    <col min="2" max="2" width="28.7109375" style="52" customWidth="1"/>
    <col min="3" max="3" width="14" style="86" customWidth="1"/>
    <col min="4" max="5" width="17.85546875" style="52" bestFit="1" customWidth="1"/>
    <col min="6" max="6" width="17.85546875" style="52" customWidth="1"/>
    <col min="7" max="7" width="17.85546875" style="287" customWidth="1"/>
    <col min="8" max="8" width="13.85546875" style="52" customWidth="1"/>
    <col min="9" max="9" width="14.7109375" style="52" customWidth="1"/>
    <col min="10" max="10" width="10" style="52" bestFit="1" customWidth="1"/>
    <col min="11" max="11" width="12.85546875" style="52" customWidth="1"/>
    <col min="12" max="12" width="16.140625" style="52" customWidth="1"/>
    <col min="13" max="13" width="16.28515625" style="52" customWidth="1"/>
    <col min="14" max="15" width="18.140625" style="52" customWidth="1"/>
    <col min="16" max="16" width="46" style="52" customWidth="1"/>
    <col min="17" max="16384" width="8.85546875" style="58"/>
  </cols>
  <sheetData>
    <row r="1" spans="1:16" s="52" customFormat="1">
      <c r="C1" s="86"/>
      <c r="G1" s="287"/>
    </row>
    <row r="2" spans="1:16" s="52" customFormat="1">
      <c r="C2" s="86"/>
      <c r="D2" s="119"/>
      <c r="E2" s="119"/>
      <c r="F2" s="119"/>
      <c r="G2" s="288"/>
      <c r="L2" s="9"/>
      <c r="M2" s="120"/>
      <c r="N2" s="120"/>
      <c r="O2" s="120"/>
    </row>
    <row r="3" spans="1:16" ht="51" customHeight="1">
      <c r="A3" s="121" t="s">
        <v>16</v>
      </c>
      <c r="B3" s="121" t="s">
        <v>5</v>
      </c>
      <c r="C3" s="122" t="s">
        <v>14</v>
      </c>
      <c r="D3" s="123" t="s">
        <v>17</v>
      </c>
      <c r="E3" s="123" t="s">
        <v>74</v>
      </c>
      <c r="F3" s="123" t="s">
        <v>206</v>
      </c>
      <c r="G3" s="123" t="s">
        <v>208</v>
      </c>
      <c r="H3" s="123" t="s">
        <v>18</v>
      </c>
      <c r="I3" s="123" t="s">
        <v>19</v>
      </c>
      <c r="J3" s="123" t="s">
        <v>20</v>
      </c>
      <c r="K3" s="123" t="s">
        <v>21</v>
      </c>
      <c r="L3" s="123" t="s">
        <v>210</v>
      </c>
      <c r="M3" s="142" t="s">
        <v>211</v>
      </c>
      <c r="N3" s="123" t="s">
        <v>207</v>
      </c>
      <c r="O3" s="123" t="s">
        <v>215</v>
      </c>
      <c r="P3" s="123" t="s">
        <v>125</v>
      </c>
    </row>
    <row r="4" spans="1:16" ht="12.75" customHeight="1">
      <c r="A4" s="125"/>
      <c r="B4" s="125"/>
      <c r="C4" s="125"/>
      <c r="D4" s="125"/>
      <c r="E4" s="125"/>
      <c r="F4" s="126">
        <f t="shared" ref="F4:F5" si="0">+D4-E4</f>
        <v>0</v>
      </c>
      <c r="G4" s="289" t="e">
        <f t="shared" ref="G4:G5" si="1">ROUND(F4/D4,10)</f>
        <v>#DIV/0!</v>
      </c>
      <c r="H4" s="127"/>
      <c r="I4" s="127"/>
      <c r="J4" s="127"/>
      <c r="K4" s="209" t="s">
        <v>221</v>
      </c>
      <c r="L4" s="128">
        <v>0</v>
      </c>
      <c r="M4" s="128">
        <v>0</v>
      </c>
      <c r="N4" s="126">
        <f>+L4-M4</f>
        <v>0</v>
      </c>
      <c r="O4" s="289" t="e">
        <f>ROUND(N4/L4,10)</f>
        <v>#DIV/0!</v>
      </c>
      <c r="P4" s="107"/>
    </row>
    <row r="5" spans="1:16" ht="12.75" customHeight="1">
      <c r="A5" s="125"/>
      <c r="B5" s="125"/>
      <c r="C5" s="125"/>
      <c r="D5" s="125"/>
      <c r="E5" s="125"/>
      <c r="F5" s="126">
        <f t="shared" si="0"/>
        <v>0</v>
      </c>
      <c r="G5" s="289" t="e">
        <f t="shared" si="1"/>
        <v>#DIV/0!</v>
      </c>
      <c r="H5" s="127"/>
      <c r="I5" s="127"/>
      <c r="J5" s="127"/>
      <c r="K5" s="209" t="s">
        <v>221</v>
      </c>
      <c r="L5" s="128"/>
      <c r="M5" s="128"/>
      <c r="N5" s="126">
        <f t="shared" ref="N5:N18" si="2">+L5-M5</f>
        <v>0</v>
      </c>
      <c r="O5" s="289" t="e">
        <f t="shared" ref="O5:O19" si="3">ROUND(N5/L5,10)</f>
        <v>#DIV/0!</v>
      </c>
      <c r="P5" s="107"/>
    </row>
    <row r="6" spans="1:16" ht="12.75" customHeight="1">
      <c r="A6" s="125"/>
      <c r="B6" s="125"/>
      <c r="C6" s="125"/>
      <c r="D6" s="125"/>
      <c r="E6" s="125"/>
      <c r="F6" s="126">
        <f t="shared" ref="F6:F11" si="4">+D6-E6</f>
        <v>0</v>
      </c>
      <c r="G6" s="289" t="e">
        <f t="shared" ref="G6:G11" si="5">ROUND(F6/D6,10)</f>
        <v>#DIV/0!</v>
      </c>
      <c r="H6" s="127"/>
      <c r="I6" s="127"/>
      <c r="J6" s="127"/>
      <c r="K6" s="209" t="s">
        <v>221</v>
      </c>
      <c r="L6" s="128">
        <v>0</v>
      </c>
      <c r="M6" s="128">
        <v>0</v>
      </c>
      <c r="N6" s="126">
        <f t="shared" si="2"/>
        <v>0</v>
      </c>
      <c r="O6" s="289" t="e">
        <f t="shared" si="3"/>
        <v>#DIV/0!</v>
      </c>
      <c r="P6" s="107"/>
    </row>
    <row r="7" spans="1:16" ht="12.75" customHeight="1">
      <c r="A7" s="125"/>
      <c r="B7" s="125"/>
      <c r="C7" s="125"/>
      <c r="D7" s="125"/>
      <c r="E7" s="125"/>
      <c r="F7" s="126">
        <f t="shared" si="4"/>
        <v>0</v>
      </c>
      <c r="G7" s="289" t="e">
        <f t="shared" si="5"/>
        <v>#DIV/0!</v>
      </c>
      <c r="H7" s="127"/>
      <c r="I7" s="127"/>
      <c r="J7" s="127"/>
      <c r="K7" s="209" t="s">
        <v>221</v>
      </c>
      <c r="L7" s="128">
        <v>0</v>
      </c>
      <c r="M7" s="128">
        <v>0</v>
      </c>
      <c r="N7" s="126">
        <f t="shared" si="2"/>
        <v>0</v>
      </c>
      <c r="O7" s="289" t="e">
        <f t="shared" si="3"/>
        <v>#DIV/0!</v>
      </c>
      <c r="P7" s="107"/>
    </row>
    <row r="8" spans="1:16" ht="12.75" customHeight="1">
      <c r="A8" s="125"/>
      <c r="B8" s="125"/>
      <c r="C8" s="125"/>
      <c r="D8" s="125"/>
      <c r="E8" s="125"/>
      <c r="F8" s="126">
        <f t="shared" si="4"/>
        <v>0</v>
      </c>
      <c r="G8" s="289" t="e">
        <f t="shared" si="5"/>
        <v>#DIV/0!</v>
      </c>
      <c r="H8" s="127"/>
      <c r="I8" s="127"/>
      <c r="J8" s="127"/>
      <c r="K8" s="209" t="s">
        <v>221</v>
      </c>
      <c r="L8" s="128">
        <v>0</v>
      </c>
      <c r="M8" s="128">
        <v>0</v>
      </c>
      <c r="N8" s="126">
        <f t="shared" si="2"/>
        <v>0</v>
      </c>
      <c r="O8" s="289" t="e">
        <f t="shared" si="3"/>
        <v>#DIV/0!</v>
      </c>
      <c r="P8" s="107"/>
    </row>
    <row r="9" spans="1:16" ht="12.75" customHeight="1">
      <c r="A9" s="124"/>
      <c r="B9" s="125"/>
      <c r="C9" s="131"/>
      <c r="D9" s="108"/>
      <c r="E9" s="108"/>
      <c r="F9" s="126">
        <f t="shared" si="4"/>
        <v>0</v>
      </c>
      <c r="G9" s="289" t="e">
        <f t="shared" si="5"/>
        <v>#DIV/0!</v>
      </c>
      <c r="H9" s="127"/>
      <c r="I9" s="127"/>
      <c r="J9" s="209"/>
      <c r="K9" s="209" t="s">
        <v>221</v>
      </c>
      <c r="L9" s="128">
        <v>0</v>
      </c>
      <c r="M9" s="128">
        <v>0</v>
      </c>
      <c r="N9" s="126">
        <f t="shared" si="2"/>
        <v>0</v>
      </c>
      <c r="O9" s="289" t="e">
        <f t="shared" si="3"/>
        <v>#DIV/0!</v>
      </c>
      <c r="P9" s="107"/>
    </row>
    <row r="10" spans="1:16" ht="12.75" customHeight="1">
      <c r="A10" s="124"/>
      <c r="B10" s="125"/>
      <c r="C10" s="131"/>
      <c r="D10" s="108"/>
      <c r="E10" s="108"/>
      <c r="F10" s="126">
        <f t="shared" si="4"/>
        <v>0</v>
      </c>
      <c r="G10" s="289" t="e">
        <f t="shared" si="5"/>
        <v>#DIV/0!</v>
      </c>
      <c r="H10" s="127"/>
      <c r="I10" s="127"/>
      <c r="J10" s="209"/>
      <c r="K10" s="209" t="s">
        <v>221</v>
      </c>
      <c r="L10" s="128">
        <v>0</v>
      </c>
      <c r="M10" s="128">
        <v>0</v>
      </c>
      <c r="N10" s="126">
        <f t="shared" si="2"/>
        <v>0</v>
      </c>
      <c r="O10" s="289" t="e">
        <f t="shared" si="3"/>
        <v>#DIV/0!</v>
      </c>
      <c r="P10" s="107"/>
    </row>
    <row r="11" spans="1:16" ht="12.75" customHeight="1">
      <c r="A11" s="124"/>
      <c r="B11" s="125"/>
      <c r="C11" s="131"/>
      <c r="D11" s="108"/>
      <c r="E11" s="108"/>
      <c r="F11" s="126">
        <f t="shared" si="4"/>
        <v>0</v>
      </c>
      <c r="G11" s="289" t="e">
        <f t="shared" si="5"/>
        <v>#DIV/0!</v>
      </c>
      <c r="H11" s="127"/>
      <c r="I11" s="127"/>
      <c r="J11" s="209"/>
      <c r="K11" s="209" t="s">
        <v>221</v>
      </c>
      <c r="L11" s="128">
        <v>0</v>
      </c>
      <c r="M11" s="128">
        <v>0</v>
      </c>
      <c r="N11" s="126">
        <f t="shared" si="2"/>
        <v>0</v>
      </c>
      <c r="O11" s="289" t="e">
        <f t="shared" si="3"/>
        <v>#DIV/0!</v>
      </c>
      <c r="P11" s="107"/>
    </row>
    <row r="12" spans="1:16" ht="12.75" customHeight="1">
      <c r="A12" s="124"/>
      <c r="B12" s="125"/>
      <c r="C12" s="131"/>
      <c r="D12" s="108"/>
      <c r="E12" s="108"/>
      <c r="F12" s="126">
        <f t="shared" ref="F12:F13" si="6">+D12-E12</f>
        <v>0</v>
      </c>
      <c r="G12" s="289" t="e">
        <f t="shared" ref="G12:G13" si="7">ROUND(F12/D12,10)</f>
        <v>#DIV/0!</v>
      </c>
      <c r="H12" s="127"/>
      <c r="I12" s="127"/>
      <c r="J12" s="209"/>
      <c r="K12" s="209" t="s">
        <v>221</v>
      </c>
      <c r="L12" s="128">
        <v>0</v>
      </c>
      <c r="M12" s="128">
        <v>0</v>
      </c>
      <c r="N12" s="126">
        <f t="shared" si="2"/>
        <v>0</v>
      </c>
      <c r="O12" s="289" t="e">
        <f t="shared" si="3"/>
        <v>#DIV/0!</v>
      </c>
      <c r="P12" s="107"/>
    </row>
    <row r="13" spans="1:16" ht="12.75" customHeight="1">
      <c r="A13" s="124"/>
      <c r="B13" s="125"/>
      <c r="C13" s="131"/>
      <c r="D13" s="108"/>
      <c r="E13" s="108"/>
      <c r="F13" s="126">
        <f t="shared" si="6"/>
        <v>0</v>
      </c>
      <c r="G13" s="289" t="e">
        <f t="shared" si="7"/>
        <v>#DIV/0!</v>
      </c>
      <c r="H13" s="127"/>
      <c r="I13" s="127"/>
      <c r="J13" s="209"/>
      <c r="K13" s="209" t="s">
        <v>221</v>
      </c>
      <c r="L13" s="128">
        <v>0</v>
      </c>
      <c r="M13" s="128">
        <v>0</v>
      </c>
      <c r="N13" s="126">
        <f t="shared" si="2"/>
        <v>0</v>
      </c>
      <c r="O13" s="289" t="e">
        <f t="shared" si="3"/>
        <v>#DIV/0!</v>
      </c>
      <c r="P13" s="107"/>
    </row>
    <row r="14" spans="1:16" ht="12.75" customHeight="1">
      <c r="A14" s="124"/>
      <c r="B14" s="125"/>
      <c r="C14" s="124"/>
      <c r="D14" s="108"/>
      <c r="E14" s="126"/>
      <c r="F14" s="126">
        <f t="shared" ref="F14:F18" si="8">+D14-E14</f>
        <v>0</v>
      </c>
      <c r="G14" s="289" t="e">
        <f t="shared" ref="G14:G19" si="9">ROUND(F14/D14,10)</f>
        <v>#DIV/0!</v>
      </c>
      <c r="H14" s="127"/>
      <c r="I14" s="127"/>
      <c r="J14" s="209"/>
      <c r="K14" s="209" t="s">
        <v>221</v>
      </c>
      <c r="L14" s="128"/>
      <c r="M14" s="128"/>
      <c r="N14" s="126">
        <f t="shared" si="2"/>
        <v>0</v>
      </c>
      <c r="O14" s="289" t="e">
        <f t="shared" si="3"/>
        <v>#DIV/0!</v>
      </c>
      <c r="P14" s="107"/>
    </row>
    <row r="15" spans="1:16" ht="12.75" customHeight="1">
      <c r="A15" s="107"/>
      <c r="B15" s="107"/>
      <c r="C15" s="108"/>
      <c r="D15" s="108"/>
      <c r="E15" s="126"/>
      <c r="F15" s="126">
        <f t="shared" si="8"/>
        <v>0</v>
      </c>
      <c r="G15" s="289" t="e">
        <f t="shared" si="9"/>
        <v>#DIV/0!</v>
      </c>
      <c r="H15" s="110"/>
      <c r="I15" s="110"/>
      <c r="J15" s="209"/>
      <c r="K15" s="209" t="s">
        <v>221</v>
      </c>
      <c r="L15" s="128"/>
      <c r="M15" s="128"/>
      <c r="N15" s="126">
        <f t="shared" si="2"/>
        <v>0</v>
      </c>
      <c r="O15" s="289" t="e">
        <f t="shared" si="3"/>
        <v>#DIV/0!</v>
      </c>
      <c r="P15" s="107"/>
    </row>
    <row r="16" spans="1:16" ht="12.75" customHeight="1">
      <c r="A16" s="107"/>
      <c r="B16" s="107"/>
      <c r="C16" s="108"/>
      <c r="D16" s="129"/>
      <c r="E16" s="126"/>
      <c r="F16" s="126">
        <f t="shared" si="8"/>
        <v>0</v>
      </c>
      <c r="G16" s="289" t="e">
        <f t="shared" si="9"/>
        <v>#DIV/0!</v>
      </c>
      <c r="H16" s="110"/>
      <c r="I16" s="110"/>
      <c r="J16" s="209"/>
      <c r="K16" s="209" t="s">
        <v>221</v>
      </c>
      <c r="L16" s="128"/>
      <c r="M16" s="128"/>
      <c r="N16" s="126">
        <f t="shared" si="2"/>
        <v>0</v>
      </c>
      <c r="O16" s="289" t="e">
        <f t="shared" si="3"/>
        <v>#DIV/0!</v>
      </c>
      <c r="P16" s="107"/>
    </row>
    <row r="17" spans="1:16" ht="12.75" customHeight="1">
      <c r="A17" s="130"/>
      <c r="B17" s="130"/>
      <c r="C17" s="129"/>
      <c r="D17" s="129"/>
      <c r="E17" s="131"/>
      <c r="F17" s="126">
        <f t="shared" si="8"/>
        <v>0</v>
      </c>
      <c r="G17" s="289" t="e">
        <f t="shared" si="9"/>
        <v>#DIV/0!</v>
      </c>
      <c r="H17" s="132"/>
      <c r="I17" s="132"/>
      <c r="J17" s="209"/>
      <c r="K17" s="209" t="s">
        <v>221</v>
      </c>
      <c r="L17" s="133"/>
      <c r="M17" s="133"/>
      <c r="N17" s="126">
        <f t="shared" si="2"/>
        <v>0</v>
      </c>
      <c r="O17" s="289" t="e">
        <f t="shared" si="3"/>
        <v>#DIV/0!</v>
      </c>
      <c r="P17" s="107"/>
    </row>
    <row r="18" spans="1:16" ht="12.75" customHeight="1">
      <c r="A18" s="134"/>
      <c r="B18" s="107"/>
      <c r="C18" s="108"/>
      <c r="D18" s="107"/>
      <c r="E18" s="136"/>
      <c r="F18" s="126">
        <f t="shared" si="8"/>
        <v>0</v>
      </c>
      <c r="G18" s="289" t="e">
        <f t="shared" si="9"/>
        <v>#DIV/0!</v>
      </c>
      <c r="H18" s="137"/>
      <c r="I18" s="137"/>
      <c r="J18" s="210"/>
      <c r="K18" s="209" t="s">
        <v>221</v>
      </c>
      <c r="L18" s="122"/>
      <c r="M18" s="122">
        <v>0</v>
      </c>
      <c r="N18" s="126">
        <f t="shared" si="2"/>
        <v>0</v>
      </c>
      <c r="O18" s="289" t="e">
        <f t="shared" si="3"/>
        <v>#DIV/0!</v>
      </c>
      <c r="P18" s="107"/>
    </row>
    <row r="19" spans="1:16" ht="18.95" customHeight="1" thickBot="1">
      <c r="A19" s="138"/>
      <c r="B19" s="138" t="s">
        <v>76</v>
      </c>
      <c r="C19" s="139"/>
      <c r="D19" s="135">
        <f>SUM(D4:D18)</f>
        <v>0</v>
      </c>
      <c r="E19" s="135">
        <f>SUM(E4:E18)</f>
        <v>0</v>
      </c>
      <c r="F19" s="135">
        <f>SUM(F4:F18)</f>
        <v>0</v>
      </c>
      <c r="G19" s="289" t="e">
        <f t="shared" si="9"/>
        <v>#DIV/0!</v>
      </c>
      <c r="H19" s="140"/>
      <c r="I19" s="140"/>
      <c r="J19" s="140"/>
      <c r="K19" s="140"/>
      <c r="L19" s="139">
        <f>SUM(L4:L18)</f>
        <v>0</v>
      </c>
      <c r="M19" s="141">
        <f>SUM(M4:M18)</f>
        <v>0</v>
      </c>
      <c r="N19" s="135">
        <f>SUM(N4:N18)</f>
        <v>0</v>
      </c>
      <c r="O19" s="289" t="e">
        <f t="shared" si="3"/>
        <v>#DIV/0!</v>
      </c>
    </row>
    <row r="20" spans="1:16" ht="13.5" thickTop="1"/>
    <row r="23" spans="1:16" ht="38.25">
      <c r="A23" s="121" t="s">
        <v>16</v>
      </c>
      <c r="B23" s="121" t="s">
        <v>5</v>
      </c>
      <c r="C23" s="122" t="s">
        <v>14</v>
      </c>
      <c r="D23" s="123" t="s">
        <v>17</v>
      </c>
      <c r="E23" s="123" t="s">
        <v>74</v>
      </c>
      <c r="F23" s="123" t="s">
        <v>206</v>
      </c>
      <c r="G23" s="123" t="s">
        <v>208</v>
      </c>
      <c r="H23" s="123" t="s">
        <v>18</v>
      </c>
      <c r="I23" s="123" t="s">
        <v>19</v>
      </c>
      <c r="J23" s="142" t="s">
        <v>20</v>
      </c>
      <c r="K23" s="142" t="s">
        <v>21</v>
      </c>
      <c r="L23" s="142" t="s">
        <v>210</v>
      </c>
      <c r="M23" s="142" t="s">
        <v>212</v>
      </c>
      <c r="N23" s="123" t="s">
        <v>213</v>
      </c>
      <c r="O23" s="123" t="s">
        <v>214</v>
      </c>
      <c r="P23" s="123" t="s">
        <v>125</v>
      </c>
    </row>
    <row r="24" spans="1:16">
      <c r="A24" s="124"/>
      <c r="B24" s="125"/>
      <c r="C24" s="131"/>
      <c r="D24" s="108"/>
      <c r="E24" s="108"/>
      <c r="F24" s="126">
        <f t="shared" ref="F24:F35" si="10">+D24-E24</f>
        <v>0</v>
      </c>
      <c r="G24" s="289" t="e">
        <f t="shared" ref="G24:G35" si="11">ROUND(F24/D24,10)</f>
        <v>#DIV/0!</v>
      </c>
      <c r="H24" s="127"/>
      <c r="I24" s="127"/>
      <c r="J24" s="209"/>
      <c r="K24" s="293" t="s">
        <v>222</v>
      </c>
      <c r="L24" s="128">
        <v>0</v>
      </c>
      <c r="M24" s="128">
        <v>0</v>
      </c>
      <c r="N24" s="126">
        <f t="shared" ref="N24:N43" si="12">+L24-M24</f>
        <v>0</v>
      </c>
      <c r="O24" s="289" t="e">
        <f t="shared" ref="O24:O43" si="13">ROUND(N24/L24,10)</f>
        <v>#DIV/0!</v>
      </c>
      <c r="P24" s="107"/>
    </row>
    <row r="25" spans="1:16">
      <c r="A25" s="124"/>
      <c r="B25" s="125"/>
      <c r="C25" s="131"/>
      <c r="D25" s="108"/>
      <c r="E25" s="108"/>
      <c r="F25" s="126">
        <f t="shared" si="10"/>
        <v>0</v>
      </c>
      <c r="G25" s="289" t="e">
        <f t="shared" si="11"/>
        <v>#DIV/0!</v>
      </c>
      <c r="H25" s="127"/>
      <c r="I25" s="127"/>
      <c r="J25" s="209"/>
      <c r="K25" s="294" t="s">
        <v>222</v>
      </c>
      <c r="L25" s="128">
        <v>0</v>
      </c>
      <c r="M25" s="128">
        <v>0</v>
      </c>
      <c r="N25" s="126">
        <f t="shared" si="12"/>
        <v>0</v>
      </c>
      <c r="O25" s="289" t="e">
        <f t="shared" si="13"/>
        <v>#DIV/0!</v>
      </c>
      <c r="P25" s="107"/>
    </row>
    <row r="26" spans="1:16" ht="13.15" customHeight="1">
      <c r="A26" s="124"/>
      <c r="B26" s="125"/>
      <c r="C26" s="131"/>
      <c r="D26" s="108"/>
      <c r="E26" s="108"/>
      <c r="F26" s="126">
        <f t="shared" si="10"/>
        <v>0</v>
      </c>
      <c r="G26" s="289" t="e">
        <f t="shared" si="11"/>
        <v>#DIV/0!</v>
      </c>
      <c r="H26" s="127"/>
      <c r="I26" s="127"/>
      <c r="J26" s="209"/>
      <c r="K26" s="294" t="s">
        <v>222</v>
      </c>
      <c r="L26" s="128">
        <v>0</v>
      </c>
      <c r="M26" s="128">
        <v>0</v>
      </c>
      <c r="N26" s="126">
        <f t="shared" si="12"/>
        <v>0</v>
      </c>
      <c r="O26" s="289" t="e">
        <f t="shared" si="13"/>
        <v>#DIV/0!</v>
      </c>
      <c r="P26" s="107"/>
    </row>
    <row r="27" spans="1:16">
      <c r="A27" s="124"/>
      <c r="B27" s="125"/>
      <c r="C27" s="131"/>
      <c r="D27" s="126"/>
      <c r="E27" s="126"/>
      <c r="F27" s="126">
        <f t="shared" si="10"/>
        <v>0</v>
      </c>
      <c r="G27" s="289" t="e">
        <f t="shared" si="11"/>
        <v>#DIV/0!</v>
      </c>
      <c r="H27" s="127"/>
      <c r="I27" s="127"/>
      <c r="J27" s="209"/>
      <c r="K27" s="294" t="s">
        <v>222</v>
      </c>
      <c r="L27" s="128">
        <v>0</v>
      </c>
      <c r="M27" s="128">
        <v>0</v>
      </c>
      <c r="N27" s="126">
        <f t="shared" si="12"/>
        <v>0</v>
      </c>
      <c r="O27" s="289" t="e">
        <f t="shared" si="13"/>
        <v>#DIV/0!</v>
      </c>
      <c r="P27" s="107"/>
    </row>
    <row r="28" spans="1:16">
      <c r="A28" s="124"/>
      <c r="B28" s="125"/>
      <c r="C28" s="131"/>
      <c r="D28" s="126"/>
      <c r="E28" s="126"/>
      <c r="F28" s="126">
        <f t="shared" ref="F28" si="14">+D28-E28</f>
        <v>0</v>
      </c>
      <c r="G28" s="289" t="e">
        <f t="shared" ref="G28" si="15">ROUND(F28/D28,10)</f>
        <v>#DIV/0!</v>
      </c>
      <c r="H28" s="127"/>
      <c r="I28" s="127"/>
      <c r="J28" s="209"/>
      <c r="K28" s="294" t="s">
        <v>222</v>
      </c>
      <c r="L28" s="128">
        <v>0</v>
      </c>
      <c r="M28" s="128">
        <v>0</v>
      </c>
      <c r="N28" s="126">
        <f t="shared" si="12"/>
        <v>0</v>
      </c>
      <c r="O28" s="289" t="e">
        <f t="shared" si="13"/>
        <v>#DIV/0!</v>
      </c>
      <c r="P28" s="107"/>
    </row>
    <row r="29" spans="1:16">
      <c r="A29" s="124"/>
      <c r="B29" s="125"/>
      <c r="C29" s="131"/>
      <c r="D29" s="126"/>
      <c r="E29" s="126"/>
      <c r="F29" s="126">
        <f t="shared" si="10"/>
        <v>0</v>
      </c>
      <c r="G29" s="289" t="e">
        <f t="shared" si="11"/>
        <v>#DIV/0!</v>
      </c>
      <c r="H29" s="127"/>
      <c r="I29" s="127"/>
      <c r="J29" s="209"/>
      <c r="K29" s="294" t="s">
        <v>222</v>
      </c>
      <c r="L29" s="128">
        <v>0</v>
      </c>
      <c r="M29" s="128">
        <v>0</v>
      </c>
      <c r="N29" s="126">
        <f t="shared" si="12"/>
        <v>0</v>
      </c>
      <c r="O29" s="289" t="e">
        <f t="shared" si="13"/>
        <v>#DIV/0!</v>
      </c>
      <c r="P29" s="107"/>
    </row>
    <row r="30" spans="1:16">
      <c r="A30" s="124"/>
      <c r="B30" s="125"/>
      <c r="C30" s="131"/>
      <c r="D30" s="108"/>
      <c r="E30" s="108"/>
      <c r="F30" s="126">
        <f t="shared" si="10"/>
        <v>0</v>
      </c>
      <c r="G30" s="289" t="e">
        <f t="shared" si="11"/>
        <v>#DIV/0!</v>
      </c>
      <c r="H30" s="127"/>
      <c r="I30" s="127"/>
      <c r="J30" s="209"/>
      <c r="K30" s="294" t="s">
        <v>222</v>
      </c>
      <c r="L30" s="128">
        <v>0</v>
      </c>
      <c r="M30" s="128">
        <v>0</v>
      </c>
      <c r="N30" s="126">
        <f t="shared" si="12"/>
        <v>0</v>
      </c>
      <c r="O30" s="289" t="e">
        <f t="shared" si="13"/>
        <v>#DIV/0!</v>
      </c>
      <c r="P30" s="107"/>
    </row>
    <row r="31" spans="1:16">
      <c r="A31" s="124"/>
      <c r="B31" s="125"/>
      <c r="C31" s="131"/>
      <c r="D31" s="108"/>
      <c r="E31" s="108"/>
      <c r="F31" s="126">
        <f t="shared" si="10"/>
        <v>0</v>
      </c>
      <c r="G31" s="289" t="e">
        <f t="shared" si="11"/>
        <v>#DIV/0!</v>
      </c>
      <c r="H31" s="127"/>
      <c r="I31" s="127"/>
      <c r="J31" s="209"/>
      <c r="K31" s="294" t="s">
        <v>222</v>
      </c>
      <c r="L31" s="128">
        <v>0</v>
      </c>
      <c r="M31" s="128">
        <v>0</v>
      </c>
      <c r="N31" s="126">
        <f t="shared" si="12"/>
        <v>0</v>
      </c>
      <c r="O31" s="289" t="e">
        <f t="shared" si="13"/>
        <v>#DIV/0!</v>
      </c>
      <c r="P31" s="107"/>
    </row>
    <row r="32" spans="1:16">
      <c r="A32" s="124"/>
      <c r="B32" s="125"/>
      <c r="C32" s="131"/>
      <c r="D32" s="126"/>
      <c r="E32" s="126"/>
      <c r="F32" s="126">
        <f t="shared" si="10"/>
        <v>0</v>
      </c>
      <c r="G32" s="289" t="e">
        <f t="shared" si="11"/>
        <v>#DIV/0!</v>
      </c>
      <c r="H32" s="127"/>
      <c r="I32" s="127"/>
      <c r="J32" s="209"/>
      <c r="K32" s="294" t="s">
        <v>222</v>
      </c>
      <c r="L32" s="128"/>
      <c r="M32" s="128"/>
      <c r="N32" s="126">
        <f t="shared" si="12"/>
        <v>0</v>
      </c>
      <c r="O32" s="289" t="e">
        <f t="shared" si="13"/>
        <v>#DIV/0!</v>
      </c>
      <c r="P32" s="107"/>
    </row>
    <row r="33" spans="1:16">
      <c r="A33" s="124"/>
      <c r="B33" s="125"/>
      <c r="C33" s="131"/>
      <c r="D33" s="126"/>
      <c r="E33" s="126"/>
      <c r="F33" s="126">
        <f t="shared" si="10"/>
        <v>0</v>
      </c>
      <c r="G33" s="289" t="e">
        <f t="shared" si="11"/>
        <v>#DIV/0!</v>
      </c>
      <c r="H33" s="127"/>
      <c r="I33" s="127"/>
      <c r="J33" s="209"/>
      <c r="K33" s="294" t="s">
        <v>222</v>
      </c>
      <c r="L33" s="128"/>
      <c r="M33" s="128"/>
      <c r="N33" s="126">
        <f t="shared" si="12"/>
        <v>0</v>
      </c>
      <c r="O33" s="289" t="e">
        <f t="shared" si="13"/>
        <v>#DIV/0!</v>
      </c>
      <c r="P33" s="107"/>
    </row>
    <row r="34" spans="1:16">
      <c r="A34" s="124"/>
      <c r="B34" s="125"/>
      <c r="C34" s="131"/>
      <c r="D34" s="126"/>
      <c r="E34" s="126"/>
      <c r="F34" s="126">
        <f t="shared" si="10"/>
        <v>0</v>
      </c>
      <c r="G34" s="289" t="e">
        <f t="shared" si="11"/>
        <v>#DIV/0!</v>
      </c>
      <c r="H34" s="127"/>
      <c r="I34" s="127"/>
      <c r="J34" s="209"/>
      <c r="K34" s="294" t="s">
        <v>222</v>
      </c>
      <c r="L34" s="128"/>
      <c r="M34" s="128"/>
      <c r="N34" s="126">
        <f t="shared" si="12"/>
        <v>0</v>
      </c>
      <c r="O34" s="289" t="e">
        <f t="shared" si="13"/>
        <v>#DIV/0!</v>
      </c>
      <c r="P34" s="107"/>
    </row>
    <row r="35" spans="1:16">
      <c r="A35" s="124"/>
      <c r="B35" s="125"/>
      <c r="C35" s="131"/>
      <c r="D35" s="126"/>
      <c r="E35" s="126"/>
      <c r="F35" s="126">
        <f t="shared" si="10"/>
        <v>0</v>
      </c>
      <c r="G35" s="289" t="e">
        <f t="shared" si="11"/>
        <v>#DIV/0!</v>
      </c>
      <c r="H35" s="127"/>
      <c r="I35" s="127"/>
      <c r="J35" s="209"/>
      <c r="K35" s="294" t="s">
        <v>222</v>
      </c>
      <c r="L35" s="128"/>
      <c r="M35" s="128"/>
      <c r="N35" s="126">
        <f t="shared" si="12"/>
        <v>0</v>
      </c>
      <c r="O35" s="289" t="e">
        <f t="shared" si="13"/>
        <v>#DIV/0!</v>
      </c>
      <c r="P35" s="107"/>
    </row>
    <row r="36" spans="1:16">
      <c r="A36" s="124"/>
      <c r="B36" s="125"/>
      <c r="C36" s="124"/>
      <c r="D36" s="126"/>
      <c r="E36" s="126"/>
      <c r="F36" s="126">
        <f t="shared" ref="F36:F38" si="16">+D36-E36</f>
        <v>0</v>
      </c>
      <c r="G36" s="289" t="e">
        <f t="shared" ref="G36:G38" si="17">ROUND(F36/D36,10)</f>
        <v>#DIV/0!</v>
      </c>
      <c r="H36" s="127"/>
      <c r="I36" s="127"/>
      <c r="J36" s="209"/>
      <c r="K36" s="294" t="s">
        <v>222</v>
      </c>
      <c r="L36" s="128"/>
      <c r="M36" s="128"/>
      <c r="N36" s="126">
        <f t="shared" si="12"/>
        <v>0</v>
      </c>
      <c r="O36" s="289" t="e">
        <f t="shared" si="13"/>
        <v>#DIV/0!</v>
      </c>
      <c r="P36" s="107"/>
    </row>
    <row r="37" spans="1:16">
      <c r="A37" s="124"/>
      <c r="B37" s="125"/>
      <c r="C37" s="124"/>
      <c r="D37" s="108"/>
      <c r="E37" s="126"/>
      <c r="F37" s="126">
        <f t="shared" si="16"/>
        <v>0</v>
      </c>
      <c r="G37" s="289" t="e">
        <f t="shared" si="17"/>
        <v>#DIV/0!</v>
      </c>
      <c r="H37" s="127"/>
      <c r="I37" s="127"/>
      <c r="J37" s="209"/>
      <c r="K37" s="294" t="s">
        <v>222</v>
      </c>
      <c r="L37" s="128"/>
      <c r="M37" s="128"/>
      <c r="N37" s="126">
        <f t="shared" si="12"/>
        <v>0</v>
      </c>
      <c r="O37" s="289" t="e">
        <f t="shared" si="13"/>
        <v>#DIV/0!</v>
      </c>
      <c r="P37" s="107"/>
    </row>
    <row r="38" spans="1:16">
      <c r="A38" s="124"/>
      <c r="B38" s="125"/>
      <c r="C38" s="124"/>
      <c r="D38" s="108"/>
      <c r="E38" s="126"/>
      <c r="F38" s="126">
        <f t="shared" si="16"/>
        <v>0</v>
      </c>
      <c r="G38" s="289" t="e">
        <f t="shared" si="17"/>
        <v>#DIV/0!</v>
      </c>
      <c r="H38" s="127"/>
      <c r="I38" s="127"/>
      <c r="J38" s="209"/>
      <c r="K38" s="294" t="s">
        <v>222</v>
      </c>
      <c r="L38" s="128"/>
      <c r="M38" s="128"/>
      <c r="N38" s="126">
        <f t="shared" si="12"/>
        <v>0</v>
      </c>
      <c r="O38" s="289" t="e">
        <f t="shared" si="13"/>
        <v>#DIV/0!</v>
      </c>
      <c r="P38" s="107"/>
    </row>
    <row r="39" spans="1:16">
      <c r="A39" s="124"/>
      <c r="B39" s="125"/>
      <c r="C39" s="124"/>
      <c r="D39" s="108"/>
      <c r="E39" s="126"/>
      <c r="F39" s="126">
        <f t="shared" ref="F39:F44" si="18">+D39-E39</f>
        <v>0</v>
      </c>
      <c r="G39" s="289" t="e">
        <f t="shared" ref="G39:G45" si="19">ROUND(F39/D39,10)</f>
        <v>#DIV/0!</v>
      </c>
      <c r="H39" s="127"/>
      <c r="I39" s="127"/>
      <c r="J39" s="209"/>
      <c r="K39" s="294" t="s">
        <v>222</v>
      </c>
      <c r="L39" s="128"/>
      <c r="M39" s="128"/>
      <c r="N39" s="126">
        <f t="shared" si="12"/>
        <v>0</v>
      </c>
      <c r="O39" s="289" t="e">
        <f t="shared" si="13"/>
        <v>#DIV/0!</v>
      </c>
      <c r="P39" s="107"/>
    </row>
    <row r="40" spans="1:16">
      <c r="A40" s="124"/>
      <c r="B40" s="125"/>
      <c r="C40" s="124"/>
      <c r="D40" s="107"/>
      <c r="E40" s="126"/>
      <c r="F40" s="126">
        <f t="shared" si="18"/>
        <v>0</v>
      </c>
      <c r="G40" s="289" t="e">
        <f t="shared" si="19"/>
        <v>#DIV/0!</v>
      </c>
      <c r="H40" s="127"/>
      <c r="I40" s="127"/>
      <c r="J40" s="209"/>
      <c r="K40" s="294" t="s">
        <v>222</v>
      </c>
      <c r="L40" s="128"/>
      <c r="M40" s="128"/>
      <c r="N40" s="126">
        <f t="shared" si="12"/>
        <v>0</v>
      </c>
      <c r="O40" s="289" t="e">
        <f t="shared" si="13"/>
        <v>#DIV/0!</v>
      </c>
      <c r="P40" s="107"/>
    </row>
    <row r="41" spans="1:16">
      <c r="A41" s="107"/>
      <c r="B41" s="107"/>
      <c r="C41" s="108"/>
      <c r="D41" s="108"/>
      <c r="E41" s="126"/>
      <c r="F41" s="126">
        <f t="shared" si="18"/>
        <v>0</v>
      </c>
      <c r="G41" s="289" t="e">
        <f t="shared" si="19"/>
        <v>#DIV/0!</v>
      </c>
      <c r="H41" s="110"/>
      <c r="I41" s="110"/>
      <c r="J41" s="209"/>
      <c r="K41" s="294" t="s">
        <v>222</v>
      </c>
      <c r="L41" s="128"/>
      <c r="M41" s="128"/>
      <c r="N41" s="126">
        <f t="shared" si="12"/>
        <v>0</v>
      </c>
      <c r="O41" s="289" t="e">
        <f t="shared" si="13"/>
        <v>#DIV/0!</v>
      </c>
      <c r="P41" s="107"/>
    </row>
    <row r="42" spans="1:16">
      <c r="A42" s="124"/>
      <c r="B42" s="125"/>
      <c r="C42" s="131"/>
      <c r="D42" s="108"/>
      <c r="E42" s="126"/>
      <c r="F42" s="126">
        <f t="shared" si="18"/>
        <v>0</v>
      </c>
      <c r="G42" s="289" t="e">
        <f t="shared" si="19"/>
        <v>#DIV/0!</v>
      </c>
      <c r="H42" s="127"/>
      <c r="I42" s="127"/>
      <c r="J42" s="209"/>
      <c r="K42" s="294" t="s">
        <v>222</v>
      </c>
      <c r="L42" s="128"/>
      <c r="M42" s="133"/>
      <c r="N42" s="126">
        <f t="shared" si="12"/>
        <v>0</v>
      </c>
      <c r="O42" s="289" t="e">
        <f t="shared" si="13"/>
        <v>#DIV/0!</v>
      </c>
      <c r="P42" s="107"/>
    </row>
    <row r="43" spans="1:16">
      <c r="A43" s="124"/>
      <c r="B43" s="125"/>
      <c r="C43" s="131"/>
      <c r="D43" s="108"/>
      <c r="E43" s="126"/>
      <c r="F43" s="126">
        <f t="shared" si="18"/>
        <v>0</v>
      </c>
      <c r="G43" s="289" t="e">
        <f t="shared" si="19"/>
        <v>#DIV/0!</v>
      </c>
      <c r="H43" s="127"/>
      <c r="I43" s="127"/>
      <c r="J43" s="209"/>
      <c r="K43" s="294" t="s">
        <v>222</v>
      </c>
      <c r="L43" s="128"/>
      <c r="M43" s="133"/>
      <c r="N43" s="126">
        <f t="shared" si="12"/>
        <v>0</v>
      </c>
      <c r="O43" s="289" t="e">
        <f t="shared" si="13"/>
        <v>#DIV/0!</v>
      </c>
      <c r="P43" s="107"/>
    </row>
    <row r="44" spans="1:16">
      <c r="A44" s="107"/>
      <c r="B44" s="107"/>
      <c r="C44" s="108"/>
      <c r="D44" s="143"/>
      <c r="E44" s="143"/>
      <c r="F44" s="126">
        <f t="shared" si="18"/>
        <v>0</v>
      </c>
      <c r="G44" s="289" t="e">
        <f t="shared" si="19"/>
        <v>#DIV/0!</v>
      </c>
      <c r="H44" s="111"/>
      <c r="I44" s="111"/>
      <c r="J44" s="209"/>
      <c r="K44" s="294" t="s">
        <v>222</v>
      </c>
      <c r="L44" s="128"/>
      <c r="M44" s="128"/>
      <c r="N44" s="126">
        <f t="shared" ref="N44" si="20">+L44-M44</f>
        <v>0</v>
      </c>
      <c r="O44" s="289" t="e">
        <f t="shared" ref="O44" si="21">ROUND(N44/L44,10)</f>
        <v>#DIV/0!</v>
      </c>
      <c r="P44" s="107"/>
    </row>
    <row r="45" spans="1:16" ht="13.5" thickBot="1">
      <c r="A45" s="138"/>
      <c r="B45" s="138" t="s">
        <v>106</v>
      </c>
      <c r="C45" s="144"/>
      <c r="D45" s="4">
        <f>SUM(D24:D44)</f>
        <v>0</v>
      </c>
      <c r="E45" s="4">
        <f>SUM(E24:E44)</f>
        <v>0</v>
      </c>
      <c r="F45" s="4">
        <f>SUM(F24:F44)</f>
        <v>0</v>
      </c>
      <c r="G45" s="289" t="e">
        <f t="shared" si="19"/>
        <v>#DIV/0!</v>
      </c>
      <c r="H45" s="145"/>
      <c r="I45" s="145"/>
      <c r="J45" s="145"/>
      <c r="K45" s="145"/>
      <c r="L45" s="135">
        <f>SUM(L24:L44)</f>
        <v>0</v>
      </c>
      <c r="M45" s="135">
        <f>SUM(M24:M44)</f>
        <v>0</v>
      </c>
      <c r="N45" s="4">
        <f>SUM(N24:N44)</f>
        <v>0</v>
      </c>
      <c r="O45" s="289" t="e">
        <f t="shared" ref="O45" si="22">ROUND(N45/L45,10)</f>
        <v>#DIV/0!</v>
      </c>
      <c r="P45" s="107"/>
    </row>
    <row r="46" spans="1:16" ht="13.5" thickTop="1"/>
    <row r="48" spans="1:16">
      <c r="E48" s="56"/>
      <c r="F48" s="56"/>
    </row>
    <row r="49" spans="5:6">
      <c r="E49" s="56"/>
      <c r="F49" s="56"/>
    </row>
    <row r="51" spans="5:6">
      <c r="E51" s="56"/>
      <c r="F51" s="56"/>
    </row>
  </sheetData>
  <sortState ref="A34:I53">
    <sortCondition ref="B34:B53"/>
  </sortState>
  <phoneticPr fontId="0" type="noConversion"/>
  <pageMargins left="0.1" right="0.1" top="0.5" bottom="0.5" header="0.25" footer="0.25"/>
  <pageSetup scale="61" orientation="landscape" r:id="rId1"/>
  <headerFooter alignWithMargins="0">
    <oddHeader>&amp;A</oddHeader>
    <oddFooter>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2:P29"/>
  <sheetViews>
    <sheetView zoomScale="85" zoomScaleNormal="85" workbookViewId="0">
      <selection activeCell="A4" sqref="A4"/>
    </sheetView>
  </sheetViews>
  <sheetFormatPr defaultColWidth="8.85546875" defaultRowHeight="12.75"/>
  <cols>
    <col min="1" max="1" width="21.28515625" style="52" customWidth="1"/>
    <col min="2" max="2" width="17.7109375" style="52" customWidth="1"/>
    <col min="3" max="3" width="22" style="52" customWidth="1"/>
    <col min="4" max="4" width="21" style="52" customWidth="1"/>
    <col min="5" max="5" width="22.85546875" style="52" customWidth="1"/>
    <col min="6" max="6" width="22.5703125" style="52" customWidth="1"/>
    <col min="7" max="7" width="24.7109375" style="52" customWidth="1"/>
    <col min="8" max="8" width="24.28515625" style="52" customWidth="1"/>
    <col min="9" max="9" width="3" style="52" customWidth="1"/>
    <col min="10" max="10" width="11.5703125" style="52" bestFit="1" customWidth="1"/>
    <col min="11" max="11" width="11.7109375" style="52" bestFit="1" customWidth="1"/>
    <col min="12" max="12" width="16" style="52" customWidth="1"/>
    <col min="13" max="13" width="15" style="52" bestFit="1" customWidth="1"/>
    <col min="14" max="14" width="12.28515625" style="52" customWidth="1"/>
    <col min="15" max="16384" width="8.85546875" style="52"/>
  </cols>
  <sheetData>
    <row r="2" spans="1:16" ht="13.5" thickBot="1">
      <c r="A2" s="90" t="s">
        <v>77</v>
      </c>
    </row>
    <row r="3" spans="1:16" ht="25.5" customHeight="1">
      <c r="A3" s="104" t="s">
        <v>22</v>
      </c>
      <c r="B3" s="101" t="s">
        <v>23</v>
      </c>
      <c r="C3" s="102" t="s">
        <v>72</v>
      </c>
      <c r="D3" s="102" t="s">
        <v>24</v>
      </c>
      <c r="E3" s="101" t="s">
        <v>25</v>
      </c>
      <c r="F3" s="102" t="s">
        <v>73</v>
      </c>
      <c r="G3" s="101" t="s">
        <v>54</v>
      </c>
      <c r="H3" s="103" t="s">
        <v>58</v>
      </c>
      <c r="I3" s="101"/>
      <c r="J3" s="102" t="s">
        <v>18</v>
      </c>
      <c r="K3" s="102" t="s">
        <v>19</v>
      </c>
      <c r="L3" s="104" t="s">
        <v>125</v>
      </c>
    </row>
    <row r="4" spans="1:16">
      <c r="A4" s="318" t="s">
        <v>441</v>
      </c>
      <c r="B4" s="318">
        <v>1945.36</v>
      </c>
      <c r="C4" s="318">
        <v>1945.36</v>
      </c>
      <c r="D4" s="318" t="s">
        <v>442</v>
      </c>
      <c r="E4" s="318">
        <v>1945.36</v>
      </c>
      <c r="F4" s="318">
        <v>1945.36</v>
      </c>
      <c r="G4" s="318">
        <v>2.08</v>
      </c>
      <c r="H4" s="318">
        <v>2.08</v>
      </c>
      <c r="I4" s="113"/>
      <c r="J4" s="151">
        <v>44134</v>
      </c>
      <c r="K4" s="151">
        <v>44137</v>
      </c>
      <c r="L4" s="113"/>
    </row>
    <row r="5" spans="1:16">
      <c r="A5" s="318" t="s">
        <v>441</v>
      </c>
      <c r="B5" s="318">
        <v>3.33</v>
      </c>
      <c r="C5" s="318">
        <v>3.33</v>
      </c>
      <c r="D5" s="318" t="s">
        <v>443</v>
      </c>
      <c r="E5" s="318">
        <v>3.33</v>
      </c>
      <c r="F5" s="318">
        <v>3.33</v>
      </c>
      <c r="G5" s="318">
        <v>-0.01</v>
      </c>
      <c r="H5" s="318">
        <v>-0.01</v>
      </c>
      <c r="I5" s="113"/>
      <c r="J5" s="151">
        <v>44134</v>
      </c>
      <c r="K5" s="151">
        <v>44137</v>
      </c>
      <c r="L5" s="113"/>
    </row>
    <row r="6" spans="1:16">
      <c r="A6" s="318" t="s">
        <v>441</v>
      </c>
      <c r="B6" s="318">
        <v>3427.35</v>
      </c>
      <c r="C6" s="318">
        <v>3427.35</v>
      </c>
      <c r="D6" s="318" t="s">
        <v>444</v>
      </c>
      <c r="E6" s="318">
        <v>3427.35</v>
      </c>
      <c r="F6" s="318">
        <v>3427.35</v>
      </c>
      <c r="G6" s="318">
        <v>-8.5299999999999994</v>
      </c>
      <c r="H6" s="318">
        <v>-8.5299999999999994</v>
      </c>
      <c r="I6" s="113"/>
      <c r="J6" s="151">
        <v>44134</v>
      </c>
      <c r="K6" s="151">
        <v>44137</v>
      </c>
      <c r="L6" s="113"/>
    </row>
    <row r="7" spans="1:16">
      <c r="A7" s="318"/>
      <c r="B7" s="318"/>
      <c r="C7" s="318"/>
      <c r="D7" s="318"/>
      <c r="E7" s="318"/>
      <c r="F7" s="318"/>
      <c r="G7" s="318"/>
      <c r="H7" s="318"/>
      <c r="I7" s="113"/>
      <c r="J7" s="151"/>
      <c r="K7" s="151"/>
      <c r="L7" s="113"/>
    </row>
    <row r="8" spans="1:16" s="100" customFormat="1">
      <c r="B8" s="98"/>
      <c r="C8" s="98"/>
      <c r="E8" s="98"/>
      <c r="F8" s="114"/>
      <c r="G8" s="98"/>
      <c r="H8" s="99"/>
      <c r="J8" s="91"/>
      <c r="K8" s="91"/>
      <c r="M8" s="52"/>
      <c r="N8" s="52"/>
      <c r="O8" s="52"/>
      <c r="P8" s="52"/>
    </row>
    <row r="9" spans="1:16">
      <c r="B9" s="86"/>
      <c r="C9" s="86"/>
      <c r="E9" s="86"/>
      <c r="F9" s="86"/>
      <c r="G9" s="86"/>
      <c r="H9" s="86"/>
      <c r="J9" s="87"/>
    </row>
    <row r="10" spans="1:16">
      <c r="B10" s="63"/>
      <c r="C10" s="63"/>
      <c r="D10" s="63"/>
      <c r="E10" s="63"/>
      <c r="F10" s="63"/>
      <c r="G10" s="63"/>
      <c r="H10" s="63"/>
      <c r="I10" s="63"/>
      <c r="J10" s="63"/>
      <c r="K10" s="63"/>
      <c r="L10" s="63"/>
    </row>
    <row r="11" spans="1:16" ht="13.5" thickBot="1">
      <c r="A11" s="3" t="s">
        <v>56</v>
      </c>
      <c r="B11" s="88">
        <f>SUM(B4:B10)</f>
        <v>5376.04</v>
      </c>
      <c r="C11" s="88">
        <f t="shared" ref="C11:H11" si="0">SUM(C4:C10)</f>
        <v>5376.04</v>
      </c>
      <c r="D11" s="88">
        <f t="shared" si="0"/>
        <v>0</v>
      </c>
      <c r="E11" s="88">
        <f>SUM(E4:E10)</f>
        <v>5376.04</v>
      </c>
      <c r="F11" s="88">
        <f t="shared" si="0"/>
        <v>5376.04</v>
      </c>
      <c r="G11" s="88">
        <f t="shared" si="0"/>
        <v>-6.4599999999999991</v>
      </c>
      <c r="H11" s="88">
        <f t="shared" si="0"/>
        <v>-6.4599999999999991</v>
      </c>
      <c r="I11" s="88"/>
      <c r="J11" s="88"/>
      <c r="K11" s="88"/>
      <c r="L11" s="88"/>
    </row>
    <row r="12" spans="1:16" ht="13.5" thickTop="1"/>
    <row r="13" spans="1:16" ht="13.5" thickBot="1"/>
    <row r="14" spans="1:16" ht="38.450000000000003" customHeight="1">
      <c r="A14" s="102" t="s">
        <v>24</v>
      </c>
      <c r="B14" s="101" t="s">
        <v>25</v>
      </c>
      <c r="C14" s="102" t="s">
        <v>72</v>
      </c>
      <c r="D14" s="104" t="s">
        <v>22</v>
      </c>
      <c r="E14" s="101" t="s">
        <v>23</v>
      </c>
      <c r="F14" s="102" t="s">
        <v>73</v>
      </c>
      <c r="G14" s="101" t="s">
        <v>54</v>
      </c>
      <c r="H14" s="103" t="s">
        <v>58</v>
      </c>
      <c r="I14" s="101"/>
      <c r="J14" s="102" t="s">
        <v>18</v>
      </c>
      <c r="K14" s="102" t="s">
        <v>19</v>
      </c>
      <c r="L14" s="104" t="s">
        <v>125</v>
      </c>
    </row>
    <row r="15" spans="1:16" s="100" customFormat="1">
      <c r="A15" s="320" t="s">
        <v>441</v>
      </c>
      <c r="B15" s="320">
        <v>39.369999999999997</v>
      </c>
      <c r="C15" s="320">
        <v>39.369999999999997</v>
      </c>
      <c r="D15" s="320" t="s">
        <v>445</v>
      </c>
      <c r="E15" s="320">
        <v>39.369999999999997</v>
      </c>
      <c r="F15" s="320">
        <v>39.369999999999997</v>
      </c>
      <c r="G15" s="320">
        <v>-0.2</v>
      </c>
      <c r="H15" s="320">
        <v>-0.2</v>
      </c>
      <c r="I15" s="105"/>
      <c r="J15" s="152">
        <v>44134</v>
      </c>
      <c r="K15" s="152">
        <v>44137</v>
      </c>
      <c r="L15" s="106"/>
      <c r="M15" s="52"/>
      <c r="N15" s="52"/>
      <c r="O15" s="52"/>
      <c r="P15" s="52"/>
    </row>
    <row r="16" spans="1:16" s="100" customFormat="1">
      <c r="A16" s="320"/>
      <c r="B16" s="320"/>
      <c r="C16" s="320"/>
      <c r="D16" s="320"/>
      <c r="E16" s="320"/>
      <c r="F16" s="320"/>
      <c r="G16" s="320"/>
      <c r="H16" s="320"/>
      <c r="I16" s="105"/>
      <c r="J16" s="152"/>
      <c r="K16" s="152"/>
      <c r="L16" s="113"/>
      <c r="M16" s="52"/>
      <c r="N16" s="52"/>
      <c r="O16" s="52"/>
      <c r="P16" s="52"/>
    </row>
    <row r="17" spans="1:16" s="100" customFormat="1">
      <c r="A17" s="320"/>
      <c r="B17" s="320"/>
      <c r="C17" s="320"/>
      <c r="D17" s="320"/>
      <c r="E17" s="320"/>
      <c r="F17" s="320"/>
      <c r="G17" s="320"/>
      <c r="H17" s="320"/>
      <c r="I17" s="105"/>
      <c r="J17" s="152"/>
      <c r="K17" s="152"/>
      <c r="L17" s="113"/>
      <c r="M17" s="52"/>
      <c r="N17" s="52"/>
      <c r="O17" s="52"/>
      <c r="P17" s="52"/>
    </row>
    <row r="18" spans="1:16" s="100" customFormat="1">
      <c r="A18" s="320"/>
      <c r="B18" s="320"/>
      <c r="C18" s="320"/>
      <c r="D18" s="320"/>
      <c r="E18" s="320"/>
      <c r="F18" s="320"/>
      <c r="G18" s="320"/>
      <c r="H18" s="320"/>
      <c r="I18" s="105"/>
      <c r="J18" s="152"/>
      <c r="K18" s="152"/>
      <c r="L18" s="113"/>
      <c r="M18" s="52"/>
      <c r="N18" s="52"/>
      <c r="O18" s="52"/>
      <c r="P18" s="52"/>
    </row>
    <row r="19" spans="1:16">
      <c r="A19" s="209"/>
      <c r="B19" s="319"/>
      <c r="C19" s="319"/>
      <c r="D19" s="209"/>
      <c r="E19" s="319"/>
      <c r="F19" s="319"/>
      <c r="G19" s="319"/>
      <c r="H19" s="319"/>
      <c r="I19" s="109"/>
      <c r="J19" s="110"/>
      <c r="K19" s="111"/>
      <c r="L19" s="112"/>
    </row>
    <row r="20" spans="1:16">
      <c r="A20" s="209"/>
      <c r="B20" s="319"/>
      <c r="C20" s="319"/>
      <c r="D20" s="209"/>
      <c r="E20" s="319"/>
      <c r="F20" s="319"/>
      <c r="G20" s="319"/>
      <c r="H20" s="319"/>
      <c r="I20" s="109"/>
      <c r="J20" s="110"/>
      <c r="K20" s="111"/>
      <c r="L20" s="112"/>
    </row>
    <row r="21" spans="1:16">
      <c r="B21" s="58"/>
      <c r="C21" s="58"/>
      <c r="D21" s="58"/>
      <c r="E21" s="58"/>
      <c r="F21" s="58"/>
      <c r="G21" s="58"/>
      <c r="H21" s="58"/>
      <c r="I21" s="58"/>
      <c r="J21" s="58"/>
      <c r="K21" s="58"/>
      <c r="L21" s="58"/>
    </row>
    <row r="22" spans="1:16" ht="13.5" thickBot="1">
      <c r="A22" s="3" t="s">
        <v>84</v>
      </c>
      <c r="B22" s="88">
        <f>SUM(B15:B20)</f>
        <v>39.369999999999997</v>
      </c>
      <c r="C22" s="88">
        <f>SUM(C15:C21)</f>
        <v>39.369999999999997</v>
      </c>
      <c r="D22" s="88"/>
      <c r="E22" s="88">
        <f>SUM(E15:E21)</f>
        <v>39.369999999999997</v>
      </c>
      <c r="F22" s="88">
        <f>SUM(F15:F21)</f>
        <v>39.369999999999997</v>
      </c>
      <c r="G22" s="88">
        <f>SUM(G15:G21)</f>
        <v>-0.2</v>
      </c>
      <c r="H22" s="88">
        <f>SUM(H15:H21)</f>
        <v>-0.2</v>
      </c>
      <c r="I22" s="88"/>
      <c r="J22" s="88"/>
      <c r="K22" s="88"/>
      <c r="L22" s="88"/>
    </row>
    <row r="23" spans="1:16" ht="14.25" thickTop="1" thickBot="1"/>
    <row r="24" spans="1:16" ht="13.5" thickBot="1">
      <c r="D24" s="92" t="s">
        <v>79</v>
      </c>
      <c r="E24" s="93" t="s">
        <v>78</v>
      </c>
      <c r="F24" s="94" t="s">
        <v>7</v>
      </c>
    </row>
    <row r="25" spans="1:16" ht="51.75" thickBot="1">
      <c r="C25" s="89" t="s">
        <v>179</v>
      </c>
      <c r="D25" s="95">
        <f>G11</f>
        <v>-6.4599999999999991</v>
      </c>
      <c r="E25" s="96">
        <f>H11</f>
        <v>-6.4599999999999991</v>
      </c>
      <c r="F25" s="97">
        <f>D25-E25</f>
        <v>0</v>
      </c>
    </row>
    <row r="26" spans="1:16" ht="44.25" customHeight="1" thickBot="1">
      <c r="C26" s="89" t="s">
        <v>180</v>
      </c>
      <c r="D26" s="95">
        <f>G22</f>
        <v>-0.2</v>
      </c>
      <c r="E26" s="96">
        <f>H22</f>
        <v>-0.2</v>
      </c>
      <c r="F26" s="97">
        <f>D26-E26</f>
        <v>0</v>
      </c>
    </row>
    <row r="29" spans="1:16">
      <c r="E29" s="56"/>
    </row>
  </sheetData>
  <phoneticPr fontId="0" type="noConversion"/>
  <pageMargins left="0.1" right="0.1" top="0.25" bottom="0.25" header="0.25" footer="0.25"/>
  <pageSetup scale="55" orientation="landscape" r:id="rId1"/>
  <headerFooter alignWithMargins="0">
    <oddHeader>&amp;A</oddHeader>
    <oddFooter>Page &amp;P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5"/>
  <sheetViews>
    <sheetView workbookViewId="0"/>
  </sheetViews>
  <sheetFormatPr defaultRowHeight="12.75"/>
  <cols>
    <col min="2" max="2" width="14.5703125" style="327" customWidth="1"/>
    <col min="3" max="3" width="16.5703125" style="327" customWidth="1"/>
    <col min="4" max="4" width="29" customWidth="1"/>
    <col min="13" max="13" width="13" customWidth="1"/>
  </cols>
  <sheetData>
    <row r="1" spans="1:13">
      <c r="A1" t="s">
        <v>274</v>
      </c>
      <c r="B1" s="327" t="s">
        <v>273</v>
      </c>
      <c r="C1" s="327" t="s">
        <v>272</v>
      </c>
      <c r="D1" t="s">
        <v>271</v>
      </c>
      <c r="E1" t="s">
        <v>270</v>
      </c>
      <c r="F1" t="s">
        <v>269</v>
      </c>
      <c r="G1" t="s">
        <v>268</v>
      </c>
      <c r="H1" t="s">
        <v>267</v>
      </c>
      <c r="I1" t="s">
        <v>266</v>
      </c>
      <c r="J1" t="s">
        <v>265</v>
      </c>
      <c r="K1" t="s">
        <v>264</v>
      </c>
      <c r="L1" t="s">
        <v>263</v>
      </c>
      <c r="M1" t="s">
        <v>262</v>
      </c>
    </row>
    <row r="2" spans="1:13">
      <c r="A2" t="s">
        <v>283</v>
      </c>
      <c r="B2" s="327">
        <v>6916781</v>
      </c>
      <c r="C2" s="327">
        <v>6916781</v>
      </c>
      <c r="D2" t="s">
        <v>284</v>
      </c>
      <c r="E2">
        <v>12030</v>
      </c>
      <c r="F2">
        <v>187289.37</v>
      </c>
      <c r="G2">
        <v>13.9</v>
      </c>
      <c r="H2">
        <v>167239.9</v>
      </c>
      <c r="I2">
        <v>261259.85</v>
      </c>
      <c r="J2">
        <v>18.989999999999998</v>
      </c>
      <c r="K2">
        <v>228449.7</v>
      </c>
      <c r="L2" t="s">
        <v>285</v>
      </c>
      <c r="M2" s="326">
        <v>44135</v>
      </c>
    </row>
    <row r="3" spans="1:13">
      <c r="A3" t="s">
        <v>283</v>
      </c>
      <c r="B3" s="329" t="s">
        <v>286</v>
      </c>
      <c r="C3" s="327" t="s">
        <v>287</v>
      </c>
      <c r="D3" t="s">
        <v>288</v>
      </c>
      <c r="E3">
        <v>19200</v>
      </c>
      <c r="F3">
        <v>629809.76</v>
      </c>
      <c r="G3">
        <v>37.68</v>
      </c>
      <c r="H3">
        <v>723456</v>
      </c>
      <c r="I3">
        <v>629809.76</v>
      </c>
      <c r="J3">
        <v>37.68</v>
      </c>
      <c r="K3">
        <v>723456</v>
      </c>
      <c r="L3" t="s">
        <v>289</v>
      </c>
      <c r="M3" s="326">
        <v>44135</v>
      </c>
    </row>
    <row r="4" spans="1:13">
      <c r="A4" t="s">
        <v>283</v>
      </c>
      <c r="B4" s="327" t="s">
        <v>290</v>
      </c>
      <c r="C4" s="327" t="s">
        <v>291</v>
      </c>
      <c r="D4" t="s">
        <v>292</v>
      </c>
      <c r="E4">
        <v>2900</v>
      </c>
      <c r="F4">
        <v>403848.2</v>
      </c>
      <c r="G4">
        <v>361.21</v>
      </c>
      <c r="H4">
        <v>1047509</v>
      </c>
      <c r="I4">
        <v>403848.2</v>
      </c>
      <c r="J4">
        <v>361.21</v>
      </c>
      <c r="K4">
        <v>1047509</v>
      </c>
      <c r="L4" t="s">
        <v>289</v>
      </c>
      <c r="M4" s="326">
        <v>44135</v>
      </c>
    </row>
    <row r="5" spans="1:13">
      <c r="A5" t="s">
        <v>283</v>
      </c>
      <c r="B5" s="327" t="s">
        <v>293</v>
      </c>
      <c r="C5" s="327" t="s">
        <v>294</v>
      </c>
      <c r="D5" t="s">
        <v>295</v>
      </c>
      <c r="E5">
        <v>5885</v>
      </c>
      <c r="F5">
        <v>283658.11</v>
      </c>
      <c r="G5">
        <v>24.83</v>
      </c>
      <c r="H5">
        <v>146124.54999999999</v>
      </c>
      <c r="I5">
        <v>283658.11</v>
      </c>
      <c r="J5">
        <v>24.83</v>
      </c>
      <c r="K5">
        <v>146124.54999999999</v>
      </c>
      <c r="L5" t="s">
        <v>289</v>
      </c>
      <c r="M5" s="326">
        <v>44135</v>
      </c>
    </row>
    <row r="6" spans="1:13">
      <c r="A6" t="s">
        <v>283</v>
      </c>
      <c r="B6" s="327" t="s">
        <v>296</v>
      </c>
      <c r="C6" s="327" t="s">
        <v>297</v>
      </c>
      <c r="D6" t="s">
        <v>298</v>
      </c>
      <c r="E6">
        <v>1480</v>
      </c>
      <c r="F6">
        <v>254390.1</v>
      </c>
      <c r="G6">
        <v>304.69</v>
      </c>
      <c r="H6">
        <v>450941.2</v>
      </c>
      <c r="I6">
        <v>254390.1</v>
      </c>
      <c r="J6">
        <v>304.69</v>
      </c>
      <c r="K6">
        <v>450941.2</v>
      </c>
      <c r="L6" t="s">
        <v>289</v>
      </c>
      <c r="M6" s="326">
        <v>44135</v>
      </c>
    </row>
    <row r="7" spans="1:13">
      <c r="A7" t="s">
        <v>283</v>
      </c>
      <c r="B7" s="327" t="s">
        <v>299</v>
      </c>
      <c r="C7" s="327" t="s">
        <v>300</v>
      </c>
      <c r="D7" t="s">
        <v>301</v>
      </c>
      <c r="E7">
        <v>50500</v>
      </c>
      <c r="F7">
        <v>250015.4</v>
      </c>
      <c r="G7">
        <v>2.14</v>
      </c>
      <c r="H7">
        <v>108070</v>
      </c>
      <c r="I7">
        <v>250015.4</v>
      </c>
      <c r="J7">
        <v>2.14</v>
      </c>
      <c r="K7">
        <v>108070</v>
      </c>
      <c r="L7" t="s">
        <v>289</v>
      </c>
      <c r="M7" s="326">
        <v>44135</v>
      </c>
    </row>
    <row r="8" spans="1:13">
      <c r="A8" t="s">
        <v>283</v>
      </c>
      <c r="B8" s="327" t="s">
        <v>302</v>
      </c>
      <c r="C8" s="327">
        <v>2722670</v>
      </c>
      <c r="D8" t="s">
        <v>303</v>
      </c>
      <c r="E8">
        <v>16414</v>
      </c>
      <c r="F8">
        <v>249507.58</v>
      </c>
      <c r="G8">
        <v>11.92</v>
      </c>
      <c r="H8">
        <v>195654.88</v>
      </c>
      <c r="I8">
        <v>249507.58</v>
      </c>
      <c r="J8">
        <v>11.92</v>
      </c>
      <c r="K8">
        <v>195654.88</v>
      </c>
      <c r="L8" t="s">
        <v>289</v>
      </c>
      <c r="M8" s="326">
        <v>44135</v>
      </c>
    </row>
    <row r="9" spans="1:13">
      <c r="A9" t="s">
        <v>283</v>
      </c>
      <c r="B9" s="327" t="s">
        <v>304</v>
      </c>
      <c r="C9" s="327" t="s">
        <v>305</v>
      </c>
      <c r="D9" t="s">
        <v>306</v>
      </c>
      <c r="E9">
        <v>4200</v>
      </c>
      <c r="F9">
        <v>520311.16</v>
      </c>
      <c r="G9">
        <v>163.35</v>
      </c>
      <c r="H9">
        <v>686070</v>
      </c>
      <c r="I9">
        <v>520311.16</v>
      </c>
      <c r="J9">
        <v>163.35</v>
      </c>
      <c r="K9">
        <v>686070</v>
      </c>
      <c r="L9" t="s">
        <v>289</v>
      </c>
      <c r="M9" s="326">
        <v>44135</v>
      </c>
    </row>
    <row r="10" spans="1:13">
      <c r="A10" t="s">
        <v>283</v>
      </c>
      <c r="B10" s="327" t="s">
        <v>307</v>
      </c>
      <c r="C10" s="327">
        <v>2136646</v>
      </c>
      <c r="D10" t="s">
        <v>308</v>
      </c>
      <c r="E10">
        <v>11200</v>
      </c>
      <c r="F10">
        <v>294060.79999999999</v>
      </c>
      <c r="G10">
        <v>13.88</v>
      </c>
      <c r="H10">
        <v>155456</v>
      </c>
      <c r="I10">
        <v>294060.79999999999</v>
      </c>
      <c r="J10">
        <v>13.88</v>
      </c>
      <c r="K10">
        <v>155456</v>
      </c>
      <c r="L10" t="s">
        <v>289</v>
      </c>
      <c r="M10" s="326">
        <v>44135</v>
      </c>
    </row>
    <row r="11" spans="1:13">
      <c r="A11" t="s">
        <v>283</v>
      </c>
      <c r="B11" s="329" t="s">
        <v>309</v>
      </c>
      <c r="C11" s="327">
        <v>2024677</v>
      </c>
      <c r="D11" t="s">
        <v>310</v>
      </c>
      <c r="E11">
        <v>20835</v>
      </c>
      <c r="F11">
        <v>280476.57</v>
      </c>
      <c r="G11">
        <v>26.73</v>
      </c>
      <c r="H11">
        <v>556919.55000000005</v>
      </c>
      <c r="I11">
        <v>280476.57</v>
      </c>
      <c r="J11">
        <v>26.73</v>
      </c>
      <c r="K11">
        <v>556919.55000000005</v>
      </c>
      <c r="L11" t="s">
        <v>289</v>
      </c>
      <c r="M11" s="326">
        <v>44135</v>
      </c>
    </row>
    <row r="12" spans="1:13">
      <c r="A12" t="s">
        <v>283</v>
      </c>
      <c r="B12" s="327" t="s">
        <v>311</v>
      </c>
      <c r="C12" s="327" t="s">
        <v>312</v>
      </c>
      <c r="D12" t="s">
        <v>313</v>
      </c>
      <c r="E12">
        <v>9000</v>
      </c>
      <c r="F12">
        <v>477705.2</v>
      </c>
      <c r="G12">
        <v>62.17</v>
      </c>
      <c r="H12">
        <v>559530</v>
      </c>
      <c r="I12">
        <v>477705.2</v>
      </c>
      <c r="J12">
        <v>62.17</v>
      </c>
      <c r="K12">
        <v>559530</v>
      </c>
      <c r="L12" t="s">
        <v>289</v>
      </c>
      <c r="M12" s="326">
        <v>44135</v>
      </c>
    </row>
    <row r="13" spans="1:13">
      <c r="A13" t="s">
        <v>283</v>
      </c>
      <c r="B13" s="327">
        <v>124765108</v>
      </c>
      <c r="C13" s="327">
        <v>2125097</v>
      </c>
      <c r="D13" t="s">
        <v>314</v>
      </c>
      <c r="E13">
        <v>24400</v>
      </c>
      <c r="F13">
        <v>406039.06</v>
      </c>
      <c r="G13">
        <v>17.07</v>
      </c>
      <c r="H13">
        <v>416508</v>
      </c>
      <c r="I13">
        <v>406039.06</v>
      </c>
      <c r="J13">
        <v>17.07</v>
      </c>
      <c r="K13">
        <v>416508</v>
      </c>
      <c r="L13" t="s">
        <v>289</v>
      </c>
      <c r="M13" s="326">
        <v>44135</v>
      </c>
    </row>
    <row r="14" spans="1:13">
      <c r="A14" t="s">
        <v>283</v>
      </c>
      <c r="B14" s="327" t="s">
        <v>315</v>
      </c>
      <c r="C14" s="327">
        <v>2186812</v>
      </c>
      <c r="D14" t="s">
        <v>316</v>
      </c>
      <c r="E14">
        <v>30600</v>
      </c>
      <c r="F14">
        <v>292093.21999999997</v>
      </c>
      <c r="G14">
        <v>5.47</v>
      </c>
      <c r="H14">
        <v>167382</v>
      </c>
      <c r="I14">
        <v>292093.21999999997</v>
      </c>
      <c r="J14">
        <v>5.47</v>
      </c>
      <c r="K14">
        <v>167382</v>
      </c>
      <c r="L14" t="s">
        <v>289</v>
      </c>
      <c r="M14" s="326">
        <v>44135</v>
      </c>
    </row>
    <row r="15" spans="1:13">
      <c r="A15" t="s">
        <v>283</v>
      </c>
      <c r="B15" s="327" t="s">
        <v>317</v>
      </c>
      <c r="C15" s="327">
        <v>2945927</v>
      </c>
      <c r="D15" t="s">
        <v>318</v>
      </c>
      <c r="E15">
        <v>23600</v>
      </c>
      <c r="F15">
        <v>288347.15999999997</v>
      </c>
      <c r="G15">
        <v>7.38</v>
      </c>
      <c r="H15">
        <v>174168</v>
      </c>
      <c r="I15">
        <v>288347.15999999997</v>
      </c>
      <c r="J15">
        <v>7.38</v>
      </c>
      <c r="K15">
        <v>174168</v>
      </c>
      <c r="L15" t="s">
        <v>289</v>
      </c>
      <c r="M15" s="326">
        <v>44135</v>
      </c>
    </row>
    <row r="16" spans="1:13">
      <c r="A16" t="s">
        <v>283</v>
      </c>
      <c r="B16" s="327">
        <v>294821608</v>
      </c>
      <c r="C16" s="327">
        <v>2031730</v>
      </c>
      <c r="D16" t="s">
        <v>319</v>
      </c>
      <c r="E16">
        <v>70800</v>
      </c>
      <c r="F16">
        <v>507624.08</v>
      </c>
      <c r="G16">
        <v>11.21</v>
      </c>
      <c r="H16">
        <v>793668</v>
      </c>
      <c r="I16">
        <v>507624.08</v>
      </c>
      <c r="J16">
        <v>11.21</v>
      </c>
      <c r="K16">
        <v>793668</v>
      </c>
      <c r="L16" t="s">
        <v>289</v>
      </c>
      <c r="M16" s="326">
        <v>44135</v>
      </c>
    </row>
    <row r="17" spans="1:13">
      <c r="A17" t="s">
        <v>283</v>
      </c>
      <c r="B17" s="327" t="s">
        <v>320</v>
      </c>
      <c r="C17" s="327" t="s">
        <v>321</v>
      </c>
      <c r="D17" t="s">
        <v>322</v>
      </c>
      <c r="E17">
        <v>5800</v>
      </c>
      <c r="F17">
        <v>434282.3</v>
      </c>
      <c r="G17">
        <v>178.42</v>
      </c>
      <c r="H17">
        <v>1034836</v>
      </c>
      <c r="I17">
        <v>434282.3</v>
      </c>
      <c r="J17">
        <v>178.42</v>
      </c>
      <c r="K17">
        <v>1034836</v>
      </c>
      <c r="L17" t="s">
        <v>289</v>
      </c>
      <c r="M17" s="326">
        <v>44135</v>
      </c>
    </row>
    <row r="18" spans="1:13">
      <c r="A18" t="s">
        <v>283</v>
      </c>
      <c r="B18" s="327" t="s">
        <v>323</v>
      </c>
      <c r="C18" s="327" t="s">
        <v>324</v>
      </c>
      <c r="D18" t="s">
        <v>325</v>
      </c>
      <c r="E18">
        <v>1000</v>
      </c>
      <c r="F18">
        <v>212018.7</v>
      </c>
      <c r="G18">
        <v>116.48</v>
      </c>
      <c r="H18">
        <v>116480</v>
      </c>
      <c r="I18">
        <v>212018.7</v>
      </c>
      <c r="J18">
        <v>116.48</v>
      </c>
      <c r="K18">
        <v>116480</v>
      </c>
      <c r="L18" t="s">
        <v>289</v>
      </c>
      <c r="M18" s="326">
        <v>44135</v>
      </c>
    </row>
    <row r="19" spans="1:13">
      <c r="A19" t="s">
        <v>283</v>
      </c>
      <c r="B19" s="327">
        <v>398438408</v>
      </c>
      <c r="C19" s="327" t="s">
        <v>326</v>
      </c>
      <c r="D19" t="s">
        <v>327</v>
      </c>
      <c r="E19">
        <v>25900</v>
      </c>
      <c r="F19">
        <v>522107.96</v>
      </c>
      <c r="G19">
        <v>16.98</v>
      </c>
      <c r="H19">
        <v>439782</v>
      </c>
      <c r="I19">
        <v>522107.96</v>
      </c>
      <c r="J19">
        <v>16.98</v>
      </c>
      <c r="K19">
        <v>439782</v>
      </c>
      <c r="L19" t="s">
        <v>289</v>
      </c>
      <c r="M19" s="326">
        <v>44135</v>
      </c>
    </row>
    <row r="20" spans="1:13">
      <c r="A20" t="s">
        <v>283</v>
      </c>
      <c r="B20" s="327" t="s">
        <v>328</v>
      </c>
      <c r="C20" s="327">
        <v>2569286</v>
      </c>
      <c r="D20" t="s">
        <v>329</v>
      </c>
      <c r="E20">
        <v>42200</v>
      </c>
      <c r="F20">
        <v>495346.44</v>
      </c>
      <c r="G20">
        <v>10.55</v>
      </c>
      <c r="H20">
        <v>445210</v>
      </c>
      <c r="I20">
        <v>495346.44</v>
      </c>
      <c r="J20">
        <v>10.55</v>
      </c>
      <c r="K20">
        <v>445210</v>
      </c>
      <c r="L20" t="s">
        <v>289</v>
      </c>
      <c r="M20" s="326">
        <v>44135</v>
      </c>
    </row>
    <row r="21" spans="1:13">
      <c r="A21" t="s">
        <v>283</v>
      </c>
      <c r="B21" s="327" t="s">
        <v>330</v>
      </c>
      <c r="C21" s="327" t="s">
        <v>331</v>
      </c>
      <c r="D21" t="s">
        <v>332</v>
      </c>
      <c r="E21">
        <v>11955</v>
      </c>
      <c r="F21">
        <v>675226.53</v>
      </c>
      <c r="G21">
        <v>51.14</v>
      </c>
      <c r="H21">
        <v>611378.69999999995</v>
      </c>
      <c r="I21">
        <v>675226.53</v>
      </c>
      <c r="J21">
        <v>51.14</v>
      </c>
      <c r="K21">
        <v>611378.69999999995</v>
      </c>
      <c r="L21" t="s">
        <v>289</v>
      </c>
      <c r="M21" s="326">
        <v>44135</v>
      </c>
    </row>
    <row r="22" spans="1:13">
      <c r="A22" t="s">
        <v>283</v>
      </c>
      <c r="B22" s="327" t="s">
        <v>333</v>
      </c>
      <c r="C22" s="327" t="s">
        <v>334</v>
      </c>
      <c r="D22" t="s">
        <v>335</v>
      </c>
      <c r="E22">
        <v>1300</v>
      </c>
      <c r="F22">
        <v>210188.94</v>
      </c>
      <c r="G22">
        <v>180.3</v>
      </c>
      <c r="H22">
        <v>234390</v>
      </c>
      <c r="I22">
        <v>210188.94</v>
      </c>
      <c r="J22">
        <v>180.3</v>
      </c>
      <c r="K22">
        <v>234390</v>
      </c>
      <c r="L22" t="s">
        <v>289</v>
      </c>
      <c r="M22" s="326">
        <v>44135</v>
      </c>
    </row>
    <row r="23" spans="1:13">
      <c r="A23" t="s">
        <v>283</v>
      </c>
      <c r="B23" s="327" t="s">
        <v>336</v>
      </c>
      <c r="C23" s="327" t="s">
        <v>337</v>
      </c>
      <c r="D23" t="s">
        <v>338</v>
      </c>
      <c r="E23">
        <v>18600</v>
      </c>
      <c r="F23">
        <v>162577.01999999999</v>
      </c>
      <c r="G23">
        <v>8.93</v>
      </c>
      <c r="H23">
        <v>166172.4</v>
      </c>
      <c r="I23">
        <v>162577.01999999999</v>
      </c>
      <c r="J23">
        <v>8.93</v>
      </c>
      <c r="K23">
        <v>166172.4</v>
      </c>
      <c r="L23" t="s">
        <v>289</v>
      </c>
      <c r="M23" s="326">
        <v>44135</v>
      </c>
    </row>
    <row r="24" spans="1:13">
      <c r="A24" t="s">
        <v>283</v>
      </c>
      <c r="B24" s="327" t="s">
        <v>339</v>
      </c>
      <c r="C24" s="327" t="s">
        <v>340</v>
      </c>
      <c r="D24" t="s">
        <v>341</v>
      </c>
      <c r="E24">
        <v>3361</v>
      </c>
      <c r="F24">
        <v>178667.28</v>
      </c>
      <c r="G24">
        <v>35.729999999999997</v>
      </c>
      <c r="H24">
        <v>120088.53</v>
      </c>
      <c r="I24">
        <v>178667.28</v>
      </c>
      <c r="J24">
        <v>35.729999999999997</v>
      </c>
      <c r="K24">
        <v>120088.53</v>
      </c>
      <c r="L24" t="s">
        <v>289</v>
      </c>
      <c r="M24" s="326">
        <v>44135</v>
      </c>
    </row>
    <row r="25" spans="1:13">
      <c r="A25" t="s">
        <v>283</v>
      </c>
      <c r="B25" s="327">
        <v>485785109</v>
      </c>
      <c r="C25" s="327" t="s">
        <v>342</v>
      </c>
      <c r="D25" t="s">
        <v>343</v>
      </c>
      <c r="E25">
        <v>11600</v>
      </c>
      <c r="F25">
        <v>289444.36</v>
      </c>
      <c r="G25">
        <v>9.66</v>
      </c>
      <c r="H25">
        <v>112032.8</v>
      </c>
      <c r="I25">
        <v>289444.36</v>
      </c>
      <c r="J25">
        <v>9.66</v>
      </c>
      <c r="K25">
        <v>112032.8</v>
      </c>
      <c r="L25" t="s">
        <v>289</v>
      </c>
      <c r="M25" s="326">
        <v>44135</v>
      </c>
    </row>
    <row r="26" spans="1:13">
      <c r="A26" t="s">
        <v>283</v>
      </c>
      <c r="B26" s="327">
        <v>654902204</v>
      </c>
      <c r="C26" s="327">
        <v>2640891</v>
      </c>
      <c r="D26" t="s">
        <v>344</v>
      </c>
      <c r="E26">
        <v>40000</v>
      </c>
      <c r="F26">
        <v>137044</v>
      </c>
      <c r="G26">
        <v>3.37</v>
      </c>
      <c r="H26">
        <v>134800</v>
      </c>
      <c r="I26">
        <v>137044</v>
      </c>
      <c r="J26">
        <v>3.37</v>
      </c>
      <c r="K26">
        <v>134800</v>
      </c>
      <c r="L26" t="s">
        <v>289</v>
      </c>
      <c r="M26" s="326">
        <v>44135</v>
      </c>
    </row>
    <row r="27" spans="1:13">
      <c r="A27" t="s">
        <v>283</v>
      </c>
      <c r="B27" s="327">
        <v>631512209</v>
      </c>
      <c r="C27" s="327" t="s">
        <v>345</v>
      </c>
      <c r="D27" t="s">
        <v>346</v>
      </c>
      <c r="E27">
        <v>9900</v>
      </c>
      <c r="F27">
        <v>257665.09</v>
      </c>
      <c r="G27">
        <v>38.94</v>
      </c>
      <c r="H27">
        <v>385506</v>
      </c>
      <c r="I27">
        <v>257665.09</v>
      </c>
      <c r="J27">
        <v>38.94</v>
      </c>
      <c r="K27">
        <v>385506</v>
      </c>
      <c r="L27" t="s">
        <v>289</v>
      </c>
      <c r="M27" s="326">
        <v>44135</v>
      </c>
    </row>
    <row r="28" spans="1:13">
      <c r="A28" t="s">
        <v>283</v>
      </c>
      <c r="B28" s="327">
        <v>683715106</v>
      </c>
      <c r="C28" s="327">
        <v>2655657</v>
      </c>
      <c r="D28" t="s">
        <v>347</v>
      </c>
      <c r="E28">
        <v>11800</v>
      </c>
      <c r="F28">
        <v>394088.85</v>
      </c>
      <c r="G28">
        <v>36.729999999999997</v>
      </c>
      <c r="H28">
        <v>433414</v>
      </c>
      <c r="I28">
        <v>394088.85</v>
      </c>
      <c r="J28">
        <v>36.729999999999997</v>
      </c>
      <c r="K28">
        <v>433414</v>
      </c>
      <c r="L28" t="s">
        <v>289</v>
      </c>
      <c r="M28" s="326">
        <v>44135</v>
      </c>
    </row>
    <row r="29" spans="1:13">
      <c r="A29" t="s">
        <v>283</v>
      </c>
      <c r="B29" s="327">
        <v>686330101</v>
      </c>
      <c r="C29" s="327">
        <v>2402444</v>
      </c>
      <c r="D29" t="s">
        <v>348</v>
      </c>
      <c r="E29">
        <v>2050</v>
      </c>
      <c r="F29">
        <v>163597.38</v>
      </c>
      <c r="G29">
        <v>58.84</v>
      </c>
      <c r="H29">
        <v>120622</v>
      </c>
      <c r="I29">
        <v>163597.38</v>
      </c>
      <c r="J29">
        <v>58.84</v>
      </c>
      <c r="K29">
        <v>120622</v>
      </c>
      <c r="L29" t="s">
        <v>289</v>
      </c>
      <c r="M29" s="326">
        <v>44135</v>
      </c>
    </row>
    <row r="30" spans="1:13">
      <c r="A30" t="s">
        <v>283</v>
      </c>
      <c r="B30" s="327">
        <v>705015105</v>
      </c>
      <c r="C30" s="327">
        <v>2704485</v>
      </c>
      <c r="D30" t="s">
        <v>349</v>
      </c>
      <c r="E30">
        <v>31708</v>
      </c>
      <c r="F30">
        <v>378096.97</v>
      </c>
      <c r="G30">
        <v>6.68</v>
      </c>
      <c r="H30">
        <v>211809.44</v>
      </c>
      <c r="I30">
        <v>378096.97</v>
      </c>
      <c r="J30">
        <v>6.68</v>
      </c>
      <c r="K30">
        <v>211809.44</v>
      </c>
      <c r="L30" t="s">
        <v>289</v>
      </c>
      <c r="M30" s="326">
        <v>44135</v>
      </c>
    </row>
    <row r="31" spans="1:13">
      <c r="A31" t="s">
        <v>283</v>
      </c>
      <c r="B31" s="327" t="s">
        <v>350</v>
      </c>
      <c r="C31" s="327" t="s">
        <v>351</v>
      </c>
      <c r="D31" t="s">
        <v>352</v>
      </c>
      <c r="E31">
        <v>26200</v>
      </c>
      <c r="F31">
        <v>290500.36</v>
      </c>
      <c r="G31">
        <v>7.9</v>
      </c>
      <c r="H31">
        <v>206901.4</v>
      </c>
      <c r="I31">
        <v>290500.36</v>
      </c>
      <c r="J31">
        <v>7.9</v>
      </c>
      <c r="K31">
        <v>206901.4</v>
      </c>
      <c r="L31" t="s">
        <v>289</v>
      </c>
      <c r="M31" s="326">
        <v>44135</v>
      </c>
    </row>
    <row r="32" spans="1:13">
      <c r="A32" t="s">
        <v>283</v>
      </c>
      <c r="B32" s="327" t="s">
        <v>353</v>
      </c>
      <c r="C32" s="327" t="s">
        <v>354</v>
      </c>
      <c r="D32" t="s">
        <v>355</v>
      </c>
      <c r="E32">
        <v>4100</v>
      </c>
      <c r="F32">
        <v>150862.78</v>
      </c>
      <c r="G32">
        <v>36.61</v>
      </c>
      <c r="H32">
        <v>150101</v>
      </c>
      <c r="I32">
        <v>150862.78</v>
      </c>
      <c r="J32">
        <v>36.61</v>
      </c>
      <c r="K32">
        <v>150101</v>
      </c>
      <c r="L32" t="s">
        <v>289</v>
      </c>
      <c r="M32" s="326">
        <v>44135</v>
      </c>
    </row>
    <row r="33" spans="1:13">
      <c r="A33" t="s">
        <v>283</v>
      </c>
      <c r="B33" s="327" t="s">
        <v>356</v>
      </c>
      <c r="C33" s="327" t="s">
        <v>357</v>
      </c>
      <c r="D33" t="s">
        <v>358</v>
      </c>
      <c r="E33">
        <v>9900</v>
      </c>
      <c r="F33">
        <v>119154.1</v>
      </c>
      <c r="G33">
        <v>19.98</v>
      </c>
      <c r="H33">
        <v>197841.6</v>
      </c>
      <c r="I33">
        <v>119154.1</v>
      </c>
      <c r="J33">
        <v>19.98</v>
      </c>
      <c r="K33">
        <v>197841.6</v>
      </c>
      <c r="L33" t="s">
        <v>289</v>
      </c>
      <c r="M33" s="326">
        <v>44135</v>
      </c>
    </row>
    <row r="34" spans="1:13">
      <c r="A34" t="s">
        <v>283</v>
      </c>
      <c r="B34" s="327">
        <v>759530108</v>
      </c>
      <c r="C34" s="327" t="s">
        <v>359</v>
      </c>
      <c r="D34" t="s">
        <v>360</v>
      </c>
      <c r="E34">
        <v>28900</v>
      </c>
      <c r="F34">
        <v>581830.31999999995</v>
      </c>
      <c r="G34">
        <v>19.73</v>
      </c>
      <c r="H34">
        <v>570197</v>
      </c>
      <c r="I34">
        <v>581830.31999999995</v>
      </c>
      <c r="J34">
        <v>19.73</v>
      </c>
      <c r="K34">
        <v>570197</v>
      </c>
      <c r="L34" t="s">
        <v>289</v>
      </c>
      <c r="M34" s="326">
        <v>44135</v>
      </c>
    </row>
    <row r="35" spans="1:13">
      <c r="A35" t="s">
        <v>283</v>
      </c>
      <c r="B35" s="327" t="s">
        <v>361</v>
      </c>
      <c r="C35" s="327" t="s">
        <v>362</v>
      </c>
      <c r="D35" t="s">
        <v>363</v>
      </c>
      <c r="E35">
        <v>10000</v>
      </c>
      <c r="F35">
        <v>86065</v>
      </c>
      <c r="G35">
        <v>9.7100000000000009</v>
      </c>
      <c r="H35">
        <v>97090</v>
      </c>
      <c r="I35">
        <v>86065</v>
      </c>
      <c r="J35">
        <v>9.7100000000000009</v>
      </c>
      <c r="K35">
        <v>97090</v>
      </c>
      <c r="L35" t="s">
        <v>289</v>
      </c>
      <c r="M35" s="326">
        <v>44135</v>
      </c>
    </row>
    <row r="36" spans="1:13">
      <c r="A36" t="s">
        <v>283</v>
      </c>
      <c r="B36" s="327">
        <v>803054204</v>
      </c>
      <c r="C36" s="327">
        <v>2775135</v>
      </c>
      <c r="D36" t="s">
        <v>364</v>
      </c>
      <c r="E36">
        <v>6200</v>
      </c>
      <c r="F36">
        <v>638639.88</v>
      </c>
      <c r="G36">
        <v>106.83</v>
      </c>
      <c r="H36">
        <v>662346</v>
      </c>
      <c r="I36">
        <v>638639.88</v>
      </c>
      <c r="J36">
        <v>106.83</v>
      </c>
      <c r="K36">
        <v>662346</v>
      </c>
      <c r="L36" t="s">
        <v>289</v>
      </c>
      <c r="M36" s="326">
        <v>44135</v>
      </c>
    </row>
    <row r="37" spans="1:13">
      <c r="A37" t="s">
        <v>283</v>
      </c>
      <c r="B37" s="327" t="s">
        <v>365</v>
      </c>
      <c r="C37" s="327">
        <v>2495648</v>
      </c>
      <c r="D37" t="s">
        <v>366</v>
      </c>
      <c r="E37">
        <v>8800</v>
      </c>
      <c r="F37">
        <v>215805.28</v>
      </c>
      <c r="G37">
        <v>21.06</v>
      </c>
      <c r="H37">
        <v>185328</v>
      </c>
      <c r="I37">
        <v>215805.28</v>
      </c>
      <c r="J37">
        <v>21.06</v>
      </c>
      <c r="K37">
        <v>185328</v>
      </c>
      <c r="L37" t="s">
        <v>289</v>
      </c>
      <c r="M37" s="326">
        <v>44135</v>
      </c>
    </row>
    <row r="38" spans="1:13">
      <c r="A38" t="s">
        <v>283</v>
      </c>
      <c r="B38" s="327">
        <v>835699307</v>
      </c>
      <c r="C38" s="327">
        <v>2821481</v>
      </c>
      <c r="D38" t="s">
        <v>367</v>
      </c>
      <c r="E38">
        <v>11667</v>
      </c>
      <c r="F38">
        <v>479616.92</v>
      </c>
      <c r="G38">
        <v>83.66</v>
      </c>
      <c r="H38">
        <v>976061.22</v>
      </c>
      <c r="I38">
        <v>479616.92</v>
      </c>
      <c r="J38">
        <v>83.66</v>
      </c>
      <c r="K38">
        <v>976061.22</v>
      </c>
      <c r="L38" t="s">
        <v>289</v>
      </c>
      <c r="M38" s="326">
        <v>44135</v>
      </c>
    </row>
    <row r="39" spans="1:13">
      <c r="A39" t="s">
        <v>283</v>
      </c>
      <c r="B39" s="327" t="s">
        <v>368</v>
      </c>
      <c r="C39" s="327" t="s">
        <v>369</v>
      </c>
      <c r="D39" t="s">
        <v>370</v>
      </c>
      <c r="E39">
        <v>1813</v>
      </c>
      <c r="F39">
        <v>238653.72</v>
      </c>
      <c r="G39">
        <v>925.43</v>
      </c>
      <c r="H39">
        <v>1677804.59</v>
      </c>
      <c r="I39">
        <v>238653.72</v>
      </c>
      <c r="J39">
        <v>925.43</v>
      </c>
      <c r="K39">
        <v>1677804.59</v>
      </c>
      <c r="L39" t="s">
        <v>289</v>
      </c>
      <c r="M39" s="326">
        <v>44135</v>
      </c>
    </row>
    <row r="40" spans="1:13">
      <c r="A40" t="s">
        <v>283</v>
      </c>
      <c r="B40" s="327" t="s">
        <v>371</v>
      </c>
      <c r="C40" s="327">
        <v>2615565</v>
      </c>
      <c r="D40" t="s">
        <v>372</v>
      </c>
      <c r="E40">
        <v>18400</v>
      </c>
      <c r="F40">
        <v>615917.48</v>
      </c>
      <c r="G40">
        <v>35.07</v>
      </c>
      <c r="H40">
        <v>645288</v>
      </c>
      <c r="I40">
        <v>615917.48</v>
      </c>
      <c r="J40">
        <v>35.07</v>
      </c>
      <c r="K40">
        <v>645288</v>
      </c>
      <c r="L40" t="s">
        <v>289</v>
      </c>
      <c r="M40" s="326">
        <v>44135</v>
      </c>
    </row>
    <row r="41" spans="1:13">
      <c r="A41" t="s">
        <v>283</v>
      </c>
      <c r="B41" s="327">
        <v>874080104</v>
      </c>
      <c r="C41" s="327" t="s">
        <v>373</v>
      </c>
      <c r="D41" t="s">
        <v>374</v>
      </c>
      <c r="E41">
        <v>2300</v>
      </c>
      <c r="F41">
        <v>149308.41</v>
      </c>
      <c r="G41">
        <v>66.459999999999994</v>
      </c>
      <c r="H41">
        <v>152858</v>
      </c>
      <c r="I41">
        <v>149308.41</v>
      </c>
      <c r="J41">
        <v>66.459999999999994</v>
      </c>
      <c r="K41">
        <v>152858</v>
      </c>
      <c r="L41" t="s">
        <v>289</v>
      </c>
      <c r="M41" s="326">
        <v>44135</v>
      </c>
    </row>
    <row r="42" spans="1:13">
      <c r="A42" t="s">
        <v>283</v>
      </c>
      <c r="B42" s="327">
        <v>878742204</v>
      </c>
      <c r="C42" s="327">
        <v>2124533</v>
      </c>
      <c r="D42" t="s">
        <v>375</v>
      </c>
      <c r="E42">
        <v>8200</v>
      </c>
      <c r="F42">
        <v>173840</v>
      </c>
      <c r="G42">
        <v>13.14</v>
      </c>
      <c r="H42">
        <v>107748</v>
      </c>
      <c r="I42">
        <v>173840</v>
      </c>
      <c r="J42">
        <v>13.14</v>
      </c>
      <c r="K42">
        <v>107748</v>
      </c>
      <c r="L42" t="s">
        <v>289</v>
      </c>
      <c r="M42" s="326">
        <v>44135</v>
      </c>
    </row>
    <row r="43" spans="1:13">
      <c r="A43" t="s">
        <v>283</v>
      </c>
      <c r="B43" s="327" t="s">
        <v>376</v>
      </c>
      <c r="C43" s="327" t="s">
        <v>377</v>
      </c>
      <c r="D43" t="s">
        <v>378</v>
      </c>
      <c r="E43">
        <v>20000</v>
      </c>
      <c r="F43">
        <v>223704</v>
      </c>
      <c r="G43">
        <v>11.69</v>
      </c>
      <c r="H43">
        <v>233800</v>
      </c>
      <c r="I43">
        <v>223704</v>
      </c>
      <c r="J43">
        <v>11.69</v>
      </c>
      <c r="K43">
        <v>233800</v>
      </c>
      <c r="L43" t="s">
        <v>289</v>
      </c>
      <c r="M43" s="326">
        <v>44135</v>
      </c>
    </row>
    <row r="44" spans="1:13">
      <c r="A44" t="s">
        <v>283</v>
      </c>
      <c r="B44" s="327" t="s">
        <v>379</v>
      </c>
      <c r="C44" s="327" t="s">
        <v>380</v>
      </c>
      <c r="D44" t="s">
        <v>381</v>
      </c>
      <c r="E44">
        <v>10100</v>
      </c>
      <c r="F44">
        <v>693092.04</v>
      </c>
      <c r="G44">
        <v>40.43</v>
      </c>
      <c r="H44">
        <v>408343</v>
      </c>
      <c r="I44">
        <v>693092.04</v>
      </c>
      <c r="J44">
        <v>40.43</v>
      </c>
      <c r="K44">
        <v>408343</v>
      </c>
      <c r="L44" t="s">
        <v>289</v>
      </c>
      <c r="M44" s="326">
        <v>44135</v>
      </c>
    </row>
    <row r="45" spans="1:13">
      <c r="A45" t="s">
        <v>283</v>
      </c>
      <c r="B45" s="327">
        <v>4031976</v>
      </c>
      <c r="C45" s="327">
        <v>4031976</v>
      </c>
      <c r="D45" t="s">
        <v>382</v>
      </c>
      <c r="E45">
        <v>1716</v>
      </c>
      <c r="F45">
        <v>337964.93</v>
      </c>
      <c r="G45">
        <v>297</v>
      </c>
      <c r="H45">
        <v>509643.61</v>
      </c>
      <c r="I45">
        <v>311416.71000000002</v>
      </c>
      <c r="J45">
        <v>255</v>
      </c>
      <c r="K45">
        <v>437580</v>
      </c>
      <c r="L45" t="s">
        <v>383</v>
      </c>
      <c r="M45" s="326">
        <v>44135</v>
      </c>
    </row>
    <row r="46" spans="1:13">
      <c r="A46" t="s">
        <v>283</v>
      </c>
      <c r="B46" s="327" t="s">
        <v>384</v>
      </c>
      <c r="C46" s="327" t="s">
        <v>384</v>
      </c>
      <c r="D46" t="s">
        <v>385</v>
      </c>
      <c r="E46">
        <v>4033</v>
      </c>
      <c r="F46">
        <v>382583.97</v>
      </c>
      <c r="G46">
        <v>96.32</v>
      </c>
      <c r="H46">
        <v>388456.91</v>
      </c>
      <c r="I46">
        <v>355874.45</v>
      </c>
      <c r="J46">
        <v>82.7</v>
      </c>
      <c r="K46">
        <v>333529.09999999998</v>
      </c>
      <c r="L46" t="s">
        <v>383</v>
      </c>
      <c r="M46" s="326">
        <v>44135</v>
      </c>
    </row>
    <row r="47" spans="1:13">
      <c r="A47" t="s">
        <v>283</v>
      </c>
      <c r="B47" s="327">
        <v>5330047</v>
      </c>
      <c r="C47" s="327">
        <v>5330047</v>
      </c>
      <c r="D47" t="s">
        <v>386</v>
      </c>
      <c r="E47">
        <v>5188</v>
      </c>
      <c r="F47">
        <v>492884.56</v>
      </c>
      <c r="G47">
        <v>170.68</v>
      </c>
      <c r="H47">
        <v>885512.93</v>
      </c>
      <c r="I47">
        <v>452326.07</v>
      </c>
      <c r="J47">
        <v>146.55000000000001</v>
      </c>
      <c r="K47">
        <v>760301.4</v>
      </c>
      <c r="L47" t="s">
        <v>383</v>
      </c>
      <c r="M47" s="326">
        <v>44135</v>
      </c>
    </row>
    <row r="48" spans="1:13">
      <c r="A48" t="s">
        <v>283</v>
      </c>
      <c r="B48" s="327">
        <v>5889505</v>
      </c>
      <c r="C48" s="327">
        <v>5889505</v>
      </c>
      <c r="D48" t="s">
        <v>387</v>
      </c>
      <c r="E48">
        <v>19754</v>
      </c>
      <c r="F48">
        <v>389105.64</v>
      </c>
      <c r="G48">
        <v>27.84</v>
      </c>
      <c r="H48">
        <v>549872.57999999996</v>
      </c>
      <c r="I48">
        <v>360551.52</v>
      </c>
      <c r="J48">
        <v>23.9</v>
      </c>
      <c r="K48">
        <v>472120.6</v>
      </c>
      <c r="L48" t="s">
        <v>383</v>
      </c>
      <c r="M48" s="326">
        <v>44135</v>
      </c>
    </row>
    <row r="49" spans="1:13">
      <c r="A49" t="s">
        <v>283</v>
      </c>
      <c r="B49" s="327">
        <v>4741844</v>
      </c>
      <c r="C49" s="327">
        <v>4741844</v>
      </c>
      <c r="D49" t="s">
        <v>388</v>
      </c>
      <c r="E49">
        <v>3654</v>
      </c>
      <c r="F49">
        <v>405958.8</v>
      </c>
      <c r="G49">
        <v>148.09</v>
      </c>
      <c r="H49">
        <v>541120.55000000005</v>
      </c>
      <c r="I49">
        <v>375707.75</v>
      </c>
      <c r="J49">
        <v>127.15</v>
      </c>
      <c r="K49">
        <v>464606.1</v>
      </c>
      <c r="L49" t="s">
        <v>383</v>
      </c>
      <c r="M49" s="326">
        <v>44135</v>
      </c>
    </row>
    <row r="50" spans="1:13">
      <c r="A50" t="s">
        <v>283</v>
      </c>
      <c r="B50" s="327" t="s">
        <v>389</v>
      </c>
      <c r="C50" s="327" t="s">
        <v>389</v>
      </c>
      <c r="D50" t="s">
        <v>390</v>
      </c>
      <c r="E50">
        <v>7015</v>
      </c>
      <c r="F50">
        <v>553085.36</v>
      </c>
      <c r="G50">
        <v>123.28</v>
      </c>
      <c r="H50">
        <v>864823.84</v>
      </c>
      <c r="I50">
        <v>498746.86</v>
      </c>
      <c r="J50">
        <v>105.85</v>
      </c>
      <c r="K50">
        <v>742537.75</v>
      </c>
      <c r="L50" t="s">
        <v>383</v>
      </c>
      <c r="M50" s="326">
        <v>44135</v>
      </c>
    </row>
    <row r="51" spans="1:13">
      <c r="A51" t="s">
        <v>283</v>
      </c>
      <c r="B51" s="327">
        <v>5999330</v>
      </c>
      <c r="C51" s="327">
        <v>5999330</v>
      </c>
      <c r="D51" t="s">
        <v>391</v>
      </c>
      <c r="E51">
        <v>2900</v>
      </c>
      <c r="F51">
        <v>513054.91</v>
      </c>
      <c r="G51">
        <v>300.14</v>
      </c>
      <c r="H51">
        <v>870405.31</v>
      </c>
      <c r="I51">
        <v>449991.92</v>
      </c>
      <c r="J51">
        <v>257.7</v>
      </c>
      <c r="K51">
        <v>747330</v>
      </c>
      <c r="L51" t="s">
        <v>383</v>
      </c>
      <c r="M51" s="326">
        <v>44135</v>
      </c>
    </row>
    <row r="52" spans="1:13">
      <c r="A52" t="s">
        <v>283</v>
      </c>
      <c r="B52" s="327">
        <v>4031879</v>
      </c>
      <c r="C52" s="327">
        <v>4031879</v>
      </c>
      <c r="D52" t="s">
        <v>392</v>
      </c>
      <c r="E52">
        <v>18176</v>
      </c>
      <c r="F52">
        <v>343845.81</v>
      </c>
      <c r="G52">
        <v>18.62</v>
      </c>
      <c r="H52">
        <v>338497.83</v>
      </c>
      <c r="I52">
        <v>316197.39</v>
      </c>
      <c r="J52">
        <v>15.99</v>
      </c>
      <c r="K52">
        <v>290634.23999999999</v>
      </c>
      <c r="L52" t="s">
        <v>383</v>
      </c>
      <c r="M52" s="326">
        <v>44135</v>
      </c>
    </row>
    <row r="53" spans="1:13">
      <c r="A53" t="s">
        <v>283</v>
      </c>
      <c r="B53" s="327">
        <v>6054603</v>
      </c>
      <c r="C53" s="327">
        <v>6054603</v>
      </c>
      <c r="D53" t="s">
        <v>393</v>
      </c>
      <c r="E53">
        <v>24100</v>
      </c>
      <c r="F53">
        <v>234404.42</v>
      </c>
      <c r="G53">
        <v>8.6</v>
      </c>
      <c r="H53">
        <v>207374.24</v>
      </c>
      <c r="I53">
        <v>25815650</v>
      </c>
      <c r="J53">
        <v>900.4</v>
      </c>
      <c r="K53">
        <v>21699640</v>
      </c>
      <c r="L53" t="s">
        <v>394</v>
      </c>
      <c r="M53" s="326">
        <v>44135</v>
      </c>
    </row>
    <row r="54" spans="1:13">
      <c r="A54" t="s">
        <v>283</v>
      </c>
      <c r="B54" s="327">
        <v>6499260</v>
      </c>
      <c r="C54" s="327">
        <v>6499260</v>
      </c>
      <c r="D54" t="s">
        <v>395</v>
      </c>
      <c r="E54">
        <v>3900</v>
      </c>
      <c r="F54">
        <v>211774.68</v>
      </c>
      <c r="G54">
        <v>54.77</v>
      </c>
      <c r="H54">
        <v>213598.05</v>
      </c>
      <c r="I54">
        <v>23262722</v>
      </c>
      <c r="J54">
        <v>5731</v>
      </c>
      <c r="K54">
        <v>22350900</v>
      </c>
      <c r="L54" t="s">
        <v>394</v>
      </c>
      <c r="M54" s="326">
        <v>44135</v>
      </c>
    </row>
    <row r="55" spans="1:13">
      <c r="A55" t="s">
        <v>283</v>
      </c>
      <c r="B55" s="327">
        <v>6555805</v>
      </c>
      <c r="C55" s="327">
        <v>6555805</v>
      </c>
      <c r="D55" t="s">
        <v>396</v>
      </c>
      <c r="E55">
        <v>6000</v>
      </c>
      <c r="F55">
        <v>214862.88</v>
      </c>
      <c r="G55">
        <v>43.96</v>
      </c>
      <c r="H55">
        <v>263761.46999999997</v>
      </c>
      <c r="I55">
        <v>23582788</v>
      </c>
      <c r="J55">
        <v>4600</v>
      </c>
      <c r="K55">
        <v>27600000</v>
      </c>
      <c r="L55" t="s">
        <v>394</v>
      </c>
      <c r="M55" s="326">
        <v>44135</v>
      </c>
    </row>
    <row r="56" spans="1:13">
      <c r="A56" t="s">
        <v>283</v>
      </c>
      <c r="B56" s="327">
        <v>6640682</v>
      </c>
      <c r="C56" s="327">
        <v>6640682</v>
      </c>
      <c r="D56" t="s">
        <v>397</v>
      </c>
      <c r="E56">
        <v>7972</v>
      </c>
      <c r="F56">
        <v>400043.51</v>
      </c>
      <c r="G56">
        <v>100.34</v>
      </c>
      <c r="H56">
        <v>799942.66</v>
      </c>
      <c r="I56">
        <v>44158818</v>
      </c>
      <c r="J56">
        <v>10500</v>
      </c>
      <c r="K56">
        <v>83706000</v>
      </c>
      <c r="L56" t="s">
        <v>394</v>
      </c>
      <c r="M56" s="326">
        <v>44135</v>
      </c>
    </row>
    <row r="57" spans="1:13">
      <c r="A57" t="s">
        <v>283</v>
      </c>
      <c r="B57" s="327">
        <v>6659428</v>
      </c>
      <c r="C57" s="327">
        <v>6659428</v>
      </c>
      <c r="D57" t="s">
        <v>398</v>
      </c>
      <c r="E57">
        <v>7911</v>
      </c>
      <c r="F57">
        <v>352324.1</v>
      </c>
      <c r="G57">
        <v>71.67</v>
      </c>
      <c r="H57">
        <v>567015.48</v>
      </c>
      <c r="I57">
        <v>39528357</v>
      </c>
      <c r="J57">
        <v>7500</v>
      </c>
      <c r="K57">
        <v>59332500</v>
      </c>
      <c r="L57" t="s">
        <v>394</v>
      </c>
      <c r="M57" s="326">
        <v>44135</v>
      </c>
    </row>
    <row r="58" spans="1:13">
      <c r="A58" t="s">
        <v>283</v>
      </c>
      <c r="B58" s="327">
        <v>6661144</v>
      </c>
      <c r="C58" s="327">
        <v>6661144</v>
      </c>
      <c r="D58" t="s">
        <v>399</v>
      </c>
      <c r="E58">
        <v>17800</v>
      </c>
      <c r="F58">
        <v>280514.89</v>
      </c>
      <c r="G58">
        <v>11.62</v>
      </c>
      <c r="H58">
        <v>206765.1</v>
      </c>
      <c r="I58">
        <v>31008719</v>
      </c>
      <c r="J58">
        <v>1215.5</v>
      </c>
      <c r="K58">
        <v>21635900</v>
      </c>
      <c r="L58" t="s">
        <v>394</v>
      </c>
      <c r="M58" s="326">
        <v>44135</v>
      </c>
    </row>
    <row r="59" spans="1:13">
      <c r="A59" t="s">
        <v>283</v>
      </c>
      <c r="B59" s="327">
        <v>6269861</v>
      </c>
      <c r="C59" s="327">
        <v>6269861</v>
      </c>
      <c r="D59" t="s">
        <v>400</v>
      </c>
      <c r="E59">
        <v>11200</v>
      </c>
      <c r="F59">
        <v>178647.75</v>
      </c>
      <c r="G59">
        <v>21.23</v>
      </c>
      <c r="H59">
        <v>237828.75</v>
      </c>
      <c r="I59">
        <v>20187196</v>
      </c>
      <c r="J59">
        <v>2222</v>
      </c>
      <c r="K59">
        <v>24886400</v>
      </c>
      <c r="L59" t="s">
        <v>394</v>
      </c>
      <c r="M59" s="326">
        <v>44135</v>
      </c>
    </row>
    <row r="60" spans="1:13">
      <c r="A60" t="s">
        <v>283</v>
      </c>
      <c r="B60" s="327">
        <v>6229597</v>
      </c>
      <c r="C60" s="327">
        <v>6229597</v>
      </c>
      <c r="D60" t="s">
        <v>401</v>
      </c>
      <c r="E60">
        <v>50671</v>
      </c>
      <c r="F60">
        <v>404967.63</v>
      </c>
      <c r="G60">
        <v>9.6999999999999993</v>
      </c>
      <c r="H60">
        <v>491504.83</v>
      </c>
      <c r="I60">
        <v>45371868</v>
      </c>
      <c r="J60">
        <v>1015</v>
      </c>
      <c r="K60">
        <v>51431065</v>
      </c>
      <c r="L60" t="s">
        <v>394</v>
      </c>
      <c r="M60" s="326">
        <v>44135</v>
      </c>
    </row>
    <row r="61" spans="1:13">
      <c r="A61" t="s">
        <v>283</v>
      </c>
      <c r="B61" s="327">
        <v>6356406</v>
      </c>
      <c r="C61" s="327">
        <v>6356406</v>
      </c>
      <c r="D61" t="s">
        <v>402</v>
      </c>
      <c r="E61">
        <v>6188</v>
      </c>
      <c r="F61">
        <v>194414.99</v>
      </c>
      <c r="G61">
        <v>18.21</v>
      </c>
      <c r="H61">
        <v>112683.81</v>
      </c>
      <c r="I61">
        <v>21503189</v>
      </c>
      <c r="J61">
        <v>1905.5</v>
      </c>
      <c r="K61">
        <v>11791234</v>
      </c>
      <c r="L61" t="s">
        <v>394</v>
      </c>
      <c r="M61" s="326">
        <v>44135</v>
      </c>
    </row>
    <row r="62" spans="1:13">
      <c r="A62" t="s">
        <v>283</v>
      </c>
      <c r="B62" s="327">
        <v>6616508</v>
      </c>
      <c r="C62" s="327">
        <v>6616508</v>
      </c>
      <c r="D62" t="s">
        <v>403</v>
      </c>
      <c r="E62">
        <v>7290</v>
      </c>
      <c r="F62">
        <v>123898.39</v>
      </c>
      <c r="G62">
        <v>11.51</v>
      </c>
      <c r="H62">
        <v>83879.59</v>
      </c>
      <c r="I62">
        <v>14022188</v>
      </c>
      <c r="J62">
        <v>1204</v>
      </c>
      <c r="K62">
        <v>8777160</v>
      </c>
      <c r="L62" t="s">
        <v>394</v>
      </c>
      <c r="M62" s="326">
        <v>44135</v>
      </c>
    </row>
    <row r="63" spans="1:13">
      <c r="A63" t="s">
        <v>283</v>
      </c>
      <c r="B63" s="327">
        <v>6869302</v>
      </c>
      <c r="C63" s="327">
        <v>6869302</v>
      </c>
      <c r="D63" t="s">
        <v>404</v>
      </c>
      <c r="E63">
        <v>2398</v>
      </c>
      <c r="F63">
        <v>203559.9</v>
      </c>
      <c r="G63">
        <v>116.69</v>
      </c>
      <c r="H63">
        <v>279812.5</v>
      </c>
      <c r="I63">
        <v>23051525</v>
      </c>
      <c r="J63">
        <v>12210</v>
      </c>
      <c r="K63">
        <v>29279580</v>
      </c>
      <c r="L63" t="s">
        <v>394</v>
      </c>
      <c r="M63" s="326">
        <v>44135</v>
      </c>
    </row>
    <row r="64" spans="1:13">
      <c r="A64" t="s">
        <v>283</v>
      </c>
      <c r="B64" s="327">
        <v>6986041</v>
      </c>
      <c r="C64" s="327">
        <v>6986041</v>
      </c>
      <c r="D64" t="s">
        <v>405</v>
      </c>
      <c r="E64">
        <v>6300</v>
      </c>
      <c r="F64">
        <v>168291.53</v>
      </c>
      <c r="G64">
        <v>38.56</v>
      </c>
      <c r="H64">
        <v>242932.91</v>
      </c>
      <c r="I64">
        <v>19016943</v>
      </c>
      <c r="J64">
        <v>4035</v>
      </c>
      <c r="K64">
        <v>25420500</v>
      </c>
      <c r="L64" t="s">
        <v>394</v>
      </c>
      <c r="M64" s="326">
        <v>44135</v>
      </c>
    </row>
    <row r="65" spans="1:13">
      <c r="A65" t="s">
        <v>283</v>
      </c>
      <c r="B65" s="327" t="s">
        <v>406</v>
      </c>
      <c r="C65" s="327" t="s">
        <v>406</v>
      </c>
      <c r="D65" t="s">
        <v>407</v>
      </c>
      <c r="E65">
        <v>13596</v>
      </c>
      <c r="F65">
        <v>264414.63</v>
      </c>
      <c r="G65">
        <v>20.51</v>
      </c>
      <c r="H65">
        <v>278890.74</v>
      </c>
      <c r="I65">
        <v>2373861.6</v>
      </c>
      <c r="J65">
        <v>182.2</v>
      </c>
      <c r="K65">
        <v>2477191.2000000002</v>
      </c>
      <c r="L65" t="s">
        <v>408</v>
      </c>
      <c r="M65" s="326">
        <v>44135</v>
      </c>
    </row>
    <row r="66" spans="1:13">
      <c r="A66" t="s">
        <v>283</v>
      </c>
      <c r="B66" s="327">
        <v>7124594</v>
      </c>
      <c r="C66" s="327">
        <v>7124594</v>
      </c>
      <c r="D66" t="s">
        <v>409</v>
      </c>
      <c r="E66">
        <v>2596</v>
      </c>
      <c r="F66">
        <v>382225.63</v>
      </c>
      <c r="G66">
        <v>136.69</v>
      </c>
      <c r="H66">
        <v>354836.7</v>
      </c>
      <c r="I66">
        <v>383309.17</v>
      </c>
      <c r="J66">
        <v>125.3</v>
      </c>
      <c r="K66">
        <v>325278.8</v>
      </c>
      <c r="L66" t="s">
        <v>410</v>
      </c>
      <c r="M66" s="326">
        <v>44135</v>
      </c>
    </row>
    <row r="67" spans="1:13">
      <c r="A67" t="s">
        <v>283</v>
      </c>
      <c r="B67" s="327">
        <v>7171589</v>
      </c>
      <c r="C67" s="327">
        <v>7171589</v>
      </c>
      <c r="D67" t="s">
        <v>411</v>
      </c>
      <c r="E67">
        <v>18812</v>
      </c>
      <c r="F67">
        <v>260935.19</v>
      </c>
      <c r="G67">
        <v>9.41</v>
      </c>
      <c r="H67">
        <v>176976.86</v>
      </c>
      <c r="I67">
        <v>259038.25</v>
      </c>
      <c r="J67">
        <v>8.6199999999999992</v>
      </c>
      <c r="K67">
        <v>162234.69</v>
      </c>
      <c r="L67" t="s">
        <v>410</v>
      </c>
      <c r="M67" s="326">
        <v>44135</v>
      </c>
    </row>
    <row r="68" spans="1:13">
      <c r="A68" t="s">
        <v>283</v>
      </c>
      <c r="B68" s="327" t="s">
        <v>412</v>
      </c>
      <c r="C68" s="327" t="s">
        <v>412</v>
      </c>
      <c r="D68" t="s">
        <v>413</v>
      </c>
      <c r="E68">
        <v>4504</v>
      </c>
      <c r="F68">
        <v>218870.8</v>
      </c>
      <c r="G68">
        <v>44.66</v>
      </c>
      <c r="H68">
        <v>201149.51</v>
      </c>
      <c r="I68">
        <v>218444</v>
      </c>
      <c r="J68">
        <v>40.94</v>
      </c>
      <c r="K68">
        <v>184393.76</v>
      </c>
      <c r="L68" t="s">
        <v>410</v>
      </c>
      <c r="M68" s="326">
        <v>44135</v>
      </c>
    </row>
    <row r="69" spans="1:13">
      <c r="A69" t="s">
        <v>283</v>
      </c>
      <c r="B69" s="327">
        <v>7333378</v>
      </c>
      <c r="C69" s="327">
        <v>7333378</v>
      </c>
      <c r="D69" t="s">
        <v>414</v>
      </c>
      <c r="E69">
        <v>2445</v>
      </c>
      <c r="F69">
        <v>439028.68</v>
      </c>
      <c r="G69">
        <v>605.65</v>
      </c>
      <c r="H69">
        <v>1480815.97</v>
      </c>
      <c r="I69">
        <v>438707.4</v>
      </c>
      <c r="J69">
        <v>555.20000000000005</v>
      </c>
      <c r="K69">
        <v>1357464</v>
      </c>
      <c r="L69" t="s">
        <v>410</v>
      </c>
      <c r="M69" s="326">
        <v>44135</v>
      </c>
    </row>
    <row r="70" spans="1:13">
      <c r="A70" t="s">
        <v>283</v>
      </c>
      <c r="B70" s="327">
        <v>6185495</v>
      </c>
      <c r="C70" s="327">
        <v>6185495</v>
      </c>
      <c r="D70" t="s">
        <v>415</v>
      </c>
      <c r="E70">
        <v>1883</v>
      </c>
      <c r="F70">
        <v>180451.82</v>
      </c>
      <c r="G70">
        <v>202.04</v>
      </c>
      <c r="H70">
        <v>380436.65</v>
      </c>
      <c r="I70">
        <v>240346.12</v>
      </c>
      <c r="J70">
        <v>287.56</v>
      </c>
      <c r="K70">
        <v>541475.48</v>
      </c>
      <c r="L70" t="s">
        <v>416</v>
      </c>
      <c r="M70" s="326">
        <v>44135</v>
      </c>
    </row>
    <row r="71" spans="1:13">
      <c r="A71" t="s">
        <v>283</v>
      </c>
      <c r="B71" s="329" t="s">
        <v>417</v>
      </c>
      <c r="C71" s="329" t="s">
        <v>417</v>
      </c>
      <c r="D71" t="s">
        <v>418</v>
      </c>
      <c r="E71">
        <v>3022</v>
      </c>
      <c r="F71">
        <v>202969.60000000001</v>
      </c>
      <c r="G71">
        <v>89.05</v>
      </c>
      <c r="H71">
        <v>269120</v>
      </c>
      <c r="I71">
        <v>272162.45</v>
      </c>
      <c r="J71">
        <v>126.75</v>
      </c>
      <c r="K71">
        <v>383038.5</v>
      </c>
      <c r="L71" t="s">
        <v>416</v>
      </c>
      <c r="M71" s="326">
        <v>44135</v>
      </c>
    </row>
    <row r="72" spans="1:13">
      <c r="A72" t="s">
        <v>283</v>
      </c>
      <c r="B72" s="327" t="s">
        <v>419</v>
      </c>
      <c r="C72" s="327" t="s">
        <v>419</v>
      </c>
      <c r="D72" t="s">
        <v>420</v>
      </c>
      <c r="E72">
        <v>85492</v>
      </c>
      <c r="F72">
        <v>175873.37</v>
      </c>
      <c r="G72">
        <v>1.43</v>
      </c>
      <c r="H72">
        <v>121934.07</v>
      </c>
      <c r="I72">
        <v>234248.08</v>
      </c>
      <c r="J72">
        <v>2.0299999999999998</v>
      </c>
      <c r="K72">
        <v>173548.76</v>
      </c>
      <c r="L72" t="s">
        <v>416</v>
      </c>
      <c r="M72" s="326">
        <v>44135</v>
      </c>
    </row>
    <row r="73" spans="1:13">
      <c r="A73" t="s">
        <v>283</v>
      </c>
      <c r="B73" s="344" t="s">
        <v>440</v>
      </c>
      <c r="C73" s="344" t="s">
        <v>440</v>
      </c>
      <c r="D73" t="s">
        <v>421</v>
      </c>
      <c r="E73">
        <v>66722</v>
      </c>
      <c r="F73">
        <v>499555.04</v>
      </c>
      <c r="G73">
        <v>5.14</v>
      </c>
      <c r="H73">
        <v>342806.19</v>
      </c>
      <c r="I73">
        <v>386457.16</v>
      </c>
      <c r="J73">
        <v>3.97</v>
      </c>
      <c r="K73">
        <v>264886.34000000003</v>
      </c>
      <c r="L73" t="s">
        <v>422</v>
      </c>
      <c r="M73" s="326">
        <v>44135</v>
      </c>
    </row>
    <row r="74" spans="1:13">
      <c r="A74" t="s">
        <v>283</v>
      </c>
      <c r="B74" s="327" t="s">
        <v>423</v>
      </c>
      <c r="C74" s="327" t="s">
        <v>423</v>
      </c>
      <c r="D74" t="s">
        <v>424</v>
      </c>
      <c r="E74">
        <v>16095</v>
      </c>
      <c r="F74">
        <v>476240.25</v>
      </c>
      <c r="G74">
        <v>31.06</v>
      </c>
      <c r="H74">
        <v>499909.41</v>
      </c>
      <c r="I74">
        <v>370207.42</v>
      </c>
      <c r="J74">
        <v>24</v>
      </c>
      <c r="K74">
        <v>386280</v>
      </c>
      <c r="L74" t="s">
        <v>422</v>
      </c>
      <c r="M74" s="326">
        <v>44135</v>
      </c>
    </row>
    <row r="75" spans="1:13">
      <c r="A75" t="s">
        <v>283</v>
      </c>
      <c r="B75" s="327" t="s">
        <v>425</v>
      </c>
      <c r="C75" s="327" t="s">
        <v>425</v>
      </c>
      <c r="D75" t="s">
        <v>426</v>
      </c>
      <c r="E75">
        <v>7100</v>
      </c>
      <c r="F75">
        <v>406713.57</v>
      </c>
      <c r="G75">
        <v>107.13</v>
      </c>
      <c r="H75">
        <v>760628.96</v>
      </c>
      <c r="I75">
        <v>306696.84999999998</v>
      </c>
      <c r="J75">
        <v>82.78</v>
      </c>
      <c r="K75">
        <v>587738</v>
      </c>
      <c r="L75" t="s">
        <v>422</v>
      </c>
      <c r="M75" s="326">
        <v>44135</v>
      </c>
    </row>
    <row r="76" spans="1:13">
      <c r="A76" t="s">
        <v>283</v>
      </c>
      <c r="B76" s="327" t="s">
        <v>427</v>
      </c>
      <c r="C76" s="327" t="s">
        <v>427</v>
      </c>
      <c r="D76" t="s">
        <v>428</v>
      </c>
      <c r="E76">
        <v>20682</v>
      </c>
      <c r="F76">
        <v>410724.72</v>
      </c>
      <c r="G76">
        <v>17.21</v>
      </c>
      <c r="H76">
        <v>355852.45</v>
      </c>
      <c r="I76">
        <v>319786.15999999997</v>
      </c>
      <c r="J76">
        <v>13.29</v>
      </c>
      <c r="K76">
        <v>274967.19</v>
      </c>
      <c r="L76" t="s">
        <v>422</v>
      </c>
      <c r="M76" s="326">
        <v>44135</v>
      </c>
    </row>
    <row r="77" spans="1:13">
      <c r="A77" t="s">
        <v>283</v>
      </c>
      <c r="B77" s="327" t="s">
        <v>429</v>
      </c>
      <c r="C77" s="327" t="s">
        <v>429</v>
      </c>
      <c r="D77" t="s">
        <v>430</v>
      </c>
      <c r="F77">
        <v>203477.99</v>
      </c>
      <c r="H77">
        <v>203477.99</v>
      </c>
      <c r="I77">
        <v>203477.99</v>
      </c>
      <c r="K77">
        <v>203477.99</v>
      </c>
      <c r="L77" t="s">
        <v>289</v>
      </c>
      <c r="M77" s="326">
        <v>44135</v>
      </c>
    </row>
    <row r="78" spans="1:13">
      <c r="A78" t="s">
        <v>283</v>
      </c>
      <c r="B78" s="327" t="s">
        <v>429</v>
      </c>
      <c r="C78" s="327" t="s">
        <v>429</v>
      </c>
      <c r="D78" t="s">
        <v>431</v>
      </c>
      <c r="E78">
        <v>17797.82</v>
      </c>
      <c r="F78">
        <v>12407.53</v>
      </c>
      <c r="G78">
        <v>0.7</v>
      </c>
      <c r="H78">
        <v>12504.62</v>
      </c>
      <c r="I78">
        <v>17797.82</v>
      </c>
      <c r="J78">
        <v>1</v>
      </c>
      <c r="K78">
        <v>17797.82</v>
      </c>
      <c r="L78" t="s">
        <v>416</v>
      </c>
      <c r="M78" s="326">
        <v>44135</v>
      </c>
    </row>
    <row r="79" spans="1:13">
      <c r="A79" t="s">
        <v>283</v>
      </c>
      <c r="B79" s="327" t="s">
        <v>429</v>
      </c>
      <c r="C79" s="327" t="s">
        <v>429</v>
      </c>
      <c r="D79" t="s">
        <v>432</v>
      </c>
      <c r="E79">
        <v>24622.83</v>
      </c>
      <c r="F79">
        <v>25081.67</v>
      </c>
      <c r="G79">
        <v>1.0900000000000001</v>
      </c>
      <c r="H79">
        <v>26860.29</v>
      </c>
      <c r="I79">
        <v>24622.83</v>
      </c>
      <c r="J79">
        <v>1</v>
      </c>
      <c r="K79">
        <v>24622.83</v>
      </c>
      <c r="L79" t="s">
        <v>410</v>
      </c>
      <c r="M79" s="326">
        <v>44135</v>
      </c>
    </row>
    <row r="80" spans="1:13">
      <c r="A80" t="s">
        <v>283</v>
      </c>
      <c r="B80" s="327" t="s">
        <v>429</v>
      </c>
      <c r="C80" s="327" t="s">
        <v>429</v>
      </c>
      <c r="D80" t="s">
        <v>433</v>
      </c>
      <c r="E80">
        <v>3100.25</v>
      </c>
      <c r="F80">
        <v>3486.77</v>
      </c>
      <c r="G80">
        <v>1.1599999999999999</v>
      </c>
      <c r="H80">
        <v>3610.82</v>
      </c>
      <c r="I80">
        <v>3100.25</v>
      </c>
      <c r="J80">
        <v>1</v>
      </c>
      <c r="K80">
        <v>3100.25</v>
      </c>
      <c r="L80" t="s">
        <v>383</v>
      </c>
      <c r="M80" s="326">
        <v>44135</v>
      </c>
    </row>
    <row r="81" spans="1:13">
      <c r="A81" t="s">
        <v>283</v>
      </c>
      <c r="B81" s="327" t="s">
        <v>429</v>
      </c>
      <c r="C81" s="327" t="s">
        <v>429</v>
      </c>
      <c r="D81" t="s">
        <v>434</v>
      </c>
      <c r="E81">
        <v>10012.43</v>
      </c>
      <c r="F81">
        <v>12788.2</v>
      </c>
      <c r="G81">
        <v>1.29</v>
      </c>
      <c r="H81">
        <v>12957.72</v>
      </c>
      <c r="I81">
        <v>10012.43</v>
      </c>
      <c r="J81">
        <v>1</v>
      </c>
      <c r="K81">
        <v>10012.43</v>
      </c>
      <c r="L81" t="s">
        <v>422</v>
      </c>
      <c r="M81" s="326">
        <v>44135</v>
      </c>
    </row>
    <row r="82" spans="1:13">
      <c r="A82" t="s">
        <v>283</v>
      </c>
      <c r="B82" s="327" t="s">
        <v>429</v>
      </c>
      <c r="C82" s="327" t="s">
        <v>429</v>
      </c>
      <c r="D82" t="s">
        <v>435</v>
      </c>
      <c r="E82">
        <v>3812855</v>
      </c>
      <c r="F82">
        <v>35374.089999999997</v>
      </c>
      <c r="G82">
        <v>0.01</v>
      </c>
      <c r="H82">
        <v>36437.83</v>
      </c>
      <c r="I82">
        <v>3812855</v>
      </c>
      <c r="J82">
        <v>1</v>
      </c>
      <c r="K82">
        <v>3812855</v>
      </c>
      <c r="L82" t="s">
        <v>394</v>
      </c>
      <c r="M82" s="326">
        <v>44135</v>
      </c>
    </row>
    <row r="83" spans="1:13">
      <c r="A83" t="s">
        <v>283</v>
      </c>
      <c r="B83" s="327" t="s">
        <v>429</v>
      </c>
      <c r="C83" s="327" t="s">
        <v>429</v>
      </c>
      <c r="D83" t="s">
        <v>436</v>
      </c>
      <c r="E83">
        <v>104647.49</v>
      </c>
      <c r="F83">
        <v>12117.53</v>
      </c>
      <c r="G83">
        <v>0.1</v>
      </c>
      <c r="H83">
        <v>10975.44</v>
      </c>
      <c r="I83">
        <v>104647.49</v>
      </c>
      <c r="J83">
        <v>1</v>
      </c>
      <c r="K83">
        <v>104647.49</v>
      </c>
      <c r="L83" t="s">
        <v>437</v>
      </c>
      <c r="M83" s="326">
        <v>44135</v>
      </c>
    </row>
    <row r="84" spans="1:13">
      <c r="A84" t="s">
        <v>283</v>
      </c>
      <c r="B84" s="327" t="s">
        <v>429</v>
      </c>
      <c r="C84" s="327" t="s">
        <v>429</v>
      </c>
      <c r="D84" t="s">
        <v>438</v>
      </c>
      <c r="E84">
        <v>198561.16</v>
      </c>
      <c r="F84">
        <v>21153.8</v>
      </c>
      <c r="G84">
        <v>0.11</v>
      </c>
      <c r="H84">
        <v>22354.7</v>
      </c>
      <c r="I84">
        <v>198561.16</v>
      </c>
      <c r="J84">
        <v>1</v>
      </c>
      <c r="K84">
        <v>198561.16</v>
      </c>
      <c r="L84" t="s">
        <v>408</v>
      </c>
      <c r="M84" s="326">
        <v>44135</v>
      </c>
    </row>
    <row r="85" spans="1:13">
      <c r="A85" t="s">
        <v>283</v>
      </c>
      <c r="B85" s="327" t="s">
        <v>429</v>
      </c>
      <c r="C85" s="327" t="s">
        <v>429</v>
      </c>
      <c r="D85" t="s">
        <v>439</v>
      </c>
      <c r="E85">
        <v>10770.89</v>
      </c>
      <c r="F85">
        <v>7832.02</v>
      </c>
      <c r="G85">
        <v>0.73</v>
      </c>
      <c r="H85">
        <v>7884.99</v>
      </c>
      <c r="I85">
        <v>10770.89</v>
      </c>
      <c r="J85">
        <v>1</v>
      </c>
      <c r="K85">
        <v>10770.89</v>
      </c>
      <c r="L85" t="s">
        <v>285</v>
      </c>
      <c r="M85" s="326">
        <v>44135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27</vt:i4>
      </vt:variant>
    </vt:vector>
  </HeadingPairs>
  <TitlesOfParts>
    <vt:vector size="38" baseType="lpstr">
      <vt:lpstr>Instructions</vt:lpstr>
      <vt:lpstr>Procedure</vt:lpstr>
      <vt:lpstr>Schedule_A</vt:lpstr>
      <vt:lpstr>Share_Cost_Mkt</vt:lpstr>
      <vt:lpstr>Cash</vt:lpstr>
      <vt:lpstr>Dividends</vt:lpstr>
      <vt:lpstr>Interest</vt:lpstr>
      <vt:lpstr>Tax_Reclaims</vt:lpstr>
      <vt:lpstr>Open_Trades</vt:lpstr>
      <vt:lpstr>Pending_FX </vt:lpstr>
      <vt:lpstr>Sheet1</vt:lpstr>
      <vt:lpstr>DIST_INSERTED_ROWS</vt:lpstr>
      <vt:lpstr>DIST2_INSERTED_ROWS</vt:lpstr>
      <vt:lpstr>DIST4_AN_COL</vt:lpstr>
      <vt:lpstr>DIST4_DETAIL_ROW</vt:lpstr>
      <vt:lpstr>DIST4_GB_COL</vt:lpstr>
      <vt:lpstr>DIST4_SD_COL</vt:lpstr>
      <vt:lpstr>DIST4_SN_COL</vt:lpstr>
      <vt:lpstr>INT_BNI_IM</vt:lpstr>
      <vt:lpstr>INT_BNI_SSC</vt:lpstr>
      <vt:lpstr>OSI_BNP_IM</vt:lpstr>
      <vt:lpstr>OTS_BNP_IM</vt:lpstr>
      <vt:lpstr>OTS_BNP_SSC</vt:lpstr>
      <vt:lpstr>Cash!Print_Area</vt:lpstr>
      <vt:lpstr>Dividends!Print_Area</vt:lpstr>
      <vt:lpstr>Open_Trades!Print_Area</vt:lpstr>
      <vt:lpstr>'Pending_FX '!Print_Area</vt:lpstr>
      <vt:lpstr>Procedure!Print_Area</vt:lpstr>
      <vt:lpstr>Share_Cost_Mkt!Print_Area</vt:lpstr>
      <vt:lpstr>Tax_Reclaims!Print_Area</vt:lpstr>
      <vt:lpstr>Cash!Print_Titles</vt:lpstr>
      <vt:lpstr>Dividends!Print_Titles</vt:lpstr>
      <vt:lpstr>Interest!Print_Titles</vt:lpstr>
      <vt:lpstr>Open_Trades!Print_Titles</vt:lpstr>
      <vt:lpstr>Share_Cost_Mkt!Print_Titles</vt:lpstr>
      <vt:lpstr>Tax_Reclaims!Print_Titles</vt:lpstr>
      <vt:lpstr>TRAN3_INSERTED_ROWS</vt:lpstr>
      <vt:lpstr>'Pending_FX '!TRAN5_INSERTED_ROWS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Mompoint, James</dc:creator>
  <cp:lastModifiedBy>Joleary</cp:lastModifiedBy>
  <cp:lastPrinted>2019-07-23T14:29:16Z</cp:lastPrinted>
  <dcterms:created xsi:type="dcterms:W3CDTF">2007-04-09T18:06:04Z</dcterms:created>
  <dcterms:modified xsi:type="dcterms:W3CDTF">2020-11-16T18:57:20Z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FSSessionID">
    <vt:lpwstr>{4A93C5C5-F2A9-4EED-A922-E85F4E1E23DF}</vt:lpwstr>
  </property>
  <property fmtid="{D5CDD505-2E9C-101B-9397-08002B2CF9AE}" pid="3" name="_NewReviewCycle">
    <vt:lpwstr/>
  </property>
</Properties>
</file>