
<file path=[Content_Types].xml><?xml version="1.0" encoding="utf-8"?>
<Types xmlns="http://schemas.openxmlformats.org/package/2006/content-types">
  <Default Extension="bin" ContentType="application/vnd.openxmlformats-officedocument.spreadsheetml.printerSettings"/>
  <Default Extension="tmp" ContentType="image/png"/>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7" rupBuild="9303"/>
  <workbookPr codeName="ThisWorkbook" defaultThemeVersion="124226"/>
  <bookViews>
    <workbookView xWindow="-120" yWindow="-120" windowWidth="29040" windowHeight="15840" tabRatio="758" activeTab="2"/>
  </bookViews>
  <sheets>
    <sheet name="Instructions" sheetId="14" r:id="rId1"/>
    <sheet name="Procedure" sheetId="16" r:id="rId2"/>
    <sheet name="Schedule_A" sheetId="1" r:id="rId3"/>
    <sheet name="Share_Cost_Mkt" sheetId="2" r:id="rId4"/>
    <sheet name="Cash" sheetId="3" r:id="rId5"/>
    <sheet name="Dividends" sheetId="12" r:id="rId6"/>
    <sheet name="Interest" sheetId="8" r:id="rId7"/>
    <sheet name="Tax_Reclaims" sheetId="7" r:id="rId8"/>
    <sheet name="Open_Trades" sheetId="9" r:id="rId9"/>
    <sheet name="Pending_FX " sheetId="11" r:id="rId10"/>
    <sheet name="Sheet1" sheetId="17" r:id="rId11"/>
  </sheets>
  <externalReferences>
    <externalReference r:id="rId12"/>
  </externalReferences>
  <definedNames>
    <definedName name="_xlnm._FilterDatabase" localSheetId="3" hidden="1">Share_Cost_Mkt!$A$2:$S$78</definedName>
    <definedName name="Cash_BMV_IM">Cash!#REF!</definedName>
    <definedName name="Cash_BMV_SSC">Cash!#REF!</definedName>
    <definedName name="DIST_BO_COL">Share_Cost_Mkt!#REF!</definedName>
    <definedName name="DIST_BR_COL">Share_Cost_Mkt!#REF!</definedName>
    <definedName name="DIST_CG_COL">Share_Cost_Mkt!#REF!</definedName>
    <definedName name="DIST_CO_COL">Share_Cost_Mkt!#REF!</definedName>
    <definedName name="DIST_DETAIL_ROW">Share_Cost_Mkt!#REF!</definedName>
    <definedName name="DIST_INSERTED_ROWS">Share_Cost_Mkt!$78:$78</definedName>
    <definedName name="DIST_MV_COL">Share_Cost_Mkt!#REF!</definedName>
    <definedName name="DIST_REQ_ACCOUNT">#REF!</definedName>
    <definedName name="DIST_REQ_DATE">#REF!</definedName>
    <definedName name="DIST_REQ_FILTER_CODE_1">#REF!</definedName>
    <definedName name="DIST_REQ_FILTER_OPERAND_1">#REF!</definedName>
    <definedName name="DIST_REQ_FILTER_VALUE_1">#REF!</definedName>
    <definedName name="DIST_REQ_SCTY_ONLY">#REF!</definedName>
    <definedName name="DIST_SD_COL">Share_Cost_Mkt!#REF!</definedName>
    <definedName name="DIST_SN_COL">Share_Cost_Mkt!#REF!</definedName>
    <definedName name="DIST2_BR_COL">Cash!#REF!</definedName>
    <definedName name="DIST2_DETAIL_ROW">Cash!#REF!</definedName>
    <definedName name="DIST2_INSERTED_ROWS">Cash!$16:$22</definedName>
    <definedName name="DIST2_MV_COL">Cash!#REF!</definedName>
    <definedName name="DIST2_REQ_ACCOUNT">#REF!</definedName>
    <definedName name="DIST2_REQ_DATE">#REF!</definedName>
    <definedName name="DIST2_REQ_FILTER_CODE_1">#REF!</definedName>
    <definedName name="DIST2_REQ_FILTER_OPERAND_1">#REF!</definedName>
    <definedName name="DIST2_REQ_FILTER_VALUE_1">#REF!</definedName>
    <definedName name="DIST2_REQ_SCTY_ONLY">#REF!</definedName>
    <definedName name="DIST2_SD_COL">Cash!#REF!</definedName>
    <definedName name="DIST2_SN_COL">Cash!#REF!</definedName>
    <definedName name="DIST3_AN_COL" localSheetId="5">Dividends!#REF!</definedName>
    <definedName name="DIST3_AN_COL">#REF!</definedName>
    <definedName name="DIST3_BN_COL" localSheetId="5">Dividends!#REF!</definedName>
    <definedName name="DIST3_BN_COL">#REF!</definedName>
    <definedName name="DIST3_DETAIL_ROW" localSheetId="5">Dividends!#REF!</definedName>
    <definedName name="DIST3_DETAIL_ROW">#REF!</definedName>
    <definedName name="DIST3_INSERTED_ROWS" localSheetId="5">Dividends!#REF!</definedName>
    <definedName name="DIST3_INSERTED_ROWS">#REF!</definedName>
    <definedName name="DIST3_REQ_ACCOUNT">#REF!</definedName>
    <definedName name="DIST3_REQ_DATE">#REF!</definedName>
    <definedName name="DIST3_REQ_FILTER_CODE_1">#REF!</definedName>
    <definedName name="DIST3_REQ_FILTER_CODE_2">#REF!</definedName>
    <definedName name="DIST3_REQ_FILTER_CODE_3">#REF!</definedName>
    <definedName name="DIST3_REQ_FILTER_OPERAND_1">#REF!</definedName>
    <definedName name="DIST3_REQ_FILTER_OPERAND_2">#REF!</definedName>
    <definedName name="DIST3_REQ_FILTER_OPERAND_3">#REF!</definedName>
    <definedName name="DIST3_REQ_FILTER_VALUE_1">#REF!</definedName>
    <definedName name="DIST3_REQ_FILTER_VALUE_2">#REF!</definedName>
    <definedName name="DIST3_REQ_FILTER_VALUE_3">#REF!</definedName>
    <definedName name="DIST3_REQ_SCTY_ONLY">#REF!</definedName>
    <definedName name="DIST3_SD_COL" localSheetId="5">Dividends!#REF!</definedName>
    <definedName name="DIST3_SD_COL">#REF!</definedName>
    <definedName name="DIST3_SN_COL" localSheetId="5">Dividends!#REF!</definedName>
    <definedName name="DIST3_SN_COL">#REF!</definedName>
    <definedName name="DIST4_AN_COL">Interest!$A$6</definedName>
    <definedName name="DIST4_DETAIL_ROW">Interest!$6:$6</definedName>
    <definedName name="DIST4_GB_COL">Interest!$E$6</definedName>
    <definedName name="DIST4_INSERTED_ROWS" localSheetId="5">[1]Interest!#REF!</definedName>
    <definedName name="DIST4_INSERTED_ROWS">Interest!#REF!</definedName>
    <definedName name="DIST4_REQ_ACCOUNT">#REF!</definedName>
    <definedName name="DIST4_REQ_DATE">#REF!</definedName>
    <definedName name="DIST4_REQ_FILTER_CODE_1">#REF!</definedName>
    <definedName name="DIST4_REQ_FILTER_CODE_2">#REF!</definedName>
    <definedName name="DIST4_REQ_FILTER_CODE_3">#REF!</definedName>
    <definedName name="DIST4_REQ_FILTER_OPERAND_1">#REF!</definedName>
    <definedName name="DIST4_REQ_FILTER_OPERAND_2">#REF!</definedName>
    <definedName name="DIST4_REQ_FILTER_OPERAND_3">#REF!</definedName>
    <definedName name="DIST4_REQ_FILTER_VALUE_1">#REF!</definedName>
    <definedName name="DIST4_REQ_FILTER_VALUE_2">#REF!</definedName>
    <definedName name="DIST4_REQ_FILTER_VALUE_3">#REF!</definedName>
    <definedName name="DIST4_REQ_SCTY_ONLY">#REF!</definedName>
    <definedName name="DIST4_SD_COL">Interest!$C$6</definedName>
    <definedName name="DIST4_SN_COL">Interest!$B$6</definedName>
    <definedName name="DIST5_CV_COL">Tax_Reclaims!#REF!</definedName>
    <definedName name="DIST5_DETAIL_ROW">Tax_Reclaims!#REF!</definedName>
    <definedName name="DIST5_RB_COL">Tax_Reclaims!#REF!</definedName>
    <definedName name="DIST5_REQ_ACCOUNT">#REF!</definedName>
    <definedName name="DIST5_REQ_DATE">#REF!</definedName>
    <definedName name="DIST5_REQ_FILTER_CODE_1">#REF!</definedName>
    <definedName name="DIST5_REQ_FILTER_OPERAND_1">#REF!</definedName>
    <definedName name="DIST5_REQ_FILTER_VALUE_1">#REF!</definedName>
    <definedName name="DIST5_REQ_SCTY_ONLY">#REF!</definedName>
    <definedName name="DIST5_SD_COL">Tax_Reclaims!#REF!</definedName>
    <definedName name="DIST5_SN_COL">Tax_Reclaims!#REF!</definedName>
    <definedName name="DIST5_WC_COL">Tax_Reclaims!#REF!</definedName>
    <definedName name="DIV_BNI_IM" localSheetId="5">Dividends!#REF!</definedName>
    <definedName name="DIV_BNI_IM">#REF!</definedName>
    <definedName name="DIV_BNI_SSC" localSheetId="5">Dividends!#REF!</definedName>
    <definedName name="DIV_BNI_SSC">#REF!</definedName>
    <definedName name="INT_BNI_IM">Interest!$E$8</definedName>
    <definedName name="INT_BNI_SSC">Interest!$D$8</definedName>
    <definedName name="IO_CUR_COL">1</definedName>
    <definedName name="IO_CUR_ROW">7</definedName>
    <definedName name="IO_DATA">#REF!</definedName>
    <definedName name="IO_DATA10">#REF!</definedName>
    <definedName name="IO_DATA2">#REF!</definedName>
    <definedName name="IO_DATA3">#REF!</definedName>
    <definedName name="IO_DATA4">#REF!</definedName>
    <definedName name="IO_DATA5">#REF!</definedName>
    <definedName name="IO_DATA6">#REF!</definedName>
    <definedName name="IO_DATA7">#REF!</definedName>
    <definedName name="IO_DATA8">#REF!</definedName>
    <definedName name="IO_DATA9">#REF!</definedName>
    <definedName name="IO_REPORT_TYPE">#REF!</definedName>
    <definedName name="IO_REPORT_TYPE10">#REF!</definedName>
    <definedName name="IO_REPORT_TYPE2">#REF!</definedName>
    <definedName name="IO_REPORT_TYPE3">#REF!</definedName>
    <definedName name="IO_REPORT_TYPE4">#REF!</definedName>
    <definedName name="IO_REPORT_TYPE5">#REF!</definedName>
    <definedName name="IO_REPORT_TYPE6">#REF!</definedName>
    <definedName name="IO_REPORT_TYPE7">#REF!</definedName>
    <definedName name="IO_REPORT_TYPE8">#REF!</definedName>
    <definedName name="IO_REPORT_TYPE9">#REF!</definedName>
    <definedName name="OBI_BNP_IM">Open_Trades!#REF!</definedName>
    <definedName name="OSI_BNP_IM">Open_Trades!$M$47</definedName>
    <definedName name="OTB_BNP_IM">Open_Trades!#REF!</definedName>
    <definedName name="OTB_BNP_SSC">Open_Trades!#REF!</definedName>
    <definedName name="OTS_BNP_IM">Open_Trades!$E$47</definedName>
    <definedName name="OTS_BNP_SSC">Open_Trades!$D$47</definedName>
    <definedName name="PARM_Account">#REF!</definedName>
    <definedName name="PARM_From_Date">#REF!</definedName>
    <definedName name="PARM_To_Date">#REF!</definedName>
    <definedName name="PFX_AB_IM" localSheetId="9">'Pending_FX '!#REF!</definedName>
    <definedName name="PFX_AB_IM">#REF!</definedName>
    <definedName name="PFX_AB_SSC" localSheetId="9">'Pending_FX '!#REF!</definedName>
    <definedName name="PFX_AB_SSC">#REF!</definedName>
    <definedName name="PFX_AS_IM" localSheetId="9">'Pending_FX '!#REF!</definedName>
    <definedName name="PFX_AS_IM">#REF!</definedName>
    <definedName name="PFX_AS_SSC" localSheetId="9">'Pending_FX '!#REF!</definedName>
    <definedName name="PFX_AS_SSC">#REF!</definedName>
    <definedName name="_xlnm.Print_Area" localSheetId="4">Cash!$A$3:$G$22</definedName>
    <definedName name="_xlnm.Print_Area" localSheetId="5">Dividends!$B$1:$U$62</definedName>
    <definedName name="_xlnm.Print_Area" localSheetId="8">Open_Trades!$A$1:$P$23</definedName>
    <definedName name="_xlnm.Print_Area" localSheetId="9">'Pending_FX '!$A$1:$L$27</definedName>
    <definedName name="_xlnm.Print_Area" localSheetId="1">Procedure!$A$1:$N$793</definedName>
    <definedName name="_xlnm.Print_Area" localSheetId="3">Share_Cost_Mkt!$A$2:$S$80</definedName>
    <definedName name="_xlnm.Print_Area" localSheetId="7">Tax_Reclaims!$A$1:$V$60</definedName>
    <definedName name="_xlnm.Print_Titles" localSheetId="4">Cash!$3:$3</definedName>
    <definedName name="_xlnm.Print_Titles" localSheetId="5">Dividends!$1:$1</definedName>
    <definedName name="_xlnm.Print_Titles" localSheetId="6">Interest!$1:$1</definedName>
    <definedName name="_xlnm.Print_Titles" localSheetId="8">Open_Trades!$3:$3</definedName>
    <definedName name="_xlnm.Print_Titles" localSheetId="3">Share_Cost_Mkt!$2:$2</definedName>
    <definedName name="_xlnm.Print_Titles" localSheetId="7">Tax_Reclaims!$1:$1</definedName>
    <definedName name="SCM_BC_IM" localSheetId="5">[1]Share_Cost_Mkt!#REF!</definedName>
    <definedName name="SCM_BC_IM">Share_Cost_Mkt!#REF!</definedName>
    <definedName name="SCM_BC_SSC" localSheetId="5">[1]Share_Cost_Mkt!#REF!</definedName>
    <definedName name="SCM_BC_SSC">Share_Cost_Mkt!#REF!</definedName>
    <definedName name="SCM_BMV_IM" localSheetId="5">[1]Share_Cost_Mkt!#REF!</definedName>
    <definedName name="SCM_BMV_IM">Share_Cost_Mkt!#REF!</definedName>
    <definedName name="SCM_BMV_SSC" localSheetId="5">[1]Share_Cost_Mkt!#REF!</definedName>
    <definedName name="SCM_BMV_SSC">Share_Cost_Mkt!#REF!</definedName>
    <definedName name="SCM_SPV_IM" localSheetId="5">[1]Share_Cost_Mkt!#REF!</definedName>
    <definedName name="SCM_SPV_IM">Share_Cost_Mkt!#REF!</definedName>
    <definedName name="SCM_SPV_SSC" localSheetId="5">[1]Share_Cost_Mkt!#REF!</definedName>
    <definedName name="SCM_SPV_SSC">Share_Cost_Mkt!#REF!</definedName>
    <definedName name="TR_BTRO_IM">Tax_Reclaims!#REF!</definedName>
    <definedName name="TR_BTRO_SSC">Tax_Reclaims!#REF!</definedName>
    <definedName name="TRAN_AS_COL">Tax_Reclaims!#REF!</definedName>
    <definedName name="TRAN_CV_COL">Tax_Reclaims!#REF!</definedName>
    <definedName name="TRAN_DETAIL_ROW">Tax_Reclaims!#REF!</definedName>
    <definedName name="TRAN_G5_COL">Tax_Reclaims!#REF!</definedName>
    <definedName name="TRAN_IE_COL">Tax_Reclaims!#REF!</definedName>
    <definedName name="TRAN_INSERTED_ROWS">Tax_Reclaims!#REF!</definedName>
    <definedName name="TRAN_REQ_ACCOUNT">#REF!</definedName>
    <definedName name="TRAN_REQ_DATE_TYPE">#REF!</definedName>
    <definedName name="TRAN_REQ_FILTER_CODE_1">#REF!</definedName>
    <definedName name="TRAN_REQ_FILTER_CODE_2">#REF!</definedName>
    <definedName name="TRAN_REQ_FILTER_CODE_3">#REF!</definedName>
    <definedName name="TRAN_REQ_FILTER_OPERAND_1">#REF!</definedName>
    <definedName name="TRAN_REQ_FILTER_OPERAND_2">#REF!</definedName>
    <definedName name="TRAN_REQ_FILTER_OPERAND_3">#REF!</definedName>
    <definedName name="TRAN_REQ_FILTER_VALUE_1">#REF!</definedName>
    <definedName name="TRAN_REQ_FILTER_VALUE_2">#REF!</definedName>
    <definedName name="TRAN_REQ_FILTER_VALUE_3">#REF!</definedName>
    <definedName name="TRAN_REQ_FROM_DATE">#REF!</definedName>
    <definedName name="TRAN_REQ_To_DATE">#REF!</definedName>
    <definedName name="TRAN_RR_COL">Tax_Reclaims!#REF!</definedName>
    <definedName name="TRAN_SD_COL">Tax_Reclaims!#REF!</definedName>
    <definedName name="TRAN_SN_COL">Tax_Reclaims!#REF!</definedName>
    <definedName name="TRAN_XV_COL" localSheetId="5">[1]Tax_Reclaims!#REF!</definedName>
    <definedName name="TRAN_XV_COL">Tax_Reclaims!#REF!</definedName>
    <definedName name="TRAN2_CD_COL">Open_Trades!#REF!</definedName>
    <definedName name="TRAN2_CS_COL">Open_Trades!#REF!</definedName>
    <definedName name="TRAN2_CV_COL">Open_Trades!#REF!</definedName>
    <definedName name="TRAN2_DETAIL_ROW">Open_Trades!#REF!</definedName>
    <definedName name="TRAN2_G8_COL">Open_Trades!#REF!</definedName>
    <definedName name="TRAN2_INSERTED_ROWS">Open_Trades!#REF!</definedName>
    <definedName name="TRAN2_REQ_ACCOUNT">#REF!</definedName>
    <definedName name="TRAN2_REQ_DATE_TYPE">#REF!</definedName>
    <definedName name="TRAN2_REQ_FILTER_CODE_1">#REF!</definedName>
    <definedName name="TRAN2_REQ_FILTER_CODE_2">#REF!</definedName>
    <definedName name="TRAN2_REQ_FILTER_CODE_3">#REF!</definedName>
    <definedName name="TRAN2_REQ_FILTER_OPERAND_1">#REF!</definedName>
    <definedName name="TRAN2_REQ_FILTER_OPERAND_2">#REF!</definedName>
    <definedName name="TRAN2_REQ_FILTER_OPERAND_3">#REF!</definedName>
    <definedName name="TRAN2_REQ_FILTER_VALUE_1">#REF!</definedName>
    <definedName name="TRAN2_REQ_FILTER_VALUE_2">#REF!</definedName>
    <definedName name="TRAN2_REQ_FILTER_VALUE_3">#REF!</definedName>
    <definedName name="TRAN2_REQ_FROM_DATE">#REF!</definedName>
    <definedName name="TRAN2_REQ_To_DATE">#REF!</definedName>
    <definedName name="TRAN2_SD_COL">Open_Trades!#REF!</definedName>
    <definedName name="TRAN2_SN_COL">Open_Trades!#REF!</definedName>
    <definedName name="TRAN2_TD_COL">Open_Trades!#REF!</definedName>
    <definedName name="TRAN2_XX_COL">Open_Trades!#REF!</definedName>
    <definedName name="TRAN3_CD_COL">Open_Trades!#REF!</definedName>
    <definedName name="TRAN3_CS_COL">Open_Trades!#REF!</definedName>
    <definedName name="TRAN3_CV_COL">Open_Trades!#REF!</definedName>
    <definedName name="TRAN3_DETAIL_ROW">Open_Trades!#REF!</definedName>
    <definedName name="TRAN3_G8_COL">Open_Trades!#REF!</definedName>
    <definedName name="TRAN3_INSERTED_ROWS">Open_Trades!$17:$23</definedName>
    <definedName name="TRAN3_REQ_ACCOUNT">#REF!</definedName>
    <definedName name="TRAN3_REQ_DATE_TYPE">#REF!</definedName>
    <definedName name="TRAN3_REQ_FILTER_CODE_1">#REF!</definedName>
    <definedName name="TRAN3_REQ_FILTER_CODE_2">#REF!</definedName>
    <definedName name="TRAN3_REQ_FILTER_CODE_3">#REF!</definedName>
    <definedName name="TRAN3_REQ_FILTER_OPERAND_1">#REF!</definedName>
    <definedName name="TRAN3_REQ_FILTER_OPERAND_2">#REF!</definedName>
    <definedName name="TRAN3_REQ_FILTER_OPERAND_3">#REF!</definedName>
    <definedName name="TRAN3_REQ_FILTER_VALUE_1">#REF!</definedName>
    <definedName name="TRAN3_REQ_FILTER_VALUE_2">#REF!</definedName>
    <definedName name="TRAN3_REQ_FILTER_VALUE_3">#REF!</definedName>
    <definedName name="TRAN3_REQ_FROM_DATE">#REF!</definedName>
    <definedName name="TRAN3_REQ_To_DATE">#REF!</definedName>
    <definedName name="TRAN3_SD_COL">Open_Trades!#REF!</definedName>
    <definedName name="TRAN3_SN_COL">Open_Trades!#REF!</definedName>
    <definedName name="TRAN3_TD_COL">Open_Trades!#REF!</definedName>
    <definedName name="TRAN3_XX_COL">Open_Trades!#REF!</definedName>
    <definedName name="TRAN4_CS_COL" localSheetId="9">'Pending_FX '!#REF!</definedName>
    <definedName name="TRAN4_CS_COL">#REF!</definedName>
    <definedName name="TRAN4_CV_COL" localSheetId="9">'Pending_FX '!#REF!</definedName>
    <definedName name="TRAN4_CV_COL">#REF!</definedName>
    <definedName name="TRAN4_DETAIL_ROW" localSheetId="9">'Pending_FX '!#REF!</definedName>
    <definedName name="TRAN4_DETAIL_ROW">#REF!</definedName>
    <definedName name="TRAN4_G5_COL" localSheetId="9">'Pending_FX '!#REF!</definedName>
    <definedName name="TRAN4_G5_COL">#REF!</definedName>
    <definedName name="TRAN4_G8_COL" localSheetId="9">'Pending_FX '!#REF!</definedName>
    <definedName name="TRAN4_G8_COL">#REF!</definedName>
    <definedName name="TRAN4_INSERTED_ROWS" localSheetId="9">'Pending_FX '!#REF!</definedName>
    <definedName name="TRAN4_INSERTED_ROWS">#REF!</definedName>
    <definedName name="TRAN4_REQ_ACCOUNT">#REF!</definedName>
    <definedName name="TRAN4_REQ_DATE_TYPE">#REF!</definedName>
    <definedName name="TRAN4_REQ_FILTER_CODE_1">#REF!</definedName>
    <definedName name="TRAN4_REQ_FILTER_CODE_2">#REF!</definedName>
    <definedName name="TRAN4_REQ_FILTER_CODE_3">#REF!</definedName>
    <definedName name="TRAN4_REQ_FILTER_CODE_4">#REF!</definedName>
    <definedName name="TRAN4_REQ_FILTER_OPERAND_1">#REF!</definedName>
    <definedName name="TRAN4_REQ_FILTER_OPERAND_2">#REF!</definedName>
    <definedName name="TRAN4_REQ_FILTER_OPERAND_3">#REF!</definedName>
    <definedName name="TRAN4_REQ_FILTER_OPERAND_4">#REF!</definedName>
    <definedName name="TRAN4_REQ_FILTER_VALUE_1">#REF!</definedName>
    <definedName name="TRAN4_REQ_FILTER_VALUE_2">#REF!</definedName>
    <definedName name="TRAN4_REQ_FILTER_VALUE_3">#REF!</definedName>
    <definedName name="TRAN4_REQ_FILTER_VALUE_4">#REF!</definedName>
    <definedName name="TRAN4_REQ_FROM_DATE">#REF!</definedName>
    <definedName name="TRAN4_REQ_To_DATE">#REF!</definedName>
    <definedName name="TRAN4_SN_COL" localSheetId="9">'Pending_FX '!#REF!</definedName>
    <definedName name="TRAN4_SN_COL">#REF!</definedName>
    <definedName name="TRAN4_TD_COL" localSheetId="9">'Pending_FX '!#REF!</definedName>
    <definedName name="TRAN4_TD_COL">#REF!</definedName>
    <definedName name="TRAN5_CS_COL" localSheetId="9">'Pending_FX '!#REF!</definedName>
    <definedName name="TRAN5_CS_COL">#REF!</definedName>
    <definedName name="TRAN5_CV_COL" localSheetId="9">'Pending_FX '!#REF!</definedName>
    <definedName name="TRAN5_CV_COL">#REF!</definedName>
    <definedName name="TRAN5_DETAIL_ROW" localSheetId="9">'Pending_FX '!#REF!</definedName>
    <definedName name="TRAN5_DETAIL_ROW">#REF!</definedName>
    <definedName name="TRAN5_G5_COL" localSheetId="9">'Pending_FX '!#REF!</definedName>
    <definedName name="TRAN5_G5_COL">#REF!</definedName>
    <definedName name="TRAN5_G8_COL" localSheetId="9">'Pending_FX '!#REF!</definedName>
    <definedName name="TRAN5_G8_COL">#REF!</definedName>
    <definedName name="TRAN5_INSERTED_ROWS" localSheetId="9">'Pending_FX '!$12:$21</definedName>
    <definedName name="TRAN5_INSERTED_ROWS">#REF!</definedName>
    <definedName name="TRAN5_REQ_ACCOUNT">#REF!</definedName>
    <definedName name="TRAN5_REQ_DATE_TYPE">#REF!</definedName>
    <definedName name="TRAN5_REQ_FILTER_CODE_1">#REF!</definedName>
    <definedName name="TRAN5_REQ_FILTER_CODE_2">#REF!</definedName>
    <definedName name="TRAN5_REQ_FILTER_CODE_3">#REF!</definedName>
    <definedName name="TRAN5_REQ_FILTER_CODE_4">#REF!</definedName>
    <definedName name="TRAN5_REQ_FILTER_OPERAND_1">#REF!</definedName>
    <definedName name="TRAN5_REQ_FILTER_OPERAND_2">#REF!</definedName>
    <definedName name="TRAN5_REQ_FILTER_OPERAND_3">#REF!</definedName>
    <definedName name="TRAN5_REQ_FILTER_OPERAND_4">#REF!</definedName>
    <definedName name="TRAN5_REQ_FILTER_VALUE_1">#REF!</definedName>
    <definedName name="TRAN5_REQ_FILTER_VALUE_2">#REF!</definedName>
    <definedName name="TRAN5_REQ_FILTER_VALUE_3">#REF!</definedName>
    <definedName name="TRAN5_REQ_FILTER_VALUE_4">#REF!</definedName>
    <definedName name="TRAN5_REQ_FROM_DATE">#REF!</definedName>
    <definedName name="TRAN5_REQ_To_DATE">#REF!</definedName>
    <definedName name="TRAN5_SN_COL" localSheetId="9">'Pending_FX '!#REF!</definedName>
    <definedName name="TRAN5_SN_COL">#REF!</definedName>
    <definedName name="TRAN5_TD_COL" localSheetId="9">'Pending_FX '!#REF!</definedName>
    <definedName name="TRAN5_TD_COL">#REF!</definedName>
    <definedName name="TU_BTRO_IM">Tax_Reclaims!#REF!</definedName>
  </definedNames>
  <calcPr calcId="14562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75" i="2" l="1"/>
  <c r="I75" i="2" s="1"/>
  <c r="J75" i="2" s="1"/>
  <c r="K75" i="2" s="1"/>
  <c r="Q75" i="2" l="1"/>
  <c r="R75" i="2" s="1"/>
  <c r="S75" i="2" s="1"/>
  <c r="E75" i="2"/>
  <c r="F75" i="2" s="1"/>
  <c r="G75" i="2" s="1"/>
  <c r="M75" i="2"/>
  <c r="N75" i="2" s="1"/>
  <c r="O75" i="2" s="1"/>
  <c r="I58" i="7"/>
  <c r="I57" i="7"/>
  <c r="I56" i="7"/>
  <c r="I55" i="7"/>
  <c r="I54" i="7"/>
  <c r="H58" i="7"/>
  <c r="H57" i="7"/>
  <c r="H56" i="7"/>
  <c r="H55" i="7"/>
  <c r="H54" i="7"/>
  <c r="H53" i="7"/>
  <c r="I53" i="7" s="1"/>
  <c r="H52" i="7"/>
  <c r="I52" i="7" s="1"/>
  <c r="H51" i="7"/>
  <c r="I51" i="7" s="1"/>
  <c r="H50" i="7"/>
  <c r="I50" i="7" s="1"/>
  <c r="H49" i="7"/>
  <c r="I49" i="7" s="1"/>
  <c r="H48" i="7"/>
  <c r="I48" i="7" s="1"/>
  <c r="H47" i="7"/>
  <c r="I47" i="7" s="1"/>
  <c r="H46" i="7"/>
  <c r="I46" i="7" s="1"/>
  <c r="H45" i="7"/>
  <c r="I45" i="7" s="1"/>
  <c r="H44" i="7"/>
  <c r="I44" i="7" s="1"/>
  <c r="H43" i="7"/>
  <c r="I43" i="7" s="1"/>
  <c r="H42" i="7"/>
  <c r="I42" i="7" s="1"/>
  <c r="H41" i="7"/>
  <c r="I41" i="7" s="1"/>
  <c r="H40" i="7"/>
  <c r="I40" i="7" s="1"/>
  <c r="H39" i="7"/>
  <c r="I39" i="7" s="1"/>
  <c r="H38" i="7"/>
  <c r="I38" i="7" s="1"/>
  <c r="H37" i="7"/>
  <c r="I37" i="7" s="1"/>
  <c r="H36" i="7"/>
  <c r="I36" i="7" s="1"/>
  <c r="H35" i="7"/>
  <c r="I35" i="7" s="1"/>
  <c r="H34" i="7"/>
  <c r="I34" i="7" s="1"/>
  <c r="H33" i="7"/>
  <c r="I33" i="7" s="1"/>
  <c r="H32" i="7"/>
  <c r="I32" i="7" s="1"/>
  <c r="H31" i="7"/>
  <c r="I31" i="7" s="1"/>
  <c r="H30" i="7"/>
  <c r="I30" i="7" s="1"/>
  <c r="H29" i="7"/>
  <c r="I29" i="7" s="1"/>
  <c r="H28" i="7"/>
  <c r="I28" i="7" s="1"/>
  <c r="H27" i="7"/>
  <c r="I27" i="7" s="1"/>
  <c r="H26" i="7"/>
  <c r="I26" i="7" s="1"/>
  <c r="H25" i="7"/>
  <c r="I25" i="7" s="1"/>
  <c r="H24" i="7"/>
  <c r="I24" i="7" s="1"/>
  <c r="H23" i="7"/>
  <c r="I23" i="7" s="1"/>
  <c r="H22" i="7"/>
  <c r="I22" i="7" s="1"/>
  <c r="H21" i="7"/>
  <c r="I21" i="7" s="1"/>
  <c r="H20" i="7"/>
  <c r="I20" i="7" s="1"/>
  <c r="H19" i="7"/>
  <c r="I19" i="7" s="1"/>
  <c r="H18" i="7"/>
  <c r="I18" i="7" s="1"/>
  <c r="H17" i="7"/>
  <c r="I17" i="7" s="1"/>
  <c r="H16" i="7"/>
  <c r="I16" i="7" s="1"/>
  <c r="H15" i="7"/>
  <c r="I15" i="7" s="1"/>
  <c r="H14" i="7"/>
  <c r="I14" i="7" s="1"/>
  <c r="H13" i="7"/>
  <c r="I13" i="7" s="1"/>
  <c r="H12" i="7"/>
  <c r="I12" i="7" s="1"/>
  <c r="H11" i="7"/>
  <c r="I11" i="7" s="1"/>
  <c r="H10" i="7"/>
  <c r="H80" i="2" l="1"/>
  <c r="P39" i="7" l="1"/>
  <c r="Q39" i="7" s="1"/>
  <c r="R39" i="7"/>
  <c r="S39" i="7" s="1"/>
  <c r="T39" i="7"/>
  <c r="U39" i="7" s="1"/>
  <c r="P40" i="7"/>
  <c r="Q40" i="7" s="1"/>
  <c r="R40" i="7"/>
  <c r="S40" i="7" s="1"/>
  <c r="T40" i="7"/>
  <c r="U40" i="7" s="1"/>
  <c r="P41" i="7"/>
  <c r="Q41" i="7" s="1"/>
  <c r="R41" i="7"/>
  <c r="S41" i="7" s="1"/>
  <c r="T41" i="7"/>
  <c r="U41" i="7" s="1"/>
  <c r="P42" i="7"/>
  <c r="Q42" i="7" s="1"/>
  <c r="R42" i="7"/>
  <c r="S42" i="7" s="1"/>
  <c r="T42" i="7"/>
  <c r="U42" i="7" s="1"/>
  <c r="P43" i="7"/>
  <c r="Q43" i="7" s="1"/>
  <c r="R43" i="7"/>
  <c r="S43" i="7" s="1"/>
  <c r="T43" i="7"/>
  <c r="U43" i="7" s="1"/>
  <c r="P44" i="7"/>
  <c r="Q44" i="7" s="1"/>
  <c r="R44" i="7"/>
  <c r="S44" i="7" s="1"/>
  <c r="T44" i="7"/>
  <c r="U44" i="7" s="1"/>
  <c r="P45" i="7"/>
  <c r="Q45" i="7" s="1"/>
  <c r="R45" i="7"/>
  <c r="S45" i="7" s="1"/>
  <c r="T45" i="7"/>
  <c r="U45" i="7" s="1"/>
  <c r="P46" i="7"/>
  <c r="Q46" i="7" s="1"/>
  <c r="R46" i="7"/>
  <c r="S46" i="7" s="1"/>
  <c r="T46" i="7"/>
  <c r="U46" i="7" s="1"/>
  <c r="P47" i="7"/>
  <c r="Q47" i="7" s="1"/>
  <c r="R47" i="7"/>
  <c r="S47" i="7" s="1"/>
  <c r="T47" i="7"/>
  <c r="U47" i="7" s="1"/>
  <c r="P48" i="7"/>
  <c r="Q48" i="7" s="1"/>
  <c r="R48" i="7"/>
  <c r="S48" i="7" s="1"/>
  <c r="T48" i="7"/>
  <c r="U48" i="7" s="1"/>
  <c r="S55" i="12"/>
  <c r="T55" i="12" s="1"/>
  <c r="O55" i="12"/>
  <c r="P55" i="12" s="1"/>
  <c r="K55" i="12"/>
  <c r="L55" i="12" s="1"/>
  <c r="G55" i="12"/>
  <c r="H55" i="12" s="1"/>
  <c r="S46" i="12"/>
  <c r="T46" i="12" s="1"/>
  <c r="S47" i="12"/>
  <c r="T47" i="12" s="1"/>
  <c r="S48" i="12"/>
  <c r="T48" i="12" s="1"/>
  <c r="S49" i="12"/>
  <c r="T49" i="12" s="1"/>
  <c r="S50" i="12"/>
  <c r="T50" i="12" s="1"/>
  <c r="O46" i="12"/>
  <c r="P46" i="12" s="1"/>
  <c r="O47" i="12"/>
  <c r="P47" i="12" s="1"/>
  <c r="O48" i="12"/>
  <c r="P48" i="12" s="1"/>
  <c r="O49" i="12"/>
  <c r="P49" i="12" s="1"/>
  <c r="O50" i="12"/>
  <c r="P50" i="12" s="1"/>
  <c r="K46" i="12"/>
  <c r="L46" i="12" s="1"/>
  <c r="K47" i="12"/>
  <c r="L47" i="12" s="1"/>
  <c r="K48" i="12"/>
  <c r="L48" i="12" s="1"/>
  <c r="K49" i="12"/>
  <c r="L49" i="12" s="1"/>
  <c r="K50" i="12"/>
  <c r="L50" i="12" s="1"/>
  <c r="G46" i="12"/>
  <c r="H46" i="12" s="1"/>
  <c r="G47" i="12"/>
  <c r="H47" i="12" s="1"/>
  <c r="G48" i="12"/>
  <c r="H48" i="12" s="1"/>
  <c r="G49" i="12"/>
  <c r="H49" i="12" s="1"/>
  <c r="G50" i="12"/>
  <c r="H50" i="12" s="1"/>
  <c r="A72" i="2"/>
  <c r="Q72" i="2" s="1"/>
  <c r="R72" i="2" s="1"/>
  <c r="S72" i="2" s="1"/>
  <c r="A73" i="2"/>
  <c r="M73" i="2" s="1"/>
  <c r="N73" i="2" s="1"/>
  <c r="O73" i="2" s="1"/>
  <c r="E72" i="2" l="1"/>
  <c r="F72" i="2" s="1"/>
  <c r="G72" i="2" s="1"/>
  <c r="M72" i="2"/>
  <c r="N72" i="2" s="1"/>
  <c r="O72" i="2" s="1"/>
  <c r="I73" i="2"/>
  <c r="J73" i="2" s="1"/>
  <c r="K73" i="2" s="1"/>
  <c r="Q73" i="2"/>
  <c r="R73" i="2" s="1"/>
  <c r="S73" i="2" s="1"/>
  <c r="E73" i="2"/>
  <c r="F73" i="2" s="1"/>
  <c r="G73" i="2" s="1"/>
  <c r="I72" i="2"/>
  <c r="J72" i="2" s="1"/>
  <c r="K72" i="2" s="1"/>
  <c r="E13" i="3" l="1"/>
  <c r="H2" i="7" l="1"/>
  <c r="H3" i="7"/>
  <c r="H4" i="7"/>
  <c r="H5" i="7"/>
  <c r="H6" i="7"/>
  <c r="H7" i="7"/>
  <c r="H8" i="7"/>
  <c r="H9" i="7"/>
  <c r="F4" i="9"/>
  <c r="G4" i="9" s="1"/>
  <c r="T3" i="7" l="1"/>
  <c r="T4" i="7"/>
  <c r="T5" i="7"/>
  <c r="T6" i="7"/>
  <c r="T7" i="7"/>
  <c r="T8" i="7"/>
  <c r="T9" i="7"/>
  <c r="T10" i="7"/>
  <c r="T11" i="7"/>
  <c r="T12" i="7"/>
  <c r="T13" i="7"/>
  <c r="T14" i="7"/>
  <c r="T15" i="7"/>
  <c r="T16" i="7"/>
  <c r="T17" i="7"/>
  <c r="T18" i="7"/>
  <c r="U18" i="7" s="1"/>
  <c r="T19" i="7"/>
  <c r="U19" i="7" s="1"/>
  <c r="T20" i="7"/>
  <c r="U20" i="7" s="1"/>
  <c r="T21" i="7"/>
  <c r="U21" i="7" s="1"/>
  <c r="T22" i="7"/>
  <c r="U22" i="7" s="1"/>
  <c r="T23" i="7"/>
  <c r="U23" i="7" s="1"/>
  <c r="T24" i="7"/>
  <c r="U24" i="7" s="1"/>
  <c r="T25" i="7"/>
  <c r="T26" i="7"/>
  <c r="U26" i="7" s="1"/>
  <c r="T27" i="7"/>
  <c r="U27" i="7" s="1"/>
  <c r="T28" i="7"/>
  <c r="U28" i="7" s="1"/>
  <c r="T29" i="7"/>
  <c r="U29" i="7" s="1"/>
  <c r="T30" i="7"/>
  <c r="U30" i="7" s="1"/>
  <c r="T31" i="7"/>
  <c r="U31" i="7" s="1"/>
  <c r="T32" i="7"/>
  <c r="U32" i="7" s="1"/>
  <c r="T33" i="7"/>
  <c r="U33" i="7" s="1"/>
  <c r="T34" i="7"/>
  <c r="U34" i="7" s="1"/>
  <c r="T35" i="7"/>
  <c r="U35" i="7" s="1"/>
  <c r="T36" i="7"/>
  <c r="T37" i="7"/>
  <c r="T38" i="7"/>
  <c r="T49" i="7"/>
  <c r="T50" i="7"/>
  <c r="T51" i="7"/>
  <c r="T52" i="7"/>
  <c r="T53" i="7"/>
  <c r="T54" i="7"/>
  <c r="T55" i="7"/>
  <c r="T56" i="7"/>
  <c r="T57" i="7"/>
  <c r="T58" i="7"/>
  <c r="T59" i="7"/>
  <c r="R3" i="7"/>
  <c r="R4" i="7"/>
  <c r="R5" i="7"/>
  <c r="R6" i="7"/>
  <c r="R7" i="7"/>
  <c r="R8" i="7"/>
  <c r="R9" i="7"/>
  <c r="R10" i="7"/>
  <c r="R11" i="7"/>
  <c r="R12" i="7"/>
  <c r="R13" i="7"/>
  <c r="R14" i="7"/>
  <c r="R15" i="7"/>
  <c r="R16" i="7"/>
  <c r="R17" i="7"/>
  <c r="R18" i="7"/>
  <c r="S18" i="7" s="1"/>
  <c r="R19" i="7"/>
  <c r="S19" i="7" s="1"/>
  <c r="R20" i="7"/>
  <c r="S20" i="7" s="1"/>
  <c r="R21" i="7"/>
  <c r="S21" i="7" s="1"/>
  <c r="R22" i="7"/>
  <c r="S22" i="7" s="1"/>
  <c r="R23" i="7"/>
  <c r="S23" i="7" s="1"/>
  <c r="R24" i="7"/>
  <c r="S24" i="7" s="1"/>
  <c r="R25" i="7"/>
  <c r="S25" i="7" s="1"/>
  <c r="R26" i="7"/>
  <c r="S26" i="7" s="1"/>
  <c r="R27" i="7"/>
  <c r="S27" i="7" s="1"/>
  <c r="R28" i="7"/>
  <c r="S28" i="7" s="1"/>
  <c r="R29" i="7"/>
  <c r="S29" i="7" s="1"/>
  <c r="R30" i="7"/>
  <c r="S30" i="7" s="1"/>
  <c r="R31" i="7"/>
  <c r="S31" i="7" s="1"/>
  <c r="R32" i="7"/>
  <c r="S32" i="7" s="1"/>
  <c r="R33" i="7"/>
  <c r="S33" i="7" s="1"/>
  <c r="R34" i="7"/>
  <c r="S34" i="7" s="1"/>
  <c r="R35" i="7"/>
  <c r="S35" i="7" s="1"/>
  <c r="R36" i="7"/>
  <c r="R37" i="7"/>
  <c r="R38" i="7"/>
  <c r="R49" i="7"/>
  <c r="R50" i="7"/>
  <c r="R51" i="7"/>
  <c r="R52" i="7"/>
  <c r="R53" i="7"/>
  <c r="R54" i="7"/>
  <c r="R55" i="7"/>
  <c r="R56" i="7"/>
  <c r="R57" i="7"/>
  <c r="R58" i="7"/>
  <c r="R59" i="7"/>
  <c r="P3" i="7"/>
  <c r="P4" i="7"/>
  <c r="P5" i="7"/>
  <c r="P6" i="7"/>
  <c r="P7" i="7"/>
  <c r="P8" i="7"/>
  <c r="P9" i="7"/>
  <c r="P10" i="7"/>
  <c r="P11" i="7"/>
  <c r="P12" i="7"/>
  <c r="P13" i="7"/>
  <c r="P14" i="7"/>
  <c r="P15" i="7"/>
  <c r="P16" i="7"/>
  <c r="P17" i="7"/>
  <c r="P18" i="7"/>
  <c r="Q18" i="7" s="1"/>
  <c r="P19" i="7"/>
  <c r="Q19" i="7" s="1"/>
  <c r="P20" i="7"/>
  <c r="Q20" i="7" s="1"/>
  <c r="P21" i="7"/>
  <c r="Q21" i="7" s="1"/>
  <c r="P22" i="7"/>
  <c r="Q22" i="7" s="1"/>
  <c r="P23" i="7"/>
  <c r="Q23" i="7" s="1"/>
  <c r="P24" i="7"/>
  <c r="Q24" i="7" s="1"/>
  <c r="P25" i="7"/>
  <c r="Q25" i="7" s="1"/>
  <c r="P26" i="7"/>
  <c r="Q26" i="7" s="1"/>
  <c r="P27" i="7"/>
  <c r="Q27" i="7" s="1"/>
  <c r="P28" i="7"/>
  <c r="Q28" i="7" s="1"/>
  <c r="P29" i="7"/>
  <c r="Q29" i="7" s="1"/>
  <c r="P30" i="7"/>
  <c r="Q30" i="7" s="1"/>
  <c r="P31" i="7"/>
  <c r="Q31" i="7" s="1"/>
  <c r="P32" i="7"/>
  <c r="Q32" i="7" s="1"/>
  <c r="P33" i="7"/>
  <c r="Q33" i="7" s="1"/>
  <c r="P34" i="7"/>
  <c r="Q34" i="7" s="1"/>
  <c r="P35" i="7"/>
  <c r="Q35" i="7" s="1"/>
  <c r="P36" i="7"/>
  <c r="P37" i="7"/>
  <c r="P38" i="7"/>
  <c r="P49" i="7"/>
  <c r="P50" i="7"/>
  <c r="P51" i="7"/>
  <c r="P52" i="7"/>
  <c r="P53" i="7"/>
  <c r="P54" i="7"/>
  <c r="P55" i="7"/>
  <c r="P56" i="7"/>
  <c r="P57" i="7"/>
  <c r="P58" i="7"/>
  <c r="P59" i="7"/>
  <c r="F60" i="7"/>
  <c r="G60" i="7"/>
  <c r="U25" i="7"/>
  <c r="H59" i="7"/>
  <c r="I59" i="7" s="1"/>
  <c r="I2" i="7"/>
  <c r="I3" i="7"/>
  <c r="I4" i="7"/>
  <c r="I5" i="7"/>
  <c r="I6" i="7"/>
  <c r="I7" i="7"/>
  <c r="I8" i="7"/>
  <c r="I9" i="7"/>
  <c r="I10" i="7"/>
  <c r="S3" i="12"/>
  <c r="T3" i="12" s="1"/>
  <c r="S4" i="12"/>
  <c r="T4" i="12" s="1"/>
  <c r="S5" i="12"/>
  <c r="T5" i="12" s="1"/>
  <c r="S6" i="12"/>
  <c r="T6" i="12" s="1"/>
  <c r="S7" i="12"/>
  <c r="T7" i="12" s="1"/>
  <c r="S8" i="12"/>
  <c r="T8" i="12" s="1"/>
  <c r="S9" i="12"/>
  <c r="T9" i="12" s="1"/>
  <c r="S10" i="12"/>
  <c r="T10" i="12" s="1"/>
  <c r="S11" i="12"/>
  <c r="T11" i="12" s="1"/>
  <c r="S12" i="12"/>
  <c r="T12" i="12" s="1"/>
  <c r="S13" i="12"/>
  <c r="T13" i="12" s="1"/>
  <c r="S14" i="12"/>
  <c r="T14" i="12" s="1"/>
  <c r="S15" i="12"/>
  <c r="T15" i="12" s="1"/>
  <c r="S16" i="12"/>
  <c r="T16" i="12" s="1"/>
  <c r="S17" i="12"/>
  <c r="T17" i="12" s="1"/>
  <c r="S18" i="12"/>
  <c r="T18" i="12" s="1"/>
  <c r="S19" i="12"/>
  <c r="T19" i="12" s="1"/>
  <c r="S20" i="12"/>
  <c r="T20" i="12" s="1"/>
  <c r="S21" i="12"/>
  <c r="T21" i="12" s="1"/>
  <c r="S22" i="12"/>
  <c r="T22" i="12" s="1"/>
  <c r="S23" i="12"/>
  <c r="T23" i="12" s="1"/>
  <c r="S24" i="12"/>
  <c r="T24" i="12" s="1"/>
  <c r="S25" i="12"/>
  <c r="T25" i="12" s="1"/>
  <c r="S26" i="12"/>
  <c r="T26" i="12" s="1"/>
  <c r="S27" i="12"/>
  <c r="T27" i="12" s="1"/>
  <c r="S28" i="12"/>
  <c r="T28" i="12" s="1"/>
  <c r="S29" i="12"/>
  <c r="T29" i="12" s="1"/>
  <c r="S30" i="12"/>
  <c r="T30" i="12" s="1"/>
  <c r="S31" i="12"/>
  <c r="T31" i="12" s="1"/>
  <c r="S32" i="12"/>
  <c r="T32" i="12" s="1"/>
  <c r="S33" i="12"/>
  <c r="T33" i="12" s="1"/>
  <c r="S34" i="12"/>
  <c r="T34" i="12" s="1"/>
  <c r="S35" i="12"/>
  <c r="T35" i="12" s="1"/>
  <c r="S36" i="12"/>
  <c r="T36" i="12" s="1"/>
  <c r="S37" i="12"/>
  <c r="T37" i="12" s="1"/>
  <c r="S38" i="12"/>
  <c r="T38" i="12" s="1"/>
  <c r="S39" i="12"/>
  <c r="T39" i="12" s="1"/>
  <c r="S40" i="12"/>
  <c r="T40" i="12" s="1"/>
  <c r="S41" i="12"/>
  <c r="T41" i="12" s="1"/>
  <c r="S42" i="12"/>
  <c r="T42" i="12" s="1"/>
  <c r="S43" i="12"/>
  <c r="T43" i="12" s="1"/>
  <c r="S44" i="12"/>
  <c r="T44" i="12" s="1"/>
  <c r="S45" i="12"/>
  <c r="T45" i="12" s="1"/>
  <c r="S51" i="12"/>
  <c r="T51" i="12" s="1"/>
  <c r="S52" i="12"/>
  <c r="T52" i="12" s="1"/>
  <c r="S53" i="12"/>
  <c r="T53" i="12" s="1"/>
  <c r="S54" i="12"/>
  <c r="T54" i="12" s="1"/>
  <c r="S56" i="12"/>
  <c r="T56" i="12" s="1"/>
  <c r="O3" i="12"/>
  <c r="P3" i="12" s="1"/>
  <c r="O4" i="12"/>
  <c r="P4" i="12" s="1"/>
  <c r="O5" i="12"/>
  <c r="P5" i="12" s="1"/>
  <c r="O6" i="12"/>
  <c r="P6" i="12" s="1"/>
  <c r="O7" i="12"/>
  <c r="P7" i="12" s="1"/>
  <c r="O8" i="12"/>
  <c r="P8" i="12" s="1"/>
  <c r="O9" i="12"/>
  <c r="P9" i="12" s="1"/>
  <c r="O10" i="12"/>
  <c r="P10" i="12" s="1"/>
  <c r="O11" i="12"/>
  <c r="P11" i="12" s="1"/>
  <c r="O12" i="12"/>
  <c r="P12" i="12" s="1"/>
  <c r="O13" i="12"/>
  <c r="P13" i="12" s="1"/>
  <c r="O14" i="12"/>
  <c r="P14" i="12" s="1"/>
  <c r="O15" i="12"/>
  <c r="P15" i="12" s="1"/>
  <c r="O16" i="12"/>
  <c r="P16" i="12" s="1"/>
  <c r="O17" i="12"/>
  <c r="P17" i="12" s="1"/>
  <c r="O18" i="12"/>
  <c r="P18" i="12" s="1"/>
  <c r="O19" i="12"/>
  <c r="P19" i="12" s="1"/>
  <c r="O20" i="12"/>
  <c r="P20" i="12" s="1"/>
  <c r="O21" i="12"/>
  <c r="P21" i="12" s="1"/>
  <c r="O22" i="12"/>
  <c r="P22" i="12" s="1"/>
  <c r="O23" i="12"/>
  <c r="P23" i="12" s="1"/>
  <c r="O24" i="12"/>
  <c r="P24" i="12" s="1"/>
  <c r="O25" i="12"/>
  <c r="P25" i="12" s="1"/>
  <c r="O26" i="12"/>
  <c r="P26" i="12" s="1"/>
  <c r="O27" i="12"/>
  <c r="P27" i="12" s="1"/>
  <c r="O28" i="12"/>
  <c r="P28" i="12" s="1"/>
  <c r="O29" i="12"/>
  <c r="P29" i="12" s="1"/>
  <c r="O30" i="12"/>
  <c r="P30" i="12" s="1"/>
  <c r="O31" i="12"/>
  <c r="P31" i="12" s="1"/>
  <c r="O32" i="12"/>
  <c r="P32" i="12" s="1"/>
  <c r="O33" i="12"/>
  <c r="P33" i="12" s="1"/>
  <c r="O34" i="12"/>
  <c r="P34" i="12" s="1"/>
  <c r="O35" i="12"/>
  <c r="P35" i="12" s="1"/>
  <c r="O36" i="12"/>
  <c r="P36" i="12" s="1"/>
  <c r="O37" i="12"/>
  <c r="P37" i="12" s="1"/>
  <c r="O38" i="12"/>
  <c r="P38" i="12" s="1"/>
  <c r="O39" i="12"/>
  <c r="P39" i="12" s="1"/>
  <c r="O40" i="12"/>
  <c r="P40" i="12" s="1"/>
  <c r="O41" i="12"/>
  <c r="P41" i="12" s="1"/>
  <c r="O42" i="12"/>
  <c r="P42" i="12" s="1"/>
  <c r="O43" i="12"/>
  <c r="P43" i="12" s="1"/>
  <c r="O44" i="12"/>
  <c r="P44" i="12" s="1"/>
  <c r="O45" i="12"/>
  <c r="P45" i="12" s="1"/>
  <c r="O51" i="12"/>
  <c r="P51" i="12" s="1"/>
  <c r="O52" i="12"/>
  <c r="P52" i="12" s="1"/>
  <c r="O53" i="12"/>
  <c r="P53" i="12" s="1"/>
  <c r="O54" i="12"/>
  <c r="P54" i="12" s="1"/>
  <c r="O56" i="12"/>
  <c r="P56" i="12" s="1"/>
  <c r="K21" i="12"/>
  <c r="L21" i="12" s="1"/>
  <c r="K22" i="12"/>
  <c r="L22" i="12" s="1"/>
  <c r="K23" i="12"/>
  <c r="L23" i="12" s="1"/>
  <c r="K24" i="12"/>
  <c r="L24" i="12" s="1"/>
  <c r="K25" i="12"/>
  <c r="L25" i="12" s="1"/>
  <c r="K26" i="12"/>
  <c r="L26" i="12" s="1"/>
  <c r="K27" i="12"/>
  <c r="L27" i="12" s="1"/>
  <c r="K28" i="12"/>
  <c r="L28" i="12" s="1"/>
  <c r="K29" i="12"/>
  <c r="L29" i="12" s="1"/>
  <c r="K30" i="12"/>
  <c r="L30" i="12" s="1"/>
  <c r="K31" i="12"/>
  <c r="L31" i="12" s="1"/>
  <c r="K32" i="12"/>
  <c r="L32" i="12" s="1"/>
  <c r="K33" i="12"/>
  <c r="L33" i="12" s="1"/>
  <c r="K34" i="12"/>
  <c r="L34" i="12" s="1"/>
  <c r="K35" i="12"/>
  <c r="L35" i="12" s="1"/>
  <c r="K36" i="12"/>
  <c r="L36" i="12" s="1"/>
  <c r="K37" i="12"/>
  <c r="L37" i="12" s="1"/>
  <c r="K38" i="12"/>
  <c r="L38" i="12" s="1"/>
  <c r="K39" i="12"/>
  <c r="L39" i="12" s="1"/>
  <c r="K40" i="12"/>
  <c r="L40" i="12" s="1"/>
  <c r="K41" i="12"/>
  <c r="L41" i="12" s="1"/>
  <c r="K42" i="12"/>
  <c r="L42" i="12" s="1"/>
  <c r="K43" i="12"/>
  <c r="L43" i="12" s="1"/>
  <c r="K44" i="12"/>
  <c r="L44" i="12" s="1"/>
  <c r="K45" i="12"/>
  <c r="L45" i="12" s="1"/>
  <c r="K51" i="12"/>
  <c r="L51" i="12" s="1"/>
  <c r="K52" i="12"/>
  <c r="L52" i="12" s="1"/>
  <c r="K53" i="12"/>
  <c r="L53" i="12" s="1"/>
  <c r="K54" i="12"/>
  <c r="L54" i="12" s="1"/>
  <c r="K56" i="12"/>
  <c r="L56" i="12" s="1"/>
  <c r="G21" i="12"/>
  <c r="H21" i="12" s="1"/>
  <c r="G22" i="12"/>
  <c r="H22" i="12" s="1"/>
  <c r="G23" i="12"/>
  <c r="H23" i="12" s="1"/>
  <c r="G24" i="12"/>
  <c r="H24" i="12" s="1"/>
  <c r="G25" i="12"/>
  <c r="H25" i="12" s="1"/>
  <c r="G26" i="12"/>
  <c r="H26" i="12" s="1"/>
  <c r="G27" i="12"/>
  <c r="H27" i="12" s="1"/>
  <c r="G28" i="12"/>
  <c r="H28" i="12" s="1"/>
  <c r="G29" i="12"/>
  <c r="H29" i="12" s="1"/>
  <c r="G30" i="12"/>
  <c r="H30" i="12" s="1"/>
  <c r="G31" i="12"/>
  <c r="H31" i="12" s="1"/>
  <c r="G32" i="12"/>
  <c r="H32" i="12" s="1"/>
  <c r="G33" i="12"/>
  <c r="H33" i="12" s="1"/>
  <c r="G34" i="12"/>
  <c r="H34" i="12" s="1"/>
  <c r="G35" i="12"/>
  <c r="H35" i="12" s="1"/>
  <c r="G36" i="12"/>
  <c r="H36" i="12" s="1"/>
  <c r="G37" i="12"/>
  <c r="H37" i="12" s="1"/>
  <c r="G38" i="12"/>
  <c r="H38" i="12" s="1"/>
  <c r="G39" i="12"/>
  <c r="H39" i="12" s="1"/>
  <c r="G40" i="12"/>
  <c r="H40" i="12" s="1"/>
  <c r="G41" i="12"/>
  <c r="H41" i="12" s="1"/>
  <c r="G42" i="12"/>
  <c r="H42" i="12" s="1"/>
  <c r="G43" i="12"/>
  <c r="H43" i="12" s="1"/>
  <c r="G44" i="12"/>
  <c r="H44" i="12" s="1"/>
  <c r="G45" i="12"/>
  <c r="H45" i="12" s="1"/>
  <c r="G51" i="12"/>
  <c r="H51" i="12" s="1"/>
  <c r="G52" i="12"/>
  <c r="H52" i="12" s="1"/>
  <c r="G53" i="12"/>
  <c r="H53" i="12" s="1"/>
  <c r="G54" i="12"/>
  <c r="H54" i="12" s="1"/>
  <c r="G56" i="12"/>
  <c r="H56" i="12" s="1"/>
  <c r="A4" i="2"/>
  <c r="A5" i="2"/>
  <c r="I5" i="2" s="1"/>
  <c r="A6" i="2"/>
  <c r="A7" i="2"/>
  <c r="E7" i="2" s="1"/>
  <c r="A8" i="2"/>
  <c r="M8" i="2" s="1"/>
  <c r="A9" i="2"/>
  <c r="E9" i="2" s="1"/>
  <c r="A10" i="2"/>
  <c r="A11" i="2"/>
  <c r="E11" i="2" s="1"/>
  <c r="A12" i="2"/>
  <c r="A13" i="2"/>
  <c r="I13" i="2" s="1"/>
  <c r="A14" i="2"/>
  <c r="A15" i="2"/>
  <c r="E15" i="2" s="1"/>
  <c r="A16" i="2"/>
  <c r="M16" i="2" s="1"/>
  <c r="A17" i="2"/>
  <c r="E17" i="2" s="1"/>
  <c r="A18" i="2"/>
  <c r="A19" i="2"/>
  <c r="E19" i="2" s="1"/>
  <c r="A20" i="2"/>
  <c r="A21" i="2"/>
  <c r="I21" i="2" s="1"/>
  <c r="A22" i="2"/>
  <c r="A23" i="2"/>
  <c r="E23" i="2" s="1"/>
  <c r="A24" i="2"/>
  <c r="M24" i="2" s="1"/>
  <c r="A25" i="2"/>
  <c r="E25" i="2" s="1"/>
  <c r="A26" i="2"/>
  <c r="A27" i="2"/>
  <c r="E27" i="2" s="1"/>
  <c r="A28" i="2"/>
  <c r="A29" i="2"/>
  <c r="I29" i="2" s="1"/>
  <c r="A30" i="2"/>
  <c r="A31" i="2"/>
  <c r="E31" i="2" s="1"/>
  <c r="F31" i="2" s="1"/>
  <c r="G31" i="2" s="1"/>
  <c r="A32" i="2"/>
  <c r="M32" i="2" s="1"/>
  <c r="N32" i="2" s="1"/>
  <c r="O32" i="2" s="1"/>
  <c r="A33" i="2"/>
  <c r="E33" i="2" s="1"/>
  <c r="F33" i="2" s="1"/>
  <c r="G33" i="2" s="1"/>
  <c r="A34" i="2"/>
  <c r="A35" i="2"/>
  <c r="E35" i="2" s="1"/>
  <c r="F35" i="2" s="1"/>
  <c r="G35" i="2" s="1"/>
  <c r="A36" i="2"/>
  <c r="I36" i="2" s="1"/>
  <c r="J36" i="2" s="1"/>
  <c r="K36" i="2" s="1"/>
  <c r="A37" i="2"/>
  <c r="E37" i="2" s="1"/>
  <c r="F37" i="2" s="1"/>
  <c r="G37" i="2" s="1"/>
  <c r="A38" i="2"/>
  <c r="A39" i="2"/>
  <c r="E39" i="2" s="1"/>
  <c r="F39" i="2" s="1"/>
  <c r="G39" i="2" s="1"/>
  <c r="A40" i="2"/>
  <c r="M40" i="2" s="1"/>
  <c r="N40" i="2" s="1"/>
  <c r="O40" i="2" s="1"/>
  <c r="A41" i="2"/>
  <c r="E41" i="2" s="1"/>
  <c r="F41" i="2" s="1"/>
  <c r="G41" i="2" s="1"/>
  <c r="A42" i="2"/>
  <c r="A43" i="2"/>
  <c r="E43" i="2" s="1"/>
  <c r="F43" i="2" s="1"/>
  <c r="G43" i="2" s="1"/>
  <c r="A44" i="2"/>
  <c r="I44" i="2" s="1"/>
  <c r="J44" i="2" s="1"/>
  <c r="K44" i="2" s="1"/>
  <c r="A45" i="2"/>
  <c r="E45" i="2" s="1"/>
  <c r="F45" i="2" s="1"/>
  <c r="G45" i="2" s="1"/>
  <c r="A46" i="2"/>
  <c r="A47" i="2"/>
  <c r="E47" i="2" s="1"/>
  <c r="F47" i="2" s="1"/>
  <c r="G47" i="2" s="1"/>
  <c r="A48" i="2"/>
  <c r="M48" i="2" s="1"/>
  <c r="N48" i="2" s="1"/>
  <c r="O48" i="2" s="1"/>
  <c r="A49" i="2"/>
  <c r="E49" i="2" s="1"/>
  <c r="F49" i="2" s="1"/>
  <c r="G49" i="2" s="1"/>
  <c r="A50" i="2"/>
  <c r="A51" i="2"/>
  <c r="E51" i="2" s="1"/>
  <c r="F51" i="2" s="1"/>
  <c r="G51" i="2" s="1"/>
  <c r="A52" i="2"/>
  <c r="I52" i="2" s="1"/>
  <c r="A53" i="2"/>
  <c r="E53" i="2" s="1"/>
  <c r="A54" i="2"/>
  <c r="A55" i="2"/>
  <c r="E55" i="2" s="1"/>
  <c r="A56" i="2"/>
  <c r="M56" i="2" s="1"/>
  <c r="A57" i="2"/>
  <c r="E57" i="2" s="1"/>
  <c r="F57" i="2" s="1"/>
  <c r="A58" i="2"/>
  <c r="A59" i="2"/>
  <c r="E59" i="2" s="1"/>
  <c r="A60" i="2"/>
  <c r="I60" i="2" s="1"/>
  <c r="A61" i="2"/>
  <c r="E61" i="2" s="1"/>
  <c r="A62" i="2"/>
  <c r="A63" i="2"/>
  <c r="E63" i="2" s="1"/>
  <c r="A64" i="2"/>
  <c r="E64" i="2" s="1"/>
  <c r="A65" i="2"/>
  <c r="E65" i="2" s="1"/>
  <c r="A66" i="2"/>
  <c r="A67" i="2"/>
  <c r="E67" i="2" s="1"/>
  <c r="A68" i="2"/>
  <c r="E68" i="2" s="1"/>
  <c r="A69" i="2"/>
  <c r="E69" i="2" s="1"/>
  <c r="A70" i="2"/>
  <c r="A71" i="2"/>
  <c r="E71" i="2" s="1"/>
  <c r="A74" i="2"/>
  <c r="E74" i="2" s="1"/>
  <c r="F74" i="2" s="1"/>
  <c r="G74" i="2" s="1"/>
  <c r="A76" i="2"/>
  <c r="E76" i="2" s="1"/>
  <c r="A3" i="2"/>
  <c r="I17" i="2" l="1"/>
  <c r="I25" i="2"/>
  <c r="I9" i="2"/>
  <c r="I74" i="2"/>
  <c r="J74" i="2" s="1"/>
  <c r="K74" i="2" s="1"/>
  <c r="I64" i="2"/>
  <c r="I56" i="2"/>
  <c r="I48" i="2"/>
  <c r="J48" i="2" s="1"/>
  <c r="K48" i="2" s="1"/>
  <c r="I40" i="2"/>
  <c r="J40" i="2" s="1"/>
  <c r="K40" i="2" s="1"/>
  <c r="I32" i="2"/>
  <c r="J32" i="2" s="1"/>
  <c r="K32" i="2" s="1"/>
  <c r="M74" i="2"/>
  <c r="N74" i="2" s="1"/>
  <c r="O74" i="2" s="1"/>
  <c r="Q64" i="2"/>
  <c r="E29" i="2"/>
  <c r="E21" i="2"/>
  <c r="E13" i="2"/>
  <c r="E5" i="2"/>
  <c r="I68" i="2"/>
  <c r="M64" i="2"/>
  <c r="Q74" i="2"/>
  <c r="R74" i="2" s="1"/>
  <c r="S74" i="2" s="1"/>
  <c r="Q3" i="2"/>
  <c r="R3" i="2" s="1"/>
  <c r="M3" i="2"/>
  <c r="E3" i="2"/>
  <c r="Q70" i="2"/>
  <c r="M70" i="2"/>
  <c r="E70" i="2"/>
  <c r="Q66" i="2"/>
  <c r="M66" i="2"/>
  <c r="E66" i="2"/>
  <c r="Q62" i="2"/>
  <c r="M62" i="2"/>
  <c r="E62" i="2"/>
  <c r="E60" i="2"/>
  <c r="Q60" i="2"/>
  <c r="Q58" i="2"/>
  <c r="M58" i="2"/>
  <c r="E58" i="2"/>
  <c r="F58" i="2" s="1"/>
  <c r="E56" i="2"/>
  <c r="Q56" i="2"/>
  <c r="Q54" i="2"/>
  <c r="M54" i="2"/>
  <c r="E54" i="2"/>
  <c r="E52" i="2"/>
  <c r="Q52" i="2"/>
  <c r="Q50" i="2"/>
  <c r="R50" i="2" s="1"/>
  <c r="S50" i="2" s="1"/>
  <c r="M50" i="2"/>
  <c r="N50" i="2" s="1"/>
  <c r="O50" i="2" s="1"/>
  <c r="E50" i="2"/>
  <c r="F50" i="2" s="1"/>
  <c r="G50" i="2" s="1"/>
  <c r="E48" i="2"/>
  <c r="F48" i="2" s="1"/>
  <c r="G48" i="2" s="1"/>
  <c r="Q48" i="2"/>
  <c r="R48" i="2" s="1"/>
  <c r="S48" i="2" s="1"/>
  <c r="Q46" i="2"/>
  <c r="R46" i="2" s="1"/>
  <c r="S46" i="2" s="1"/>
  <c r="M46" i="2"/>
  <c r="N46" i="2" s="1"/>
  <c r="O46" i="2" s="1"/>
  <c r="E46" i="2"/>
  <c r="F46" i="2" s="1"/>
  <c r="G46" i="2" s="1"/>
  <c r="E44" i="2"/>
  <c r="F44" i="2" s="1"/>
  <c r="G44" i="2" s="1"/>
  <c r="Q44" i="2"/>
  <c r="R44" i="2" s="1"/>
  <c r="S44" i="2" s="1"/>
  <c r="Q42" i="2"/>
  <c r="R42" i="2" s="1"/>
  <c r="S42" i="2" s="1"/>
  <c r="M42" i="2"/>
  <c r="N42" i="2" s="1"/>
  <c r="O42" i="2" s="1"/>
  <c r="E42" i="2"/>
  <c r="F42" i="2" s="1"/>
  <c r="G42" i="2" s="1"/>
  <c r="E40" i="2"/>
  <c r="F40" i="2" s="1"/>
  <c r="G40" i="2" s="1"/>
  <c r="Q40" i="2"/>
  <c r="R40" i="2" s="1"/>
  <c r="S40" i="2" s="1"/>
  <c r="Q38" i="2"/>
  <c r="R38" i="2" s="1"/>
  <c r="S38" i="2" s="1"/>
  <c r="M38" i="2"/>
  <c r="N38" i="2" s="1"/>
  <c r="O38" i="2" s="1"/>
  <c r="E38" i="2"/>
  <c r="F38" i="2" s="1"/>
  <c r="G38" i="2" s="1"/>
  <c r="E36" i="2"/>
  <c r="F36" i="2" s="1"/>
  <c r="G36" i="2" s="1"/>
  <c r="Q36" i="2"/>
  <c r="R36" i="2" s="1"/>
  <c r="S36" i="2" s="1"/>
  <c r="Q34" i="2"/>
  <c r="R34" i="2" s="1"/>
  <c r="S34" i="2" s="1"/>
  <c r="M34" i="2"/>
  <c r="N34" i="2" s="1"/>
  <c r="O34" i="2" s="1"/>
  <c r="E34" i="2"/>
  <c r="F34" i="2" s="1"/>
  <c r="G34" i="2" s="1"/>
  <c r="E32" i="2"/>
  <c r="F32" i="2" s="1"/>
  <c r="G32" i="2" s="1"/>
  <c r="Q32" i="2"/>
  <c r="R32" i="2" s="1"/>
  <c r="S32" i="2" s="1"/>
  <c r="I30" i="2"/>
  <c r="Q30" i="2"/>
  <c r="M30" i="2"/>
  <c r="E30" i="2"/>
  <c r="I28" i="2"/>
  <c r="E28" i="2"/>
  <c r="Q28" i="2"/>
  <c r="I26" i="2"/>
  <c r="Q26" i="2"/>
  <c r="M26" i="2"/>
  <c r="E26" i="2"/>
  <c r="I24" i="2"/>
  <c r="E24" i="2"/>
  <c r="Q24" i="2"/>
  <c r="I22" i="2"/>
  <c r="Q22" i="2"/>
  <c r="M22" i="2"/>
  <c r="E22" i="2"/>
  <c r="I20" i="2"/>
  <c r="E20" i="2"/>
  <c r="Q20" i="2"/>
  <c r="I18" i="2"/>
  <c r="Q18" i="2"/>
  <c r="M18" i="2"/>
  <c r="E18" i="2"/>
  <c r="I16" i="2"/>
  <c r="E16" i="2"/>
  <c r="Q16" i="2"/>
  <c r="I14" i="2"/>
  <c r="Q14" i="2"/>
  <c r="M14" i="2"/>
  <c r="E14" i="2"/>
  <c r="I12" i="2"/>
  <c r="E12" i="2"/>
  <c r="Q12" i="2"/>
  <c r="I10" i="2"/>
  <c r="Q10" i="2"/>
  <c r="M10" i="2"/>
  <c r="E10" i="2"/>
  <c r="I8" i="2"/>
  <c r="E8" i="2"/>
  <c r="Q8" i="2"/>
  <c r="I6" i="2"/>
  <c r="Q6" i="2"/>
  <c r="M6" i="2"/>
  <c r="E6" i="2"/>
  <c r="I4" i="2"/>
  <c r="E4" i="2"/>
  <c r="Q4" i="2"/>
  <c r="I3" i="2"/>
  <c r="I70" i="2"/>
  <c r="I66" i="2"/>
  <c r="I62" i="2"/>
  <c r="I58" i="2"/>
  <c r="I54" i="2"/>
  <c r="I50" i="2"/>
  <c r="J50" i="2" s="1"/>
  <c r="K50" i="2" s="1"/>
  <c r="I46" i="2"/>
  <c r="J46" i="2" s="1"/>
  <c r="K46" i="2" s="1"/>
  <c r="I42" i="2"/>
  <c r="J42" i="2" s="1"/>
  <c r="K42" i="2" s="1"/>
  <c r="I38" i="2"/>
  <c r="J38" i="2" s="1"/>
  <c r="K38" i="2" s="1"/>
  <c r="I34" i="2"/>
  <c r="J34" i="2" s="1"/>
  <c r="K34" i="2" s="1"/>
  <c r="M68" i="2"/>
  <c r="M60" i="2"/>
  <c r="M52" i="2"/>
  <c r="M44" i="2"/>
  <c r="N44" i="2" s="1"/>
  <c r="O44" i="2" s="1"/>
  <c r="M36" i="2"/>
  <c r="N36" i="2" s="1"/>
  <c r="O36" i="2" s="1"/>
  <c r="M28" i="2"/>
  <c r="M20" i="2"/>
  <c r="M12" i="2"/>
  <c r="M4" i="2"/>
  <c r="Q68" i="2"/>
  <c r="Q76" i="2"/>
  <c r="M76" i="2"/>
  <c r="Q71" i="2"/>
  <c r="M71" i="2"/>
  <c r="Q69" i="2"/>
  <c r="M69" i="2"/>
  <c r="Q67" i="2"/>
  <c r="M67" i="2"/>
  <c r="Q65" i="2"/>
  <c r="M65" i="2"/>
  <c r="Q63" i="2"/>
  <c r="M63" i="2"/>
  <c r="Q61" i="2"/>
  <c r="M61" i="2"/>
  <c r="Q59" i="2"/>
  <c r="M59" i="2"/>
  <c r="Q57" i="2"/>
  <c r="M57" i="2"/>
  <c r="Q55" i="2"/>
  <c r="M55" i="2"/>
  <c r="Q53" i="2"/>
  <c r="M53" i="2"/>
  <c r="Q51" i="2"/>
  <c r="R51" i="2" s="1"/>
  <c r="S51" i="2" s="1"/>
  <c r="M51" i="2"/>
  <c r="N51" i="2" s="1"/>
  <c r="O51" i="2" s="1"/>
  <c r="Q49" i="2"/>
  <c r="R49" i="2" s="1"/>
  <c r="S49" i="2" s="1"/>
  <c r="M49" i="2"/>
  <c r="N49" i="2" s="1"/>
  <c r="O49" i="2" s="1"/>
  <c r="Q47" i="2"/>
  <c r="R47" i="2" s="1"/>
  <c r="S47" i="2" s="1"/>
  <c r="M47" i="2"/>
  <c r="N47" i="2" s="1"/>
  <c r="O47" i="2" s="1"/>
  <c r="Q45" i="2"/>
  <c r="R45" i="2" s="1"/>
  <c r="S45" i="2" s="1"/>
  <c r="M45" i="2"/>
  <c r="N45" i="2" s="1"/>
  <c r="O45" i="2" s="1"/>
  <c r="Q43" i="2"/>
  <c r="R43" i="2" s="1"/>
  <c r="S43" i="2" s="1"/>
  <c r="M43" i="2"/>
  <c r="N43" i="2" s="1"/>
  <c r="O43" i="2" s="1"/>
  <c r="Q41" i="2"/>
  <c r="R41" i="2" s="1"/>
  <c r="S41" i="2" s="1"/>
  <c r="M41" i="2"/>
  <c r="N41" i="2" s="1"/>
  <c r="O41" i="2" s="1"/>
  <c r="Q39" i="2"/>
  <c r="R39" i="2" s="1"/>
  <c r="S39" i="2" s="1"/>
  <c r="M39" i="2"/>
  <c r="N39" i="2" s="1"/>
  <c r="O39" i="2" s="1"/>
  <c r="Q37" i="2"/>
  <c r="R37" i="2" s="1"/>
  <c r="S37" i="2" s="1"/>
  <c r="M37" i="2"/>
  <c r="N37" i="2" s="1"/>
  <c r="O37" i="2" s="1"/>
  <c r="Q35" i="2"/>
  <c r="R35" i="2" s="1"/>
  <c r="S35" i="2" s="1"/>
  <c r="M35" i="2"/>
  <c r="N35" i="2" s="1"/>
  <c r="O35" i="2" s="1"/>
  <c r="Q33" i="2"/>
  <c r="R33" i="2" s="1"/>
  <c r="S33" i="2" s="1"/>
  <c r="M33" i="2"/>
  <c r="N33" i="2" s="1"/>
  <c r="O33" i="2" s="1"/>
  <c r="Q31" i="2"/>
  <c r="R31" i="2" s="1"/>
  <c r="S31" i="2" s="1"/>
  <c r="M31" i="2"/>
  <c r="N31" i="2" s="1"/>
  <c r="O31" i="2" s="1"/>
  <c r="Q29" i="2"/>
  <c r="M29" i="2"/>
  <c r="Q27" i="2"/>
  <c r="M27" i="2"/>
  <c r="Q25" i="2"/>
  <c r="M25" i="2"/>
  <c r="Q23" i="2"/>
  <c r="M23" i="2"/>
  <c r="Q21" i="2"/>
  <c r="M21" i="2"/>
  <c r="Q19" i="2"/>
  <c r="M19" i="2"/>
  <c r="Q17" i="2"/>
  <c r="M17" i="2"/>
  <c r="Q15" i="2"/>
  <c r="M15" i="2"/>
  <c r="Q13" i="2"/>
  <c r="M13" i="2"/>
  <c r="Q11" i="2"/>
  <c r="M11" i="2"/>
  <c r="Q9" i="2"/>
  <c r="M9" i="2"/>
  <c r="Q7" i="2"/>
  <c r="M7" i="2"/>
  <c r="Q5" i="2"/>
  <c r="M5" i="2"/>
  <c r="I76" i="2"/>
  <c r="I71" i="2"/>
  <c r="I69" i="2"/>
  <c r="I67" i="2"/>
  <c r="I65" i="2"/>
  <c r="I63" i="2"/>
  <c r="I61" i="2"/>
  <c r="I59" i="2"/>
  <c r="I57" i="2"/>
  <c r="I55" i="2"/>
  <c r="I53" i="2"/>
  <c r="I51" i="2"/>
  <c r="J51" i="2" s="1"/>
  <c r="K51" i="2" s="1"/>
  <c r="I49" i="2"/>
  <c r="J49" i="2" s="1"/>
  <c r="K49" i="2" s="1"/>
  <c r="I47" i="2"/>
  <c r="J47" i="2" s="1"/>
  <c r="K47" i="2" s="1"/>
  <c r="I45" i="2"/>
  <c r="J45" i="2" s="1"/>
  <c r="K45" i="2" s="1"/>
  <c r="I43" i="2"/>
  <c r="J43" i="2" s="1"/>
  <c r="K43" i="2" s="1"/>
  <c r="I41" i="2"/>
  <c r="J41" i="2" s="1"/>
  <c r="K41" i="2" s="1"/>
  <c r="I39" i="2"/>
  <c r="J39" i="2" s="1"/>
  <c r="K39" i="2" s="1"/>
  <c r="I37" i="2"/>
  <c r="J37" i="2" s="1"/>
  <c r="K37" i="2" s="1"/>
  <c r="I35" i="2"/>
  <c r="J35" i="2" s="1"/>
  <c r="K35" i="2" s="1"/>
  <c r="I33" i="2"/>
  <c r="J33" i="2" s="1"/>
  <c r="K33" i="2" s="1"/>
  <c r="I31" i="2"/>
  <c r="J31" i="2" s="1"/>
  <c r="K31" i="2" s="1"/>
  <c r="I27" i="2"/>
  <c r="I23" i="2"/>
  <c r="I19" i="2"/>
  <c r="I15" i="2"/>
  <c r="I11" i="2"/>
  <c r="I7" i="2"/>
  <c r="I80" i="2" l="1"/>
  <c r="E35" i="1"/>
  <c r="E28" i="1" l="1"/>
  <c r="E46" i="1"/>
  <c r="F46" i="1" s="1"/>
  <c r="E34" i="1"/>
  <c r="E33" i="1"/>
  <c r="K20" i="12" l="1"/>
  <c r="L20" i="12" s="1"/>
  <c r="G20" i="12"/>
  <c r="H20" i="12" s="1"/>
  <c r="K18" i="12"/>
  <c r="L18" i="12" s="1"/>
  <c r="K14" i="12"/>
  <c r="L14" i="12" s="1"/>
  <c r="G18" i="12"/>
  <c r="H18" i="12" s="1"/>
  <c r="G14" i="12"/>
  <c r="H14" i="12" s="1"/>
  <c r="F24" i="9"/>
  <c r="F25" i="9"/>
  <c r="F26" i="9"/>
  <c r="F27" i="9"/>
  <c r="G58" i="2" l="1"/>
  <c r="F28" i="9"/>
  <c r="G28" i="9" s="1"/>
  <c r="F5" i="9" l="1"/>
  <c r="G5" i="9" s="1"/>
  <c r="F59" i="2" l="1"/>
  <c r="G59" i="2" s="1"/>
  <c r="G57" i="2"/>
  <c r="F56" i="2"/>
  <c r="G56" i="2" s="1"/>
  <c r="G2" i="12"/>
  <c r="H2" i="12" s="1"/>
  <c r="G3" i="12"/>
  <c r="H3" i="12" s="1"/>
  <c r="G4" i="12"/>
  <c r="H4" i="12" s="1"/>
  <c r="G5" i="12"/>
  <c r="H5" i="12" s="1"/>
  <c r="G6" i="12"/>
  <c r="H6" i="12" s="1"/>
  <c r="G7" i="12"/>
  <c r="H7" i="12" s="1"/>
  <c r="G8" i="12"/>
  <c r="H8" i="12" s="1"/>
  <c r="G9" i="12"/>
  <c r="H9" i="12" s="1"/>
  <c r="G10" i="12"/>
  <c r="H10" i="12" s="1"/>
  <c r="G11" i="12"/>
  <c r="H11" i="12" s="1"/>
  <c r="G12" i="12"/>
  <c r="H12" i="12" s="1"/>
  <c r="G13" i="12"/>
  <c r="H13" i="12" s="1"/>
  <c r="U8" i="7" l="1"/>
  <c r="S8" i="7"/>
  <c r="Q8" i="7"/>
  <c r="K19" i="12"/>
  <c r="L19" i="12" s="1"/>
  <c r="K17" i="12"/>
  <c r="L17" i="12" s="1"/>
  <c r="K16" i="12"/>
  <c r="L16" i="12" s="1"/>
  <c r="K15" i="12"/>
  <c r="L15" i="12" s="1"/>
  <c r="K13" i="12"/>
  <c r="L13" i="12" s="1"/>
  <c r="K12" i="12"/>
  <c r="L12" i="12" s="1"/>
  <c r="K11" i="12"/>
  <c r="L11" i="12" s="1"/>
  <c r="K10" i="12"/>
  <c r="L10" i="12" s="1"/>
  <c r="K9" i="12"/>
  <c r="L9" i="12" s="1"/>
  <c r="K8" i="12"/>
  <c r="L8" i="12" s="1"/>
  <c r="K7" i="12"/>
  <c r="L7" i="12" s="1"/>
  <c r="K6" i="12"/>
  <c r="L6" i="12" s="1"/>
  <c r="K5" i="12"/>
  <c r="L5" i="12" s="1"/>
  <c r="K4" i="12"/>
  <c r="L4" i="12" s="1"/>
  <c r="G19" i="12"/>
  <c r="H19" i="12" s="1"/>
  <c r="G17" i="12"/>
  <c r="H17" i="12" s="1"/>
  <c r="G16" i="12"/>
  <c r="H16" i="12" s="1"/>
  <c r="G15" i="12"/>
  <c r="H15" i="12" s="1"/>
  <c r="F35" i="9" l="1"/>
  <c r="G35" i="9" s="1"/>
  <c r="F34" i="9"/>
  <c r="G34" i="9" s="1"/>
  <c r="F33" i="9"/>
  <c r="G33" i="9" s="1"/>
  <c r="F32" i="9"/>
  <c r="G32" i="9" s="1"/>
  <c r="F31" i="9"/>
  <c r="G31" i="9" s="1"/>
  <c r="F30" i="9"/>
  <c r="G30" i="9" s="1"/>
  <c r="F29" i="9"/>
  <c r="G29" i="9" s="1"/>
  <c r="G27" i="9"/>
  <c r="G26" i="9"/>
  <c r="G25" i="9"/>
  <c r="G24" i="9"/>
  <c r="F13" i="9"/>
  <c r="G13" i="9" s="1"/>
  <c r="F12" i="9"/>
  <c r="G12" i="9" s="1"/>
  <c r="F11" i="9"/>
  <c r="G11" i="9" s="1"/>
  <c r="F10" i="9"/>
  <c r="G10" i="9" s="1"/>
  <c r="F9" i="9"/>
  <c r="G9" i="9" s="1"/>
  <c r="F8" i="9"/>
  <c r="G8" i="9" s="1"/>
  <c r="F7" i="9"/>
  <c r="G7" i="9" s="1"/>
  <c r="F6" i="9"/>
  <c r="G6" i="9" s="1"/>
  <c r="R55" i="2" l="1"/>
  <c r="S55" i="2" s="1"/>
  <c r="N55" i="2"/>
  <c r="O55" i="2" s="1"/>
  <c r="J55" i="2"/>
  <c r="K55" i="2" s="1"/>
  <c r="F55" i="2"/>
  <c r="G55" i="2" s="1"/>
  <c r="J58" i="2" l="1"/>
  <c r="K58" i="2" s="1"/>
  <c r="J57" i="2"/>
  <c r="K57" i="2" s="1"/>
  <c r="J56" i="2"/>
  <c r="K56" i="2" s="1"/>
  <c r="R56" i="2"/>
  <c r="S56" i="2" s="1"/>
  <c r="N56" i="2"/>
  <c r="O56" i="2" s="1"/>
  <c r="K3" i="12"/>
  <c r="L3" i="12" s="1"/>
  <c r="N44" i="9" l="1"/>
  <c r="O44" i="9" s="1"/>
  <c r="N43" i="9"/>
  <c r="O43" i="9" s="1"/>
  <c r="N42" i="9"/>
  <c r="O42" i="9" s="1"/>
  <c r="N41" i="9"/>
  <c r="O41" i="9" s="1"/>
  <c r="N40" i="9"/>
  <c r="O40" i="9" s="1"/>
  <c r="N39" i="9"/>
  <c r="O39" i="9" s="1"/>
  <c r="N38" i="9"/>
  <c r="O38" i="9" s="1"/>
  <c r="N37" i="9"/>
  <c r="O37" i="9" s="1"/>
  <c r="N36" i="9"/>
  <c r="O36" i="9" s="1"/>
  <c r="N35" i="9"/>
  <c r="O35" i="9" s="1"/>
  <c r="N34" i="9"/>
  <c r="O34" i="9" s="1"/>
  <c r="N33" i="9"/>
  <c r="O33" i="9" s="1"/>
  <c r="N32" i="9"/>
  <c r="O32" i="9" s="1"/>
  <c r="N31" i="9"/>
  <c r="O31" i="9" s="1"/>
  <c r="N30" i="9"/>
  <c r="O30" i="9" s="1"/>
  <c r="N29" i="9"/>
  <c r="O29" i="9" s="1"/>
  <c r="N28" i="9"/>
  <c r="O28" i="9" s="1"/>
  <c r="N27" i="9"/>
  <c r="O27" i="9" s="1"/>
  <c r="N26" i="9"/>
  <c r="O26" i="9" s="1"/>
  <c r="N25" i="9"/>
  <c r="O25" i="9" s="1"/>
  <c r="N24" i="9"/>
  <c r="O24" i="9" s="1"/>
  <c r="F39" i="9"/>
  <c r="G39" i="9" s="1"/>
  <c r="F40" i="9"/>
  <c r="G40" i="9" s="1"/>
  <c r="F41" i="9"/>
  <c r="G41" i="9" s="1"/>
  <c r="F42" i="9"/>
  <c r="G42" i="9" s="1"/>
  <c r="F43" i="9"/>
  <c r="G43" i="9" s="1"/>
  <c r="F44" i="9"/>
  <c r="G44" i="9" s="1"/>
  <c r="F38" i="9"/>
  <c r="G38" i="9" s="1"/>
  <c r="F37" i="9"/>
  <c r="G37" i="9" s="1"/>
  <c r="F36" i="9"/>
  <c r="G36" i="9" s="1"/>
  <c r="N5" i="9"/>
  <c r="O5" i="9" s="1"/>
  <c r="N6" i="9"/>
  <c r="O6" i="9" s="1"/>
  <c r="N7" i="9"/>
  <c r="O7" i="9" s="1"/>
  <c r="N8" i="9"/>
  <c r="O8" i="9" s="1"/>
  <c r="N9" i="9"/>
  <c r="O9" i="9" s="1"/>
  <c r="N10" i="9"/>
  <c r="O10" i="9" s="1"/>
  <c r="N11" i="9"/>
  <c r="O11" i="9" s="1"/>
  <c r="N12" i="9"/>
  <c r="O12" i="9" s="1"/>
  <c r="N13" i="9"/>
  <c r="O13" i="9" s="1"/>
  <c r="N14" i="9"/>
  <c r="O14" i="9" s="1"/>
  <c r="N15" i="9"/>
  <c r="O15" i="9" s="1"/>
  <c r="N16" i="9"/>
  <c r="O16" i="9" s="1"/>
  <c r="N17" i="9"/>
  <c r="O17" i="9" s="1"/>
  <c r="N18" i="9"/>
  <c r="O18" i="9" s="1"/>
  <c r="N4" i="9"/>
  <c r="O4" i="9" s="1"/>
  <c r="F14" i="9"/>
  <c r="G14" i="9" s="1"/>
  <c r="F15" i="9"/>
  <c r="G15" i="9" s="1"/>
  <c r="F16" i="9"/>
  <c r="G16" i="9" s="1"/>
  <c r="F17" i="9"/>
  <c r="G17" i="9" s="1"/>
  <c r="F18" i="9"/>
  <c r="G18" i="9" s="1"/>
  <c r="N45" i="9" l="1"/>
  <c r="F19" i="9"/>
  <c r="N19" i="9"/>
  <c r="F45" i="9"/>
  <c r="N76" i="2"/>
  <c r="O76" i="2" s="1"/>
  <c r="N71" i="2"/>
  <c r="O71" i="2" s="1"/>
  <c r="N70" i="2"/>
  <c r="O70" i="2" s="1"/>
  <c r="N69" i="2"/>
  <c r="O69" i="2" s="1"/>
  <c r="N68" i="2"/>
  <c r="O68" i="2" s="1"/>
  <c r="N67" i="2"/>
  <c r="O67" i="2" s="1"/>
  <c r="N66" i="2"/>
  <c r="O66" i="2" s="1"/>
  <c r="N65" i="2"/>
  <c r="O65" i="2" s="1"/>
  <c r="N64" i="2"/>
  <c r="O64" i="2" s="1"/>
  <c r="N63" i="2"/>
  <c r="O63" i="2" s="1"/>
  <c r="N62" i="2"/>
  <c r="O62" i="2" s="1"/>
  <c r="N61" i="2"/>
  <c r="O61" i="2" s="1"/>
  <c r="N60" i="2"/>
  <c r="O60" i="2" s="1"/>
  <c r="N59" i="2"/>
  <c r="O59" i="2" s="1"/>
  <c r="N58" i="2"/>
  <c r="O58" i="2" s="1"/>
  <c r="N57" i="2"/>
  <c r="O57" i="2" s="1"/>
  <c r="N54" i="2"/>
  <c r="O54" i="2" s="1"/>
  <c r="N53" i="2"/>
  <c r="O53" i="2" s="1"/>
  <c r="N52" i="2"/>
  <c r="O52" i="2" s="1"/>
  <c r="N30" i="2"/>
  <c r="O30" i="2" s="1"/>
  <c r="N29" i="2"/>
  <c r="O29" i="2" s="1"/>
  <c r="N28" i="2"/>
  <c r="O28" i="2" s="1"/>
  <c r="N27" i="2"/>
  <c r="O27" i="2" s="1"/>
  <c r="N26" i="2"/>
  <c r="O26" i="2" s="1"/>
  <c r="N25" i="2"/>
  <c r="O25" i="2" s="1"/>
  <c r="N24" i="2"/>
  <c r="O24" i="2" s="1"/>
  <c r="N23" i="2"/>
  <c r="O23" i="2" s="1"/>
  <c r="N22" i="2"/>
  <c r="O22" i="2" s="1"/>
  <c r="N21" i="2"/>
  <c r="O21" i="2" s="1"/>
  <c r="N20" i="2"/>
  <c r="O20" i="2" s="1"/>
  <c r="N19" i="2"/>
  <c r="O19" i="2" s="1"/>
  <c r="N18" i="2"/>
  <c r="O18" i="2" s="1"/>
  <c r="N17" i="2"/>
  <c r="O17" i="2" s="1"/>
  <c r="N16" i="2"/>
  <c r="O16" i="2" s="1"/>
  <c r="N15" i="2"/>
  <c r="O15" i="2" s="1"/>
  <c r="N14" i="2"/>
  <c r="O14" i="2" s="1"/>
  <c r="N13" i="2"/>
  <c r="O13" i="2" s="1"/>
  <c r="N12" i="2"/>
  <c r="O12" i="2" s="1"/>
  <c r="N11" i="2"/>
  <c r="O11" i="2" s="1"/>
  <c r="N10" i="2"/>
  <c r="O10" i="2" s="1"/>
  <c r="N9" i="2"/>
  <c r="O9" i="2" s="1"/>
  <c r="N8" i="2"/>
  <c r="O8" i="2" s="1"/>
  <c r="N7" i="2"/>
  <c r="O7" i="2" s="1"/>
  <c r="N6" i="2"/>
  <c r="N5" i="2"/>
  <c r="O5" i="2" s="1"/>
  <c r="N4" i="2"/>
  <c r="O4" i="2" s="1"/>
  <c r="N3" i="2"/>
  <c r="O3" i="2" s="1"/>
  <c r="N80" i="2" l="1"/>
  <c r="O6" i="2"/>
  <c r="U59" i="7" l="1"/>
  <c r="U58" i="7"/>
  <c r="U57" i="7"/>
  <c r="U56" i="7"/>
  <c r="U55" i="7"/>
  <c r="U54" i="7"/>
  <c r="U53" i="7"/>
  <c r="U52" i="7"/>
  <c r="U51" i="7"/>
  <c r="U50" i="7"/>
  <c r="U49" i="7"/>
  <c r="U38" i="7"/>
  <c r="U37" i="7"/>
  <c r="U36" i="7"/>
  <c r="U17" i="7"/>
  <c r="U16" i="7"/>
  <c r="U15" i="7"/>
  <c r="U14" i="7"/>
  <c r="U13" i="7"/>
  <c r="U12" i="7"/>
  <c r="U11" i="7"/>
  <c r="U10" i="7"/>
  <c r="U9" i="7"/>
  <c r="U7" i="7"/>
  <c r="U6" i="7"/>
  <c r="U5" i="7"/>
  <c r="U4" i="7"/>
  <c r="U3" i="7"/>
  <c r="T2" i="7"/>
  <c r="U2" i="7" s="1"/>
  <c r="S59" i="7" l="1"/>
  <c r="S58" i="7"/>
  <c r="S57" i="7"/>
  <c r="S56" i="7"/>
  <c r="S55" i="7"/>
  <c r="S54" i="7"/>
  <c r="S53" i="7"/>
  <c r="S52" i="7"/>
  <c r="S51" i="7"/>
  <c r="S50" i="7"/>
  <c r="S49" i="7"/>
  <c r="S38" i="7"/>
  <c r="S37" i="7"/>
  <c r="S36" i="7"/>
  <c r="S17" i="7"/>
  <c r="S16" i="7"/>
  <c r="S15" i="7"/>
  <c r="S14" i="7"/>
  <c r="S13" i="7"/>
  <c r="S12" i="7"/>
  <c r="S11" i="7"/>
  <c r="S10" i="7"/>
  <c r="S9" i="7"/>
  <c r="S7" i="7"/>
  <c r="S6" i="7"/>
  <c r="S5" i="7"/>
  <c r="S4" i="7"/>
  <c r="S3" i="7"/>
  <c r="R2" i="7"/>
  <c r="R60" i="7" s="1"/>
  <c r="S2" i="12"/>
  <c r="S60" i="12" s="1"/>
  <c r="O2" i="12"/>
  <c r="O60" i="12" s="1"/>
  <c r="K2" i="12"/>
  <c r="K60" i="12" s="1"/>
  <c r="T2" i="12" l="1"/>
  <c r="P2" i="12"/>
  <c r="S2" i="7"/>
  <c r="L2" i="12"/>
  <c r="F2" i="8"/>
  <c r="G2" i="8" s="1"/>
  <c r="F76" i="2" l="1"/>
  <c r="G76" i="2" s="1"/>
  <c r="F71" i="2"/>
  <c r="G71" i="2" s="1"/>
  <c r="F70" i="2"/>
  <c r="G70" i="2" s="1"/>
  <c r="F69" i="2"/>
  <c r="G69" i="2" s="1"/>
  <c r="F68" i="2"/>
  <c r="G68" i="2" s="1"/>
  <c r="F67" i="2"/>
  <c r="G67" i="2" s="1"/>
  <c r="F66" i="2"/>
  <c r="G66" i="2" s="1"/>
  <c r="F65" i="2"/>
  <c r="G65" i="2" s="1"/>
  <c r="F64" i="2"/>
  <c r="G64" i="2" s="1"/>
  <c r="F63" i="2"/>
  <c r="G63" i="2" s="1"/>
  <c r="F62" i="2"/>
  <c r="G62" i="2" s="1"/>
  <c r="F61" i="2"/>
  <c r="G61" i="2" s="1"/>
  <c r="F60" i="2"/>
  <c r="G60" i="2" s="1"/>
  <c r="F54" i="2"/>
  <c r="G54" i="2" s="1"/>
  <c r="F53" i="2"/>
  <c r="G53" i="2" s="1"/>
  <c r="F52" i="2"/>
  <c r="G52" i="2" s="1"/>
  <c r="F30" i="2"/>
  <c r="G30" i="2" s="1"/>
  <c r="F29" i="2"/>
  <c r="G29" i="2" s="1"/>
  <c r="F28" i="2"/>
  <c r="G28" i="2" s="1"/>
  <c r="F27" i="2"/>
  <c r="G27" i="2" s="1"/>
  <c r="F26" i="2"/>
  <c r="G26" i="2" s="1"/>
  <c r="F25" i="2"/>
  <c r="G25" i="2" s="1"/>
  <c r="F24" i="2"/>
  <c r="G24" i="2" s="1"/>
  <c r="F23" i="2"/>
  <c r="G23" i="2" s="1"/>
  <c r="F22" i="2"/>
  <c r="G22" i="2" s="1"/>
  <c r="F21" i="2"/>
  <c r="G21" i="2" s="1"/>
  <c r="F20" i="2"/>
  <c r="G20" i="2" s="1"/>
  <c r="F19" i="2"/>
  <c r="G19" i="2" s="1"/>
  <c r="F18" i="2"/>
  <c r="G18" i="2" s="1"/>
  <c r="F17" i="2"/>
  <c r="G17" i="2" s="1"/>
  <c r="F16" i="2"/>
  <c r="G16" i="2" s="1"/>
  <c r="F15" i="2"/>
  <c r="G15" i="2" s="1"/>
  <c r="F14" i="2"/>
  <c r="G14" i="2" s="1"/>
  <c r="F13" i="2"/>
  <c r="G13" i="2" s="1"/>
  <c r="F12" i="2"/>
  <c r="G12" i="2" s="1"/>
  <c r="F11" i="2"/>
  <c r="G11" i="2" s="1"/>
  <c r="F10" i="2"/>
  <c r="G10" i="2" s="1"/>
  <c r="F9" i="2"/>
  <c r="G9" i="2" s="1"/>
  <c r="F8" i="2"/>
  <c r="G8" i="2" s="1"/>
  <c r="F7" i="2"/>
  <c r="G7" i="2" s="1"/>
  <c r="F6" i="2"/>
  <c r="G6" i="2" s="1"/>
  <c r="F5" i="2"/>
  <c r="G5" i="2" s="1"/>
  <c r="F4" i="2"/>
  <c r="G4" i="2" s="1"/>
  <c r="F3" i="2"/>
  <c r="G3" i="2" s="1"/>
  <c r="J76" i="2"/>
  <c r="K76" i="2" s="1"/>
  <c r="J71" i="2"/>
  <c r="K71" i="2" s="1"/>
  <c r="J70" i="2"/>
  <c r="K70" i="2" s="1"/>
  <c r="J69" i="2"/>
  <c r="K69" i="2" s="1"/>
  <c r="J68" i="2"/>
  <c r="K68" i="2" s="1"/>
  <c r="J67" i="2"/>
  <c r="K67" i="2" s="1"/>
  <c r="J66" i="2"/>
  <c r="K66" i="2" s="1"/>
  <c r="J65" i="2"/>
  <c r="K65" i="2" s="1"/>
  <c r="J64" i="2"/>
  <c r="K64" i="2" s="1"/>
  <c r="J63" i="2"/>
  <c r="K63" i="2" s="1"/>
  <c r="J62" i="2"/>
  <c r="K62" i="2" s="1"/>
  <c r="J61" i="2"/>
  <c r="K61" i="2" s="1"/>
  <c r="J60" i="2"/>
  <c r="K60" i="2" s="1"/>
  <c r="J59" i="2"/>
  <c r="K59" i="2" s="1"/>
  <c r="J54" i="2"/>
  <c r="K54" i="2" s="1"/>
  <c r="J53" i="2"/>
  <c r="K53" i="2" s="1"/>
  <c r="J52" i="2"/>
  <c r="K52" i="2" s="1"/>
  <c r="J30" i="2"/>
  <c r="K30" i="2" s="1"/>
  <c r="J29" i="2"/>
  <c r="K29" i="2" s="1"/>
  <c r="J28" i="2"/>
  <c r="K28" i="2" s="1"/>
  <c r="J27" i="2"/>
  <c r="K27" i="2" s="1"/>
  <c r="J26" i="2"/>
  <c r="K26" i="2" s="1"/>
  <c r="J25" i="2"/>
  <c r="K25" i="2" s="1"/>
  <c r="J24" i="2"/>
  <c r="K24" i="2" s="1"/>
  <c r="J23" i="2"/>
  <c r="K23" i="2" s="1"/>
  <c r="J22" i="2"/>
  <c r="K22" i="2" s="1"/>
  <c r="J21" i="2"/>
  <c r="K21" i="2" s="1"/>
  <c r="J20" i="2"/>
  <c r="K20" i="2" s="1"/>
  <c r="J19" i="2"/>
  <c r="K19" i="2" s="1"/>
  <c r="J18" i="2"/>
  <c r="K18" i="2" s="1"/>
  <c r="J17" i="2"/>
  <c r="K17" i="2" s="1"/>
  <c r="J16" i="2"/>
  <c r="K16" i="2" s="1"/>
  <c r="J15" i="2"/>
  <c r="K15" i="2" s="1"/>
  <c r="J14" i="2"/>
  <c r="K14" i="2" s="1"/>
  <c r="J13" i="2"/>
  <c r="K13" i="2" s="1"/>
  <c r="J12" i="2"/>
  <c r="K12" i="2" s="1"/>
  <c r="J11" i="2"/>
  <c r="K11" i="2" s="1"/>
  <c r="J10" i="2"/>
  <c r="K10" i="2" s="1"/>
  <c r="J9" i="2"/>
  <c r="K9" i="2" s="1"/>
  <c r="J8" i="2"/>
  <c r="K8" i="2" s="1"/>
  <c r="J7" i="2"/>
  <c r="K7" i="2" s="1"/>
  <c r="J6" i="2"/>
  <c r="K6" i="2" s="1"/>
  <c r="J5" i="2"/>
  <c r="K5" i="2" s="1"/>
  <c r="J4" i="2"/>
  <c r="K4" i="2" s="1"/>
  <c r="J3" i="2"/>
  <c r="K3" i="2" s="1"/>
  <c r="R76" i="2"/>
  <c r="S76" i="2" s="1"/>
  <c r="R71" i="2"/>
  <c r="S71" i="2" s="1"/>
  <c r="R70" i="2"/>
  <c r="S70" i="2" s="1"/>
  <c r="R69" i="2"/>
  <c r="S69" i="2" s="1"/>
  <c r="R68" i="2"/>
  <c r="S68" i="2" s="1"/>
  <c r="R67" i="2"/>
  <c r="S67" i="2" s="1"/>
  <c r="R66" i="2"/>
  <c r="S66" i="2" s="1"/>
  <c r="R65" i="2"/>
  <c r="S65" i="2" s="1"/>
  <c r="R64" i="2"/>
  <c r="S64" i="2" s="1"/>
  <c r="R63" i="2"/>
  <c r="S63" i="2" s="1"/>
  <c r="R62" i="2"/>
  <c r="S62" i="2" s="1"/>
  <c r="R61" i="2"/>
  <c r="S61" i="2" s="1"/>
  <c r="R60" i="2"/>
  <c r="S60" i="2" s="1"/>
  <c r="R59" i="2"/>
  <c r="S59" i="2" s="1"/>
  <c r="R58" i="2"/>
  <c r="S58" i="2" s="1"/>
  <c r="R57" i="2"/>
  <c r="S57" i="2" s="1"/>
  <c r="R54" i="2"/>
  <c r="S54" i="2" s="1"/>
  <c r="R53" i="2"/>
  <c r="S53" i="2" s="1"/>
  <c r="R52" i="2"/>
  <c r="S52" i="2" s="1"/>
  <c r="R30" i="2"/>
  <c r="S30" i="2" s="1"/>
  <c r="R29" i="2"/>
  <c r="S29" i="2" s="1"/>
  <c r="R28" i="2"/>
  <c r="S28" i="2" s="1"/>
  <c r="R27" i="2"/>
  <c r="S27" i="2" s="1"/>
  <c r="R26" i="2"/>
  <c r="S26" i="2" s="1"/>
  <c r="R25" i="2"/>
  <c r="S25" i="2" s="1"/>
  <c r="R24" i="2"/>
  <c r="S24" i="2" s="1"/>
  <c r="R23" i="2"/>
  <c r="S23" i="2" s="1"/>
  <c r="R22" i="2"/>
  <c r="S22" i="2" s="1"/>
  <c r="R21" i="2"/>
  <c r="S21" i="2" s="1"/>
  <c r="R20" i="2"/>
  <c r="S20" i="2" s="1"/>
  <c r="R19" i="2"/>
  <c r="S19" i="2" s="1"/>
  <c r="R18" i="2"/>
  <c r="S18" i="2" s="1"/>
  <c r="R17" i="2"/>
  <c r="S17" i="2" s="1"/>
  <c r="R16" i="2"/>
  <c r="S16" i="2" s="1"/>
  <c r="R15" i="2"/>
  <c r="S15" i="2" s="1"/>
  <c r="R14" i="2"/>
  <c r="S14" i="2" s="1"/>
  <c r="R13" i="2"/>
  <c r="S13" i="2" s="1"/>
  <c r="R12" i="2"/>
  <c r="S12" i="2" s="1"/>
  <c r="R11" i="2"/>
  <c r="S11" i="2" s="1"/>
  <c r="R10" i="2"/>
  <c r="S10" i="2" s="1"/>
  <c r="R9" i="2"/>
  <c r="S9" i="2" s="1"/>
  <c r="R7" i="2"/>
  <c r="S7" i="2" s="1"/>
  <c r="R6" i="2"/>
  <c r="S6" i="2" s="1"/>
  <c r="R5" i="2"/>
  <c r="S5" i="2" s="1"/>
  <c r="R4" i="2"/>
  <c r="S4" i="2" s="1"/>
  <c r="S3" i="2"/>
  <c r="D80" i="2" l="1"/>
  <c r="E80" i="2"/>
  <c r="P2" i="7" l="1"/>
  <c r="Q2" i="7" s="1"/>
  <c r="Q3" i="7"/>
  <c r="Q4" i="7"/>
  <c r="Q5" i="7"/>
  <c r="Q6" i="7"/>
  <c r="Q7" i="7"/>
  <c r="Q9" i="7"/>
  <c r="Q10" i="7"/>
  <c r="Q11" i="7"/>
  <c r="Q12" i="7"/>
  <c r="Q13" i="7"/>
  <c r="Q14" i="7"/>
  <c r="Q15" i="7"/>
  <c r="Q16" i="7"/>
  <c r="Q17" i="7"/>
  <c r="Q36" i="7"/>
  <c r="E5" i="3"/>
  <c r="F5" i="3" s="1"/>
  <c r="E6" i="3"/>
  <c r="F6" i="3" s="1"/>
  <c r="E7" i="3"/>
  <c r="F7" i="3" s="1"/>
  <c r="E8" i="3"/>
  <c r="F8" i="3" s="1"/>
  <c r="E9" i="3"/>
  <c r="F9" i="3" s="1"/>
  <c r="E10" i="3"/>
  <c r="F10" i="3" s="1"/>
  <c r="E11" i="3"/>
  <c r="F11" i="3" s="1"/>
  <c r="E12" i="3"/>
  <c r="F12" i="3" s="1"/>
  <c r="F13" i="3"/>
  <c r="E14" i="3"/>
  <c r="F14" i="3" s="1"/>
  <c r="E15" i="3"/>
  <c r="F15" i="3" s="1"/>
  <c r="Q60" i="12" l="1"/>
  <c r="T60" i="12" s="1"/>
  <c r="O60" i="7"/>
  <c r="N60" i="7"/>
  <c r="M60" i="7"/>
  <c r="D25" i="1" s="1"/>
  <c r="L60" i="7"/>
  <c r="U60" i="7" s="1"/>
  <c r="K60" i="7"/>
  <c r="S60" i="7" s="1"/>
  <c r="J60" i="7"/>
  <c r="C25" i="1" s="1"/>
  <c r="U60" i="12"/>
  <c r="R60" i="12"/>
  <c r="N60" i="12"/>
  <c r="M60" i="12"/>
  <c r="P60" i="12" s="1"/>
  <c r="J60" i="12"/>
  <c r="G60" i="12"/>
  <c r="F60" i="12"/>
  <c r="E60" i="12"/>
  <c r="I60" i="12"/>
  <c r="L60" i="12" s="1"/>
  <c r="Q80" i="2"/>
  <c r="P80" i="2"/>
  <c r="M80" i="2"/>
  <c r="L80" i="2"/>
  <c r="O80" i="2" s="1"/>
  <c r="D19" i="9"/>
  <c r="H60" i="12" l="1"/>
  <c r="D37" i="1"/>
  <c r="C31" i="1"/>
  <c r="G19" i="9"/>
  <c r="C37" i="1"/>
  <c r="Q38" i="7"/>
  <c r="Q49" i="7"/>
  <c r="Q50" i="7"/>
  <c r="Q51" i="7"/>
  <c r="Q52" i="7"/>
  <c r="Q53" i="7"/>
  <c r="Q54" i="7"/>
  <c r="Q55" i="7"/>
  <c r="Q56" i="7"/>
  <c r="Q57" i="7"/>
  <c r="Q58" i="7"/>
  <c r="Q59" i="7"/>
  <c r="Q37" i="7"/>
  <c r="H60" i="7" l="1"/>
  <c r="I60" i="7" s="1"/>
  <c r="P60" i="7"/>
  <c r="Q60" i="7" s="1"/>
  <c r="R8" i="2"/>
  <c r="J80" i="2"/>
  <c r="K80" i="2" s="1"/>
  <c r="F80" i="2"/>
  <c r="G80" i="2" s="1"/>
  <c r="R80" i="2" l="1"/>
  <c r="S8" i="2"/>
  <c r="S80" i="2" s="1"/>
  <c r="D24" i="1"/>
  <c r="C24" i="1"/>
  <c r="H22" i="11" l="1"/>
  <c r="E26" i="11" s="1"/>
  <c r="D41" i="1" s="1"/>
  <c r="G22" i="11"/>
  <c r="F22" i="11"/>
  <c r="E22" i="11"/>
  <c r="C22" i="11"/>
  <c r="D26" i="1" s="1"/>
  <c r="B22" i="11"/>
  <c r="C26" i="1" s="1"/>
  <c r="H11" i="11"/>
  <c r="E25" i="11" s="1"/>
  <c r="D40" i="1" s="1"/>
  <c r="G11" i="11"/>
  <c r="F11" i="11"/>
  <c r="E11" i="11"/>
  <c r="D11" i="11"/>
  <c r="C11" i="11"/>
  <c r="D32" i="1" s="1"/>
  <c r="B11" i="11"/>
  <c r="C32" i="1" s="1"/>
  <c r="M45" i="9"/>
  <c r="D39" i="1" s="1"/>
  <c r="L45" i="9"/>
  <c r="E45" i="9"/>
  <c r="D22" i="1" s="1"/>
  <c r="D45" i="9"/>
  <c r="M19" i="9"/>
  <c r="D38" i="1" s="1"/>
  <c r="L19" i="9"/>
  <c r="E19" i="9"/>
  <c r="D31" i="1" s="1"/>
  <c r="E8" i="8"/>
  <c r="D23" i="1" s="1"/>
  <c r="D8" i="8"/>
  <c r="C23" i="1" s="1"/>
  <c r="F8" i="8"/>
  <c r="D18" i="3"/>
  <c r="D14" i="1" s="1"/>
  <c r="C18" i="3"/>
  <c r="C14" i="1" s="1"/>
  <c r="E16" i="3"/>
  <c r="F16" i="3" s="1"/>
  <c r="E4" i="3"/>
  <c r="F4" i="3" s="1"/>
  <c r="E37" i="1"/>
  <c r="E27" i="1"/>
  <c r="D19" i="1"/>
  <c r="C19" i="1"/>
  <c r="D18" i="1"/>
  <c r="C18" i="1"/>
  <c r="D17" i="1"/>
  <c r="C17" i="1"/>
  <c r="D43" i="1" l="1"/>
  <c r="D48" i="1" s="1"/>
  <c r="G8" i="8"/>
  <c r="C39" i="1"/>
  <c r="E39" i="1" s="1"/>
  <c r="O45" i="9"/>
  <c r="C38" i="1"/>
  <c r="E38" i="1" s="1"/>
  <c r="O19" i="9"/>
  <c r="E26" i="1"/>
  <c r="C22" i="1"/>
  <c r="G45" i="9"/>
  <c r="E23" i="1"/>
  <c r="E32" i="1"/>
  <c r="D26" i="11"/>
  <c r="C41" i="1" s="1"/>
  <c r="E41" i="1" s="1"/>
  <c r="D25" i="11"/>
  <c r="C40" i="1" s="1"/>
  <c r="E40" i="1" s="1"/>
  <c r="E31" i="1"/>
  <c r="E24" i="1"/>
  <c r="E18" i="1"/>
  <c r="E17" i="1"/>
  <c r="E19" i="1"/>
  <c r="E18" i="3"/>
  <c r="F18" i="3" s="1"/>
  <c r="E25" i="1"/>
  <c r="C43" i="1" l="1"/>
  <c r="E43" i="1" s="1"/>
  <c r="E22" i="1"/>
  <c r="F26" i="11"/>
  <c r="F25" i="11"/>
  <c r="E14" i="1"/>
  <c r="C48" i="1" l="1"/>
  <c r="F43" i="1" l="1"/>
  <c r="E44" i="1"/>
</calcChain>
</file>

<file path=xl/sharedStrings.xml><?xml version="1.0" encoding="utf-8"?>
<sst xmlns="http://schemas.openxmlformats.org/spreadsheetml/2006/main" count="1282" uniqueCount="528">
  <si>
    <t>Cash</t>
  </si>
  <si>
    <t>Dividends</t>
  </si>
  <si>
    <t>Tax Reclaims</t>
  </si>
  <si>
    <t>Interest</t>
  </si>
  <si>
    <t>CUSIP</t>
  </si>
  <si>
    <t>Security Name</t>
  </si>
  <si>
    <t>Shares/Par Value - SSC</t>
  </si>
  <si>
    <t>DIFFERENCE</t>
  </si>
  <si>
    <t>Base Cost - SSC</t>
  </si>
  <si>
    <t>Base Price Amount - SSC</t>
  </si>
  <si>
    <t>Base Market Value - SSC</t>
  </si>
  <si>
    <t>TOTALS</t>
  </si>
  <si>
    <t>Fund</t>
  </si>
  <si>
    <t>Base Net Income Amount - SSC</t>
  </si>
  <si>
    <t>Shares/Par Value</t>
  </si>
  <si>
    <t>Payable Date</t>
  </si>
  <si>
    <t>CUSIP Number</t>
  </si>
  <si>
    <t>Base Net Proceed Amount - SSC</t>
  </si>
  <si>
    <t>Trade Date</t>
  </si>
  <si>
    <t>Contractual Settle Date</t>
  </si>
  <si>
    <t>Days Past Due</t>
  </si>
  <si>
    <t>Transaction Type</t>
  </si>
  <si>
    <t>Currency Bought</t>
  </si>
  <si>
    <t>Amount Bought - SSC</t>
  </si>
  <si>
    <t>Currency Sold</t>
  </si>
  <si>
    <t>Amount Sold - SSC</t>
  </si>
  <si>
    <t>PREPARED  BY:</t>
  </si>
  <si>
    <t xml:space="preserve"> TITLE:</t>
  </si>
  <si>
    <t>PHONE #</t>
  </si>
  <si>
    <t xml:space="preserve"> </t>
  </si>
  <si>
    <t>PER</t>
  </si>
  <si>
    <t>EXPLANATION</t>
  </si>
  <si>
    <t>MANAGER</t>
  </si>
  <si>
    <t>CUSTODIAN</t>
  </si>
  <si>
    <t>PAGE</t>
  </si>
  <si>
    <t>ASSETS</t>
  </si>
  <si>
    <t>CASH &amp; CASH EQUIVALENTS</t>
  </si>
  <si>
    <t xml:space="preserve">LONG TERM INVESTMENTS </t>
  </si>
  <si>
    <t>Total Shares</t>
  </si>
  <si>
    <t>Cost</t>
  </si>
  <si>
    <t>Market</t>
  </si>
  <si>
    <t>RECEIVABLES</t>
  </si>
  <si>
    <t>Securities Sold - Open Trades</t>
  </si>
  <si>
    <t>Open Trades</t>
  </si>
  <si>
    <t>FX Contracts - BUY USD</t>
  </si>
  <si>
    <t>Pending FX</t>
  </si>
  <si>
    <t>LIABILITIES</t>
  </si>
  <si>
    <t>PAYABLES</t>
  </si>
  <si>
    <t>Securities Purchased - Open trades</t>
  </si>
  <si>
    <t>FX Contracts - SOLD USD</t>
  </si>
  <si>
    <t>% DIFFERENCE</t>
  </si>
  <si>
    <t>Share Cost Mkt</t>
  </si>
  <si>
    <t>CASH</t>
  </si>
  <si>
    <t>SSC UNREALIZED APRECIATION/DEPRECIATION ON INCOME RECEIVABLES</t>
  </si>
  <si>
    <t>Unrealized Gain/Loss SSC</t>
  </si>
  <si>
    <t>Currency</t>
  </si>
  <si>
    <t xml:space="preserve">  TOTAL USD BOUGHT</t>
  </si>
  <si>
    <t>Base Tax Reclaim Outstanding - FA</t>
  </si>
  <si>
    <t>Unrealized Gain/Loss FA</t>
  </si>
  <si>
    <t>Tax Reclaim Local Value - SS</t>
  </si>
  <si>
    <t>Tax Reclaim Local Value - FA</t>
  </si>
  <si>
    <t>Base Tax Reclaim Outstanding - SS</t>
  </si>
  <si>
    <t>Tax Recl Unrealized Gain/Loss SS</t>
  </si>
  <si>
    <t>Reclaim Tax Currency</t>
  </si>
  <si>
    <t>Local Reclaim DIFFERENCE</t>
  </si>
  <si>
    <t>Base Tax Reclaim Original Cost - SS</t>
  </si>
  <si>
    <t>Base Tax Reclaim Original Cost - FA</t>
  </si>
  <si>
    <t>Shares/Par Value - FA</t>
  </si>
  <si>
    <t>Base Cost - FA</t>
  </si>
  <si>
    <t>Base Market Value - FA</t>
  </si>
  <si>
    <t>FA CUSIP #</t>
  </si>
  <si>
    <t>Base Price Amount - FA</t>
  </si>
  <si>
    <t>Amount Bought - FA</t>
  </si>
  <si>
    <t>Amount Sold - FA</t>
  </si>
  <si>
    <t>Base Net Proceed Amount - FA</t>
  </si>
  <si>
    <t>Base Net Income Amount - FA</t>
  </si>
  <si>
    <t>BUY TOTALS</t>
  </si>
  <si>
    <t>FX ACTIVITY</t>
  </si>
  <si>
    <t>FA</t>
  </si>
  <si>
    <t>SS</t>
  </si>
  <si>
    <t>Cash &amp; Cash Equivalents</t>
  </si>
  <si>
    <t>Difference</t>
  </si>
  <si>
    <t>Base Accrued Withholding Amt - SSC</t>
  </si>
  <si>
    <t>**NOTE:</t>
  </si>
  <si>
    <t xml:space="preserve">  TOTAL USD SOLD</t>
  </si>
  <si>
    <t>Direction for Completion:</t>
  </si>
  <si>
    <t>Reconciliation Components:</t>
  </si>
  <si>
    <t>This Workbook contains the following worksheets:</t>
  </si>
  <si>
    <t>Schedule A</t>
  </si>
  <si>
    <t>Share-Cost-Mkt</t>
  </si>
  <si>
    <t>Pending Fx's</t>
  </si>
  <si>
    <t>The values expressed in the worksheets are in both BASE and LOCAL values.  The values expressed on Schedule A are in BASE</t>
  </si>
  <si>
    <t>Holdings of the State Street Short Term Investment Fund (STIF) and Government Short Term Investment Fund (GSTIF) are reflected in the section "Cash &amp; Cash Equivalents".</t>
  </si>
  <si>
    <t>Please be sure to reflect your known position under this same classification.</t>
  </si>
  <si>
    <t>IM Assumptions &amp; Methodologies:</t>
  </si>
  <si>
    <r>
      <t>[</t>
    </r>
    <r>
      <rPr>
        <u/>
        <sz val="10"/>
        <color indexed="10"/>
        <rFont val="Times New Roman Greek"/>
        <family val="1"/>
        <charset val="161"/>
      </rPr>
      <t>Please Populate]</t>
    </r>
  </si>
  <si>
    <t>Miscellaneous:</t>
  </si>
  <si>
    <t xml:space="preserve">The worksheets incorporate many referenced cells to other worksheets within this workbook.  </t>
  </si>
  <si>
    <t>Before entering data it is advisable to acquaint yourself with the mechanics of the worksheets.</t>
  </si>
  <si>
    <t xml:space="preserve">Please be careful to not enter data over referenced cells. Before entering data make sure that the field is an input field and not a </t>
  </si>
  <si>
    <t>calculated or linked value.  Please do not change the format of these worksheets.  That is to remain standard among all managers.</t>
  </si>
  <si>
    <t>Completion &amp; Approval:</t>
  </si>
  <si>
    <t xml:space="preserve">Once you have completed the reconciliation identifying all differences, the cause and the proposed resolution, please e-mail the Excel </t>
  </si>
  <si>
    <t>absence of a signature.</t>
  </si>
  <si>
    <t>State Street Contacts:</t>
  </si>
  <si>
    <t>Investment Manager Contacts:</t>
  </si>
  <si>
    <t>SELL TOTALS</t>
  </si>
  <si>
    <t xml:space="preserve">RECONCILIATION  AS  OF: </t>
  </si>
  <si>
    <t>Basis Pt</t>
  </si>
  <si>
    <t>Variance</t>
  </si>
  <si>
    <t>Please also reference on Schedule A, the worksheet reference page of any supporting explanations, reconciling items or calculations that supplement Schedule A.</t>
  </si>
  <si>
    <t>Schedule A totals should tie out (link to) the  summary totals from each worksheet in this workbook.  Please be sure Schedule A amounts agree with the supporting data in each worksheet.</t>
  </si>
  <si>
    <t>Instructions</t>
  </si>
  <si>
    <t>Reconciliation prepared by: (enter name, phone and email)</t>
  </si>
  <si>
    <t>Reconciliation reviewed by: (enter name, phone and email)</t>
  </si>
  <si>
    <t>PORTFOLIO CASH POSITION RECONCILIATION</t>
  </si>
  <si>
    <t>PORTFOLIO SHARE / PAR MARKET VALUE RECONCILIATION</t>
  </si>
  <si>
    <t>Shares Held on Ex-date - SSC</t>
  </si>
  <si>
    <t>Shares Held on Ex-date - FA</t>
  </si>
  <si>
    <t>Unrealized</t>
  </si>
  <si>
    <t>Unrealized Open Purchase</t>
  </si>
  <si>
    <t>Unrealized Open Sales</t>
  </si>
  <si>
    <t>Base Accrued Withholding Amt - FA</t>
  </si>
  <si>
    <t>Base Unrealized G/L - FA</t>
  </si>
  <si>
    <t>Base Unrealized G/L - SSC</t>
  </si>
  <si>
    <t>Comments</t>
  </si>
  <si>
    <t>Log on to my.statestreet.com</t>
  </si>
  <si>
    <t>Click on New Query</t>
  </si>
  <si>
    <t>Under blank templates, do a search for "positions"</t>
  </si>
  <si>
    <t>Select the positions query</t>
  </si>
  <si>
    <t>Under Fund click on "Not Selected"</t>
  </si>
  <si>
    <t>Select your fund, and click OK</t>
  </si>
  <si>
    <t>Fields: Click on "Not Selected"</t>
  </si>
  <si>
    <t>Select the following fields in this order:</t>
  </si>
  <si>
    <t>If needed drag a field into the correct order to follow the example above.</t>
  </si>
  <si>
    <t>Click OK once completed.</t>
  </si>
  <si>
    <t>Filters: Click on "Not Defined"</t>
  </si>
  <si>
    <t>Once completed click Ok.</t>
  </si>
  <si>
    <t>Select your period then click ok.  Please note if providing an intra month recon you can utilize this same query. You only have to change the reporting period.</t>
  </si>
  <si>
    <t>Select the below options for your filter. To add or remove fields click the - or + to the right of your page.</t>
  </si>
  <si>
    <t>At the bottom of the page on the right, click on save, input a name for this holdings query for future use.</t>
  </si>
  <si>
    <t>Once completed you can now run this query prior month.</t>
  </si>
  <si>
    <t>This query will pull all holdings including cash. Since thie Share_Cost_Mkt tab is for holdings only, we will need to use a filter to easily sort the cash from holdings.</t>
  </si>
  <si>
    <t>Insert additional rows above here</t>
  </si>
  <si>
    <t>You can now copy and paste the downloaded holdings data onto the IM recon.</t>
  </si>
  <si>
    <t>Copy and paste each column onto the Share_Cost_Mkt tab of the recon under the SSC columns</t>
  </si>
  <si>
    <t>To build the Cash query on MYSS</t>
  </si>
  <si>
    <t>To build the Schedule A holdings query on MYSS</t>
  </si>
  <si>
    <t xml:space="preserve">Select your period then click ok.  </t>
  </si>
  <si>
    <t>This will ensure you capture the balances for invested and uninvested cash only</t>
  </si>
  <si>
    <t>Besure Match Criteria is set to Is(=) and Operator is set to Or.</t>
  </si>
  <si>
    <t>You can now copy and paste the downloaded cash balances data onto the Cash tab of the IM recon.</t>
  </si>
  <si>
    <t>Currency Name</t>
  </si>
  <si>
    <t>Currency Code</t>
  </si>
  <si>
    <t>To build the Dividend Receivables query on MYSS</t>
  </si>
  <si>
    <t>Under blank templates, do a search for "income receivable"</t>
  </si>
  <si>
    <t>Select the income receivable query</t>
  </si>
  <si>
    <t>At the bottom of the page on the right, click on save, input a name for this query for future use.</t>
  </si>
  <si>
    <t>To build the Tax Reclaim Receivables query on MYSS</t>
  </si>
  <si>
    <t>You can now copy and paste the downloaded data onto the IM recon.</t>
  </si>
  <si>
    <t>Cash Tab Query</t>
  </si>
  <si>
    <t>Share_Cost_Mkt Query</t>
  </si>
  <si>
    <t>Dividend Receivable</t>
  </si>
  <si>
    <t>Tax Reclaim Query</t>
  </si>
  <si>
    <t>Delete any lines which pull zero values</t>
  </si>
  <si>
    <t>To build the Open Trade query on MYSS</t>
  </si>
  <si>
    <t>Under blank templates, do a search for "Open Trades"</t>
  </si>
  <si>
    <t>Select the Open Trades query</t>
  </si>
  <si>
    <t>Procedure</t>
  </si>
  <si>
    <t>Sort by the transaction type (J) column</t>
  </si>
  <si>
    <t>Copy and paste the downloaded data onto the IM recon.</t>
  </si>
  <si>
    <t>To build the Pending FX query on MYSS</t>
  </si>
  <si>
    <t>Under blank templates, do a search for "Foreign Exchange"</t>
  </si>
  <si>
    <t>Select Foreign Exchange Pending</t>
  </si>
  <si>
    <t>Sort the data by FX Buy/Sell</t>
  </si>
  <si>
    <t>Copy &amp; paste the buys into the upper section and sells in the lower section</t>
  </si>
  <si>
    <t>Unrealized Appr/Depr on Inc Receivable</t>
  </si>
  <si>
    <t>Other Receivable</t>
  </si>
  <si>
    <t>Other Payable</t>
  </si>
  <si>
    <t>UNREALIZED GAIN/LOSS ON 
FORWARD/SPOT RCVBL</t>
  </si>
  <si>
    <t>UNREALIZED GAIN/LOSS ON 
FORWARD/SPOT PYBL</t>
  </si>
  <si>
    <t>Dividends/Tax Rclm</t>
  </si>
  <si>
    <t>Categories for each tab, click on link to jump directly to the procedure</t>
  </si>
  <si>
    <t>Objective: Download State Street portfolio accounting data from my.statestreet.com in order to copy and paste onto Client Monthend IM recon</t>
  </si>
  <si>
    <t>NYC Contacts:</t>
  </si>
  <si>
    <t>ManagerReconciliations@comptroller.nyc.gov</t>
  </si>
  <si>
    <t>NYCPF-Recons@statestreet.com</t>
  </si>
  <si>
    <t xml:space="preserve">Investment Manager reconciliations are not received in a  timely manner.  State Street has also been instructed to return to the Investment Manager, any reconciliation which has not been completed in it's </t>
  </si>
  <si>
    <t xml:space="preserve">file to the contacts noted below.  Your e-mail will constitute an electronic approval in the </t>
  </si>
  <si>
    <t xml:space="preserve">In order to ensure the accuracy and completeness of the official books, periodic reconciliation with external sources is necessary.  The custodial record is deemed to be accurate until proven otherwise by Investment Manager (IM).   IM is obligated to adjust their records to agree with the official accounting book of record as needed.  </t>
  </si>
  <si>
    <t>NYC</t>
  </si>
  <si>
    <t>%  OF DIFFERENCE</t>
  </si>
  <si>
    <t>% of difference</t>
  </si>
  <si>
    <t>% Of Difference</t>
  </si>
  <si>
    <t xml:space="preserve">DIFFERENCE BASE TAX RECLAIM OUTSTANDING </t>
  </si>
  <si>
    <t>% OF DIFFERENCE</t>
  </si>
  <si>
    <t xml:space="preserve">DIFFERENCE BASE TAX RECLAIM ORIGINAL COST </t>
  </si>
  <si>
    <t xml:space="preserve">DIFFERENCE BASE TAX RECLAIM UNREALIZED GAIN/LOSS </t>
  </si>
  <si>
    <t xml:space="preserve">NYC </t>
  </si>
  <si>
    <t xml:space="preserve">FUND #: </t>
  </si>
  <si>
    <t xml:space="preserve">ADVISOR = </t>
  </si>
  <si>
    <t>SSC does not research discrepancies on individual securities that are less than 3%.</t>
  </si>
  <si>
    <t>NYC appointed State Street (SSC) as it's custodian to maintain the official accounting book of record for all investment assets.  As such the official accounting book of record must contain all transactions, activity and valuation of investments and must be complete, accurate and current so it can be considered a single source of truth for trading, financial and regulatory reporting.</t>
  </si>
  <si>
    <t>SSC Assumptions &amp; Methodologies:</t>
  </si>
  <si>
    <t>SSC CUSIP #</t>
  </si>
  <si>
    <t>equivalents (USD) only.  SSC reports on a trade date, full accrual accounting basis.</t>
  </si>
  <si>
    <t>Difference Base Net Proceeds</t>
  </si>
  <si>
    <t>Difference UNREALIZED  REALIZED G/L</t>
  </si>
  <si>
    <t>% Difference Base Net Proceeds</t>
  </si>
  <si>
    <t>COMMENTS</t>
  </si>
  <si>
    <t>SSC UNREALIZED  G/L</t>
  </si>
  <si>
    <t>FA UNREALIZED  G/L</t>
  </si>
  <si>
    <t>FA UNREALIZED G/L</t>
  </si>
  <si>
    <t>Difference UNREALIZED  G/L</t>
  </si>
  <si>
    <t>% Difference UNREALIZED G/L</t>
  </si>
  <si>
    <t>% Difference UNREALIZED  G/L</t>
  </si>
  <si>
    <t>To build the Interest Receivables query on MYSS</t>
  </si>
  <si>
    <t>Dividend Receivables are noted by the DR in the "Income Indicator" column.  Only Dividend Receivables will be included in this tab</t>
  </si>
  <si>
    <t>Interest Receivables are noted by the IR in the "Income Indicator" column.  Only Income Receivables will be shown on this tab</t>
  </si>
  <si>
    <t>Unrealized FX Payables</t>
  </si>
  <si>
    <t>Unrealized FX Receivables</t>
  </si>
  <si>
    <t>BUY</t>
  </si>
  <si>
    <t>SELL</t>
  </si>
  <si>
    <t xml:space="preserve">Bank Loan Receivable </t>
  </si>
  <si>
    <t>Manager Fee Payable</t>
  </si>
  <si>
    <t>Income Payable</t>
  </si>
  <si>
    <t>TOTAL Calculated NAV</t>
  </si>
  <si>
    <t>Dividends Receivable</t>
  </si>
  <si>
    <t>Interest Receivable</t>
  </si>
  <si>
    <t xml:space="preserve">           </t>
  </si>
  <si>
    <t>Click Run and View Acrobat Reader (pdf) and download the pdf file</t>
  </si>
  <si>
    <t>( Option: save the working trial balance in your browser, and you can obtain the report from the Browser)</t>
  </si>
  <si>
    <t>Select the Multi Class Working Trial Balance -</t>
  </si>
  <si>
    <t>Select List and choose the Fund name and move from Available Funds to Selected Funds and click OK</t>
  </si>
  <si>
    <t>Click "Dates &amp; Sources" tab and select the month and date for reporting period and click OK (Last day of the month for the reporting month)</t>
  </si>
  <si>
    <t>To provide month-end balances by using Working Trial Balance:</t>
  </si>
  <si>
    <t>The below balances need to be provided:</t>
  </si>
  <si>
    <t>Manually enter amount</t>
  </si>
  <si>
    <t>Under blank templates, do a search for "Multi-Class Working Trial Balance"</t>
  </si>
  <si>
    <t>TOTAL Custodian Working Trial Balance NAV (Final)</t>
  </si>
  <si>
    <t>Custodian Working Trial Balance NAV</t>
  </si>
  <si>
    <t>Go to  Reporting /Template Library</t>
  </si>
  <si>
    <t>Check Variance of Calculated NAV and WTB NAV (Final)</t>
  </si>
  <si>
    <t>Tax Reclaims Receivable</t>
  </si>
  <si>
    <t>Monthend  Detailed Accounting Reconciliation</t>
  </si>
  <si>
    <t xml:space="preserve">NYC requests as part of your investment management contract with them, you complete a Detailed  Accounting Reconciliation twice, once as a preliminary reconciliation before the State Street month end close and as a final reconcilaition after the month end close. The Investment Manager will provide the template herein  valued on the last business day of the month, and due the by COB on the 3rd business day for preliminary and the 15th BD for the final reconciliation of the following month.  </t>
  </si>
  <si>
    <r>
      <t xml:space="preserve">The worksheets in this workbook should be populated by the Investment Manager with the information from your accounting/trading system along with the State Street data that you retireve from mystatestreet on line reporting system.   The Investment Manager should reconcile and identify any differences.  </t>
    </r>
    <r>
      <rPr>
        <b/>
        <sz val="10"/>
        <rFont val="Times New Roman Greek"/>
      </rPr>
      <t xml:space="preserve"> The IM is required to resolve any difference of 20 basis points or more (of portfolio NAV) on Schedule A prior to the monthend close and is required to explain/comment on any individual differences on the supporting worksheets greater than 3% .</t>
    </r>
  </si>
  <si>
    <t>Please note that the Detailed Accounting Reconciliations should be provided to State Street (NYCPF-Recons@statestreet.com) and also to NYC  (ManagerReconciliations@comptroller.nyc.gov) 
according to the agreed upon schedule. As a result, State Street Corporation has been instructed to notify NYC if any Investment Manager reconciliations are not received in a timely manner.  State Street has also been instructed to return to the Investment Manager, any reconciliation which has not been completed in it's entirety or where explanations or resolutions have not been identified so that the Manager can correct the omissions.</t>
  </si>
  <si>
    <t xml:space="preserve">Formula </t>
  </si>
  <si>
    <t>Naming Conventions</t>
  </si>
  <si>
    <t>FORMAT FOR THE EMAIL SUBJECT LINE:</t>
  </si>
  <si>
    <t>Manager Name – YYYY-MM-DD - Template Name (i.e. Preliminary Detailed Accounting Reconciliation)</t>
  </si>
  <si>
    <t>For Example:</t>
  </si>
  <si>
    <t>ABC Capital - 2017-11-30 - Preliminary Detailed Accounting Reconciliation</t>
  </si>
  <si>
    <t>ABC Capital - 2017-11-30 - Investment Performance</t>
  </si>
  <si>
    <r>
      <t xml:space="preserve">ABC Capital - 2017-11-30 - </t>
    </r>
    <r>
      <rPr>
        <sz val="10"/>
        <color rgb="FFFF0000"/>
        <rFont val="Arial"/>
        <family val="2"/>
      </rPr>
      <t>Final Detailed Accounting Reconciliation (New name)</t>
    </r>
  </si>
  <si>
    <t>NAMING STANDARD FOR EACH ATTACHMENT:</t>
  </si>
  <si>
    <t>State Street Bank Fund ID – YYYY-MM-DD - Template Name</t>
  </si>
  <si>
    <t>NXXX - 2017-11-30 - Preliminary Detailed Accounting Reconciliation</t>
  </si>
  <si>
    <t>NXXX - 2017-11-30 - Investment Performance</t>
  </si>
  <si>
    <t>NXXX - 2017-11-30 - Final Detailed Accounting Reconciliation (New Name)</t>
  </si>
  <si>
    <t>Henry James International Management</t>
  </si>
  <si>
    <t>date</t>
  </si>
  <si>
    <t>country</t>
  </si>
  <si>
    <t>mkt value local</t>
  </si>
  <si>
    <t>price local</t>
  </si>
  <si>
    <t>cost local</t>
  </si>
  <si>
    <t>market value</t>
  </si>
  <si>
    <t>price</t>
  </si>
  <si>
    <t>cost</t>
  </si>
  <si>
    <t>quantity</t>
  </si>
  <si>
    <t>security</t>
  </si>
  <si>
    <t>sedol</t>
  </si>
  <si>
    <t>cusip</t>
  </si>
  <si>
    <t>portfolio</t>
  </si>
  <si>
    <t>SSC SEDOL #</t>
  </si>
  <si>
    <t>STATE STREET BANK + TRUST CO</t>
  </si>
  <si>
    <t>NYC1</t>
  </si>
  <si>
    <t>New York City Police Pension Fund</t>
  </si>
  <si>
    <t>8611229F8</t>
  </si>
  <si>
    <t>Vice President Equities</t>
  </si>
  <si>
    <t>Aidan O'Leary</t>
  </si>
  <si>
    <t>(917) 261-7724</t>
  </si>
  <si>
    <t>nyc1</t>
  </si>
  <si>
    <t>UNITED OVERSEAS BANK LTD</t>
  </si>
  <si>
    <t>sg</t>
  </si>
  <si>
    <t>001317205</t>
  </si>
  <si>
    <t>B6331J3</t>
  </si>
  <si>
    <t>AIA GROUP LTD</t>
  </si>
  <si>
    <t>us</t>
  </si>
  <si>
    <t>N07059210</t>
  </si>
  <si>
    <t>B908F01</t>
  </si>
  <si>
    <t>ASML HOLDING NV</t>
  </si>
  <si>
    <t>N00985106</t>
  </si>
  <si>
    <t>B1HHKD3</t>
  </si>
  <si>
    <t>Aercap Holdings N.V.</t>
  </si>
  <si>
    <t>01609W102</t>
  </si>
  <si>
    <t>BP41ZD1</t>
  </si>
  <si>
    <t>Alibaba Group Holding Ltd. Spo</t>
  </si>
  <si>
    <t>02319V103</t>
  </si>
  <si>
    <t>BG804F6</t>
  </si>
  <si>
    <t>Ambev SA Sponsored ADR</t>
  </si>
  <si>
    <t>02364W105</t>
  </si>
  <si>
    <t>America Movil SAB de CV Sponso</t>
  </si>
  <si>
    <t>04351P101</t>
  </si>
  <si>
    <t>BV9G6B8</t>
  </si>
  <si>
    <t xml:space="preserve">Ascendis Pharma A/S Sponsored </t>
  </si>
  <si>
    <t>05965X109</t>
  </si>
  <si>
    <t>Banco Santander-Chile</t>
  </si>
  <si>
    <t>067901108</t>
  </si>
  <si>
    <t>Barrick Gold Corp.</t>
  </si>
  <si>
    <t>12532H104</t>
  </si>
  <si>
    <t>BJ2L553</t>
  </si>
  <si>
    <t>CGI Inc.</t>
  </si>
  <si>
    <t>Cae Inc.</t>
  </si>
  <si>
    <t>15234Q207</t>
  </si>
  <si>
    <t>Centrais Eletricas Brasileiras</t>
  </si>
  <si>
    <t>20441A102</t>
  </si>
  <si>
    <t>Companhia De Saneamento Basico</t>
  </si>
  <si>
    <t>ERICSSON L M TELEPHONE CO</t>
  </si>
  <si>
    <t>N3167Y103</t>
  </si>
  <si>
    <t>BZ1GMK5</t>
  </si>
  <si>
    <t>Ferrari NV</t>
  </si>
  <si>
    <t>36315X101</t>
  </si>
  <si>
    <t>B292NQ7</t>
  </si>
  <si>
    <t>GALAPAGOS NV</t>
  </si>
  <si>
    <t>B8K7T65</t>
  </si>
  <si>
    <t>GRIFOLS SA</t>
  </si>
  <si>
    <t>45104G104</t>
  </si>
  <si>
    <t>ICICI Bank Limited Sponsored A</t>
  </si>
  <si>
    <t>45857P806</t>
  </si>
  <si>
    <t>BF7NT10</t>
  </si>
  <si>
    <t xml:space="preserve">INTERCONTINENTAL HOTELS GROUP </t>
  </si>
  <si>
    <t>G4705A100</t>
  </si>
  <si>
    <t>B94G471</t>
  </si>
  <si>
    <t>Icon Plc</t>
  </si>
  <si>
    <t>48137C108</t>
  </si>
  <si>
    <t>B5BH372</t>
  </si>
  <si>
    <t>Julius Baer Gruppe AG Unsponso</t>
  </si>
  <si>
    <t>48241A105</t>
  </si>
  <si>
    <t>B3DG2Y3</t>
  </si>
  <si>
    <t>KB Financial Group Inc. Sponso</t>
  </si>
  <si>
    <t>B3WDPG8</t>
  </si>
  <si>
    <t>Kasikornbank Public Co. Ltd. U</t>
  </si>
  <si>
    <t>NOKIA CORP -SPON ADR</t>
  </si>
  <si>
    <t>BYXD1N3</t>
  </si>
  <si>
    <t xml:space="preserve">Naspers Limited Sponsored ADR </t>
  </si>
  <si>
    <t>Open Text Corp.</t>
  </si>
  <si>
    <t>Orix Corp.</t>
  </si>
  <si>
    <t>PEARSON PLC SPONSORED ADR ADR</t>
  </si>
  <si>
    <t>69367U105</t>
  </si>
  <si>
    <t>B3VCFN3</t>
  </si>
  <si>
    <t>PT Bank Mandiri (Persero) Tbk</t>
  </si>
  <si>
    <t>G68707101</t>
  </si>
  <si>
    <t>BFWK4R7</t>
  </si>
  <si>
    <t>PagSeguro Digital Ltd</t>
  </si>
  <si>
    <t>74365P108</t>
  </si>
  <si>
    <t>BKT6LC7</t>
  </si>
  <si>
    <t>Prosus N.V. Sponsored ADR</t>
  </si>
  <si>
    <t>BYRY2M8</t>
  </si>
  <si>
    <t>RELX PLC Sponsored ADR</t>
  </si>
  <si>
    <t>75102W108</t>
  </si>
  <si>
    <t>BGYPBJ8</t>
  </si>
  <si>
    <t>Rakuten Inc.</t>
  </si>
  <si>
    <t>SAP SE-SPONSORED ADR</t>
  </si>
  <si>
    <t>78440P108</t>
  </si>
  <si>
    <t>SK Telecom Co., Ltd. Sponsored</t>
  </si>
  <si>
    <t>SONY CORP</t>
  </si>
  <si>
    <t>82509L107</t>
  </si>
  <si>
    <t>BXDZ9Z0</t>
  </si>
  <si>
    <t>Shopify, Inc. Class A</t>
  </si>
  <si>
    <t>83175M205</t>
  </si>
  <si>
    <t>Smith &amp; Nephew Plc</t>
  </si>
  <si>
    <t>B4MGD82</t>
  </si>
  <si>
    <t>Tal Education Group</t>
  </si>
  <si>
    <t>Teck Resources Ltd.</t>
  </si>
  <si>
    <t>N90064101</t>
  </si>
  <si>
    <t>BJFSR88</t>
  </si>
  <si>
    <t>uniQure N.V.</t>
  </si>
  <si>
    <t>ADIDAS AG</t>
  </si>
  <si>
    <t>eu</t>
  </si>
  <si>
    <t>BJ2KSG2</t>
  </si>
  <si>
    <t>AKZO NOBEL</t>
  </si>
  <si>
    <t>Dassault System S.A.</t>
  </si>
  <si>
    <t>INFINEON TECHNOLOGIES AG</t>
  </si>
  <si>
    <t>MERCK KGAA</t>
  </si>
  <si>
    <t>B1JB4K8</t>
  </si>
  <si>
    <t>Symrise AG</t>
  </si>
  <si>
    <t>Teleperformance SE</t>
  </si>
  <si>
    <t>Veolia Environnement</t>
  </si>
  <si>
    <t>Asahi Kasei Corp ADR</t>
  </si>
  <si>
    <t>jp</t>
  </si>
  <si>
    <t>KYOCERA CORP</t>
  </si>
  <si>
    <t>Makita Corp.</t>
  </si>
  <si>
    <t>Nidec Corp.</t>
  </si>
  <si>
    <t>OMRON Corporation</t>
  </si>
  <si>
    <t>ORIX CORP</t>
  </si>
  <si>
    <t>Pan Pacific International Hold</t>
  </si>
  <si>
    <t>Rakuten, Inc.</t>
  </si>
  <si>
    <t>SUBARU CORP</t>
  </si>
  <si>
    <t>Seiko Epson</t>
  </si>
  <si>
    <t>TDK Corp. Sponsored</t>
  </si>
  <si>
    <t>Yaskawa Electric Corporation</t>
  </si>
  <si>
    <t>B1Q3J35</t>
  </si>
  <si>
    <t>SKF AB B SHARES</t>
  </si>
  <si>
    <t>se</t>
  </si>
  <si>
    <t>BALOISE HOLDING AG   REG</t>
  </si>
  <si>
    <t>ch</t>
  </si>
  <si>
    <t>CREDIT SUISSE GROUP AG REG</t>
  </si>
  <si>
    <t>B4R2R50</t>
  </si>
  <si>
    <t>JULIUS BAER GROUP LTD</t>
  </si>
  <si>
    <t>Lonza Group AG</t>
  </si>
  <si>
    <t>CSL LTD</t>
  </si>
  <si>
    <t>au</t>
  </si>
  <si>
    <t>B28YTC2</t>
  </si>
  <si>
    <t>MACQUARIE GROUP LTD</t>
  </si>
  <si>
    <t>BWSW5D9</t>
  </si>
  <si>
    <t>SOUTH32 LTD</t>
  </si>
  <si>
    <t>BAE SYSTEMS PLC</t>
  </si>
  <si>
    <t>gb</t>
  </si>
  <si>
    <t>B0744B3</t>
  </si>
  <si>
    <t>BUNZL PLC Common Stock</t>
  </si>
  <si>
    <t>B0SWJX3</t>
  </si>
  <si>
    <t>London Stock Exchange Grpoup P</t>
  </si>
  <si>
    <t>B1WY233</t>
  </si>
  <si>
    <t>Smith Group PLC</t>
  </si>
  <si>
    <t>money</t>
  </si>
  <si>
    <t>US Dollar</t>
  </si>
  <si>
    <t>Australian Dollar</t>
  </si>
  <si>
    <t>Swiss Franc</t>
  </si>
  <si>
    <t>European Union Euro</t>
  </si>
  <si>
    <t>UK Pound</t>
  </si>
  <si>
    <t>Japanese Yen</t>
  </si>
  <si>
    <t>Norwegian Krone</t>
  </si>
  <si>
    <t>no</t>
  </si>
  <si>
    <t>Swedish Krona</t>
  </si>
  <si>
    <t>Singapore Dollar</t>
  </si>
  <si>
    <t>0263494</t>
  </si>
  <si>
    <t>PAGSEGURO DIGITAL LTD CL A</t>
  </si>
  <si>
    <t>INTERCONTINENTAL HOTELS ADR</t>
  </si>
  <si>
    <t>BJ2KSG907</t>
  </si>
  <si>
    <t>AKZO NOBEL N.V.</t>
  </si>
  <si>
    <t>CGI INC</t>
  </si>
  <si>
    <t>PROSUS NV  SPON ADR</t>
  </si>
  <si>
    <t>RAKUTEN INC ADR</t>
  </si>
  <si>
    <t>B28YTC906</t>
  </si>
  <si>
    <t>B4R2R5908</t>
  </si>
  <si>
    <t>AIA GROUP LTD SP ADR</t>
  </si>
  <si>
    <t>KASIKORNBANK PCL UNSPON ADR</t>
  </si>
  <si>
    <t>PEARSON PLC SPONSORED ADR</t>
  </si>
  <si>
    <t>ORIX    SPONSORED ADR</t>
  </si>
  <si>
    <t>TELEPERFORMANCE</t>
  </si>
  <si>
    <t>RAKUTEN INC</t>
  </si>
  <si>
    <t>VEOLIA ENVIRONNEMENT</t>
  </si>
  <si>
    <t>TECK RESOURCES LTD CLS B</t>
  </si>
  <si>
    <t>ICICI BANK LTD SPON ADR</t>
  </si>
  <si>
    <t>PAN PACIFIC INTERNATIONAL HO</t>
  </si>
  <si>
    <t>CAE INC</t>
  </si>
  <si>
    <t>YASKAWA ELECTRIC CORP</t>
  </si>
  <si>
    <t>OPEN TEXT CORP</t>
  </si>
  <si>
    <t>026349902</t>
  </si>
  <si>
    <t>DASSAULT SYSTEMES SA</t>
  </si>
  <si>
    <t>ASAHI KASEI CORP</t>
  </si>
  <si>
    <t>MAKITA CORP</t>
  </si>
  <si>
    <t>NIDEC CORP</t>
  </si>
  <si>
    <t>OMRON CORP</t>
  </si>
  <si>
    <t>TDK CORP</t>
  </si>
  <si>
    <t>NOKIA CORP SPON ADR</t>
  </si>
  <si>
    <t>BARRICK GOLD CORP</t>
  </si>
  <si>
    <t>SAP SE SPONSORED ADR</t>
  </si>
  <si>
    <t>SONY CORP SPONSORED ADR</t>
  </si>
  <si>
    <t>SK TELECOM CO LTD SPON ADR</t>
  </si>
  <si>
    <t>CENTRAIS ELETRICAS BR SP ADR</t>
  </si>
  <si>
    <t>SMITH + NEPHEW PLC  SPON ADR</t>
  </si>
  <si>
    <t>AMERICA MOVIL SPN ADR CL L</t>
  </si>
  <si>
    <t>LONZA GROUP AG REG</t>
  </si>
  <si>
    <t>CIA SANEAMENTO BASICO DE ADR</t>
  </si>
  <si>
    <t>BANCO SANTANDER CHILE ADR</t>
  </si>
  <si>
    <t>ERICSSON (LM) TEL SP ADR</t>
  </si>
  <si>
    <t>SEIKO EPSON CORP</t>
  </si>
  <si>
    <t>B0744B906</t>
  </si>
  <si>
    <t>BUNZL PLC</t>
  </si>
  <si>
    <t>B0SWJX907</t>
  </si>
  <si>
    <t>LONDON STOCK EXCHANGE GROUP</t>
  </si>
  <si>
    <t>AERCAP HOLDINGS NV</t>
  </si>
  <si>
    <t>B1JB4K905</t>
  </si>
  <si>
    <t>SYMRISE AG</t>
  </si>
  <si>
    <t>B1Q3J3907</t>
  </si>
  <si>
    <t>B1WY23900</t>
  </si>
  <si>
    <t>SMITHS GROUP PLC</t>
  </si>
  <si>
    <t>KB FINANCIAL GROUP INC ADR</t>
  </si>
  <si>
    <t>BANK MANDIRI TBK UNSPON ADR</t>
  </si>
  <si>
    <t>JULIUS BAER GROUP LTD UN ADR</t>
  </si>
  <si>
    <t>TAL EDUCATION GROUP  ADR</t>
  </si>
  <si>
    <t>GALAPAGOS NV SPON ADR</t>
  </si>
  <si>
    <t>GRIFOLS SA ADR</t>
  </si>
  <si>
    <t>ASML HOLDING NV NY REG SHS</t>
  </si>
  <si>
    <t>ICON PLC</t>
  </si>
  <si>
    <t>AMBEV SA ADR</t>
  </si>
  <si>
    <t>UNIQURE NV</t>
  </si>
  <si>
    <t>ALIBABA GROUP HOLDING SP ADR</t>
  </si>
  <si>
    <t>ASCENDIS PHARMA A/S   ADR</t>
  </si>
  <si>
    <t>BWSW5D906</t>
  </si>
  <si>
    <t>SHOPIFY INC   CLASS A</t>
  </si>
  <si>
    <t>RELX PLC   SPON ADR</t>
  </si>
  <si>
    <t>FERRARI NV</t>
  </si>
  <si>
    <t>NASPERS LTD N SHS SPON ADR</t>
  </si>
  <si>
    <t>AUD</t>
  </si>
  <si>
    <t>AUSTRALIAN DOLLAR</t>
  </si>
  <si>
    <t>CHF</t>
  </si>
  <si>
    <t>SWISS FRANC</t>
  </si>
  <si>
    <t>EUR</t>
  </si>
  <si>
    <t>EURO CURRENCY</t>
  </si>
  <si>
    <t>GBP</t>
  </si>
  <si>
    <t>POUND STERLING</t>
  </si>
  <si>
    <t>JPY</t>
  </si>
  <si>
    <t>JAPANESE YEN</t>
  </si>
  <si>
    <t>NOK</t>
  </si>
  <si>
    <t>NORWEGIAN KRONE</t>
  </si>
  <si>
    <t>SEK</t>
  </si>
  <si>
    <t>SWEDISH KRONA</t>
  </si>
  <si>
    <t>SGD</t>
  </si>
  <si>
    <t>SINGAPORE DOLLAR</t>
  </si>
  <si>
    <t>USD</t>
  </si>
  <si>
    <t>US DOLLAR</t>
  </si>
  <si>
    <t>DEUTSCHE BANK AG REGISTERED</t>
  </si>
  <si>
    <t>BDC5ST904</t>
  </si>
  <si>
    <t>VALEO SA</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</si>
</sst>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7" formatCode="&quot;$&quot;#,##0.00_);\(&quot;$&quot;#,##0.00\)"/>
    <numFmt numFmtId="8" formatCode="&quot;$&quot;#,##0.00_);[Red]\(&quot;$&quot;#,##0.00\)"/>
    <numFmt numFmtId="44" formatCode="_(&quot;$&quot;* #,##0.00_);_(&quot;$&quot;* \(#,##0.00\);_(&quot;$&quot;* &quot;-&quot;??_);_(@_)"/>
    <numFmt numFmtId="43" formatCode="_(* #,##0.00_);_(* \(#,##0.00\);_(* &quot;-&quot;??_);_(@_)"/>
    <numFmt numFmtId="164" formatCode="_(* #,##0_);_(* \(#,##0\);_(* &quot;-&quot;??_);_(@_)"/>
    <numFmt numFmtId="165" formatCode="0.000%"/>
    <numFmt numFmtId="166" formatCode="_(&quot;$&quot;* #,##0.000000_);_(&quot;$&quot;* \(#,##0.000000\);_(&quot;$&quot;* &quot;-&quot;??????_);_(@_)"/>
    <numFmt numFmtId="167" formatCode="&quot;$&quot;#,##0.00"/>
    <numFmt numFmtId="168" formatCode="\ m\/d\/yy"/>
    <numFmt numFmtId="169" formatCode="0.000000%"/>
    <numFmt numFmtId="170" formatCode="0.000000"/>
  </numFmts>
  <fonts count="82">
    <font>
      <sz val="10"/>
      <name val="Arial"/>
    </font>
    <font>
      <sz val="11"/>
      <color theme="1"/>
      <name val="Calibri"/>
      <family val="2"/>
      <scheme val="minor"/>
    </font>
    <font>
      <sz val="11"/>
      <color theme="1"/>
      <name val="Calibri"/>
      <family val="2"/>
      <scheme val="minor"/>
    </font>
    <font>
      <sz val="11"/>
      <color theme="1"/>
      <name val="Calibri"/>
      <family val="2"/>
      <scheme val="minor"/>
    </font>
    <font>
      <sz val="12"/>
      <color theme="1"/>
      <name val="Garamond"/>
      <family val="2"/>
    </font>
    <font>
      <sz val="12"/>
      <color theme="1"/>
      <name val="Garamond"/>
      <family val="2"/>
    </font>
    <font>
      <sz val="12"/>
      <color theme="1"/>
      <name val="Garamond"/>
      <family val="2"/>
    </font>
    <font>
      <sz val="12"/>
      <color theme="1"/>
      <name val="Garamond"/>
      <family val="2"/>
    </font>
    <font>
      <sz val="12"/>
      <color theme="1"/>
      <name val="Garamond"/>
      <family val="2"/>
    </font>
    <font>
      <sz val="12"/>
      <color theme="1"/>
      <name val="Garamond"/>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sz val="10"/>
      <name val="Arial"/>
      <family val="2"/>
    </font>
    <font>
      <b/>
      <i/>
      <sz val="12"/>
      <name val="Arial"/>
      <family val="2"/>
    </font>
    <font>
      <b/>
      <sz val="12"/>
      <name val="Arial"/>
      <family val="2"/>
    </font>
    <font>
      <u/>
      <sz val="10"/>
      <color indexed="12"/>
      <name val="Arial"/>
      <family val="2"/>
    </font>
    <font>
      <b/>
      <i/>
      <sz val="10"/>
      <name val="Arial"/>
      <family val="2"/>
    </font>
    <font>
      <b/>
      <i/>
      <sz val="10"/>
      <color indexed="10"/>
      <name val="Arial"/>
      <family val="2"/>
    </font>
    <font>
      <b/>
      <sz val="10"/>
      <name val="Times New Roman Greek"/>
      <family val="1"/>
      <charset val="161"/>
    </font>
    <font>
      <sz val="10"/>
      <name val="Times New Roman Greek"/>
      <family val="1"/>
      <charset val="161"/>
    </font>
    <font>
      <b/>
      <u/>
      <sz val="10"/>
      <name val="Times New Roman Greek"/>
      <family val="1"/>
      <charset val="161"/>
    </font>
    <font>
      <u/>
      <sz val="10"/>
      <name val="Times New Roman Greek"/>
      <family val="1"/>
      <charset val="161"/>
    </font>
    <font>
      <b/>
      <u/>
      <sz val="10"/>
      <color indexed="10"/>
      <name val="Times New Roman Greek"/>
      <family val="1"/>
      <charset val="161"/>
    </font>
    <font>
      <u/>
      <sz val="10"/>
      <color indexed="10"/>
      <name val="Times New Roman Greek"/>
      <family val="1"/>
      <charset val="161"/>
    </font>
    <font>
      <sz val="10"/>
      <color indexed="10"/>
      <name val="Times New Roman Greek"/>
      <family val="1"/>
      <charset val="161"/>
    </font>
    <font>
      <b/>
      <sz val="10"/>
      <color indexed="10"/>
      <name val="Times New Roman Greek"/>
      <family val="1"/>
      <charset val="161"/>
    </font>
    <font>
      <i/>
      <sz val="10"/>
      <color indexed="10"/>
      <name val="Times New Roman Greek"/>
    </font>
    <font>
      <sz val="12"/>
      <name val="Arial"/>
      <family val="2"/>
    </font>
    <font>
      <b/>
      <sz val="12"/>
      <color indexed="12"/>
      <name val="Arial"/>
      <family val="2"/>
    </font>
    <font>
      <sz val="8"/>
      <name val="Arial"/>
      <family val="2"/>
    </font>
    <font>
      <sz val="9"/>
      <color indexed="8"/>
      <name val="Arial"/>
      <family val="2"/>
    </font>
    <font>
      <sz val="9"/>
      <name val="Arial"/>
      <family val="2"/>
    </font>
    <font>
      <b/>
      <sz val="9"/>
      <name val="Arial"/>
      <family val="2"/>
    </font>
    <font>
      <sz val="10"/>
      <color indexed="8"/>
      <name val="Arial"/>
      <family val="2"/>
    </font>
    <font>
      <sz val="10"/>
      <color indexed="10"/>
      <name val="Arial"/>
      <family val="2"/>
    </font>
    <font>
      <sz val="10"/>
      <color theme="1"/>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indexed="8"/>
      <name val="Arial"/>
      <family val="2"/>
    </font>
    <font>
      <sz val="8"/>
      <color theme="1"/>
      <name val="Tahoma"/>
      <family val="2"/>
    </font>
    <font>
      <sz val="10"/>
      <color theme="1"/>
      <name val="Calibri"/>
      <family val="2"/>
      <scheme val="minor"/>
    </font>
    <font>
      <i/>
      <sz val="10"/>
      <color indexed="10"/>
      <name val="Arial"/>
      <family val="2"/>
    </font>
    <font>
      <b/>
      <sz val="10"/>
      <color indexed="10"/>
      <name val="Arial"/>
      <family val="2"/>
    </font>
    <font>
      <sz val="10"/>
      <color rgb="FFFF0000"/>
      <name val="Arial"/>
      <family val="2"/>
    </font>
    <font>
      <sz val="10"/>
      <color indexed="8"/>
      <name val="Arial"/>
      <family val="2"/>
    </font>
    <font>
      <i/>
      <sz val="10"/>
      <name val="Arial"/>
      <family val="2"/>
    </font>
    <font>
      <sz val="11"/>
      <name val="Calibri"/>
      <family val="2"/>
    </font>
    <font>
      <sz val="10"/>
      <name val="Times New Roman"/>
      <family val="1"/>
    </font>
    <font>
      <b/>
      <sz val="10"/>
      <name val="Times New Roman Greek"/>
    </font>
    <font>
      <sz val="9"/>
      <color indexed="10"/>
      <name val="Arial"/>
      <family val="2"/>
    </font>
    <font>
      <b/>
      <sz val="10"/>
      <color indexed="8"/>
      <name val="Arial"/>
      <family val="2"/>
    </font>
    <font>
      <b/>
      <u/>
      <sz val="10"/>
      <name val="Arial"/>
      <family val="2"/>
    </font>
    <font>
      <sz val="8"/>
      <color rgb="FF000000"/>
      <name val="Arial"/>
      <family val="2"/>
    </font>
    <font>
      <b/>
      <sz val="10"/>
      <color rgb="FF000000"/>
      <name val="Arial"/>
      <family val="2"/>
    </font>
    <font>
      <sz val="11"/>
      <color indexed="8"/>
      <name val="Calibri"/>
      <family val="2"/>
      <scheme val="minor"/>
    </font>
    <font>
      <b/>
      <i/>
      <sz val="14"/>
      <name val="Calibri"/>
      <family val="2"/>
    </font>
    <font>
      <b/>
      <u/>
      <sz val="10"/>
      <name val="Times New Roman Greek"/>
    </font>
    <font>
      <sz val="12"/>
      <name val="Calibri"/>
      <family val="2"/>
    </font>
    <font>
      <b/>
      <i/>
      <u/>
      <sz val="12"/>
      <name val="Calibri"/>
      <family val="2"/>
    </font>
    <font>
      <sz val="10"/>
      <color rgb="FFFF0000"/>
      <name val="Times New Roman Greek"/>
      <family val="1"/>
      <charset val="161"/>
    </font>
    <font>
      <sz val="11"/>
      <color rgb="FF000000"/>
      <name val="Calibri"/>
      <family val="2"/>
    </font>
    <font>
      <sz val="18"/>
      <color theme="3"/>
      <name val="Cambria"/>
      <family val="2"/>
      <scheme val="major"/>
    </font>
    <font>
      <sz val="11"/>
      <color rgb="FF9C5700"/>
      <name val="Calibri"/>
      <family val="2"/>
      <scheme val="minor"/>
    </font>
  </fonts>
  <fills count="45">
    <fill>
      <patternFill patternType="none"/>
    </fill>
    <fill>
      <patternFill patternType="gray125"/>
    </fill>
    <fill>
      <patternFill patternType="solid">
        <fgColor indexed="22"/>
        <bgColor indexed="64"/>
      </patternFill>
    </fill>
    <fill>
      <patternFill patternType="solid">
        <fgColor indexed="41"/>
        <bgColor indexed="64"/>
      </patternFill>
    </fill>
    <fill>
      <patternFill patternType="solid">
        <fgColor indexed="43"/>
        <bgColor indexed="64"/>
      </patternFill>
    </fill>
    <fill>
      <patternFill patternType="solid">
        <fgColor indexed="40"/>
        <bgColor indexed="64"/>
      </patternFill>
    </fill>
    <fill>
      <patternFill patternType="solid">
        <fgColor theme="0"/>
        <bgColor indexed="64"/>
      </patternFill>
    </fill>
    <fill>
      <patternFill patternType="solid">
        <fgColor theme="0" tint="-0.249977111117893"/>
        <bgColor indexed="64"/>
      </patternFill>
    </fill>
    <fill>
      <patternFill patternType="solid">
        <fgColor rgb="FFFFFF0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3" tint="0.79998168889431442"/>
        <bgColor indexed="64"/>
      </patternFill>
    </fill>
    <fill>
      <patternFill patternType="solid">
        <fgColor rgb="FF00B0F0"/>
        <bgColor indexed="64"/>
      </patternFill>
    </fill>
    <fill>
      <patternFill patternType="solid">
        <fgColor theme="1"/>
        <bgColor indexed="64"/>
      </patternFill>
    </fill>
    <fill>
      <patternFill patternType="solid">
        <fgColor theme="6" tint="0.59999389629810485"/>
        <bgColor indexed="64"/>
      </patternFill>
    </fill>
    <fill>
      <patternFill patternType="solid">
        <fgColor theme="4" tint="0.59999389629810485"/>
        <bgColor indexed="64"/>
      </patternFill>
    </fill>
  </fills>
  <borders count="27">
    <border>
      <left/>
      <right/>
      <top/>
      <bottom/>
      <diagonal/>
    </border>
    <border>
      <left/>
      <right/>
      <top/>
      <bottom style="double">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64"/>
      </top>
      <bottom style="double">
        <color indexed="64"/>
      </bottom>
      <diagonal/>
    </border>
    <border>
      <left style="thin">
        <color indexed="64"/>
      </left>
      <right style="thin">
        <color indexed="64"/>
      </right>
      <top/>
      <bottom style="thin">
        <color indexed="64"/>
      </bottom>
      <diagonal/>
    </border>
    <border>
      <left/>
      <right/>
      <top style="thin">
        <color indexed="64"/>
      </top>
      <bottom style="medium">
        <color indexed="64"/>
      </bottom>
      <diagonal/>
    </border>
  </borders>
  <cellStyleXfs count="442">
    <xf numFmtId="0" fontId="0" fillId="0" borderId="0"/>
    <xf numFmtId="43" fontId="15" fillId="0" borderId="0" applyFont="0" applyFill="0" applyBorder="0" applyAlignment="0" applyProtection="0"/>
    <xf numFmtId="44" fontId="15" fillId="0" borderId="0" applyFont="0" applyFill="0" applyBorder="0" applyAlignment="0" applyProtection="0"/>
    <xf numFmtId="0" fontId="20" fillId="0" borderId="0" applyNumberFormat="0" applyFill="0" applyBorder="0" applyAlignment="0" applyProtection="0">
      <alignment vertical="top"/>
      <protection locked="0"/>
    </xf>
    <xf numFmtId="0" fontId="17" fillId="0" borderId="0"/>
    <xf numFmtId="9" fontId="15" fillId="0" borderId="0" applyFont="0" applyFill="0" applyBorder="0" applyAlignment="0" applyProtection="0"/>
    <xf numFmtId="0" fontId="41" fillId="0" borderId="0" applyNumberFormat="0" applyFill="0" applyBorder="0" applyAlignment="0" applyProtection="0"/>
    <xf numFmtId="0" fontId="42" fillId="0" borderId="15" applyNumberFormat="0" applyFill="0" applyAlignment="0" applyProtection="0"/>
    <xf numFmtId="0" fontId="43" fillId="0" borderId="16" applyNumberFormat="0" applyFill="0" applyAlignment="0" applyProtection="0"/>
    <xf numFmtId="0" fontId="44" fillId="0" borderId="17" applyNumberFormat="0" applyFill="0" applyAlignment="0" applyProtection="0"/>
    <xf numFmtId="0" fontId="44" fillId="0" borderId="0" applyNumberFormat="0" applyFill="0" applyBorder="0" applyAlignment="0" applyProtection="0"/>
    <xf numFmtId="0" fontId="45" fillId="9" borderId="0" applyNumberFormat="0" applyBorder="0" applyAlignment="0" applyProtection="0"/>
    <xf numFmtId="0" fontId="46" fillId="10" borderId="0" applyNumberFormat="0" applyBorder="0" applyAlignment="0" applyProtection="0"/>
    <xf numFmtId="0" fontId="47" fillId="11" borderId="0" applyNumberFormat="0" applyBorder="0" applyAlignment="0" applyProtection="0"/>
    <xf numFmtId="0" fontId="48" fillId="12" borderId="18" applyNumberFormat="0" applyAlignment="0" applyProtection="0"/>
    <xf numFmtId="0" fontId="49" fillId="13" borderId="19" applyNumberFormat="0" applyAlignment="0" applyProtection="0"/>
    <xf numFmtId="0" fontId="50" fillId="13" borderId="18" applyNumberFormat="0" applyAlignment="0" applyProtection="0"/>
    <xf numFmtId="0" fontId="51" fillId="0" borderId="20" applyNumberFormat="0" applyFill="0" applyAlignment="0" applyProtection="0"/>
    <xf numFmtId="0" fontId="52" fillId="14" borderId="21" applyNumberFormat="0" applyAlignment="0" applyProtection="0"/>
    <xf numFmtId="0" fontId="53" fillId="0" borderId="0" applyNumberFormat="0" applyFill="0" applyBorder="0" applyAlignment="0" applyProtection="0"/>
    <xf numFmtId="0" fontId="54" fillId="0" borderId="0" applyNumberFormat="0" applyFill="0" applyBorder="0" applyAlignment="0" applyProtection="0"/>
    <xf numFmtId="0" fontId="55" fillId="0" borderId="23" applyNumberFormat="0" applyFill="0" applyAlignment="0" applyProtection="0"/>
    <xf numFmtId="0" fontId="56" fillId="16" borderId="0" applyNumberFormat="0" applyBorder="0" applyAlignment="0" applyProtection="0"/>
    <xf numFmtId="0" fontId="14" fillId="17" borderId="0" applyNumberFormat="0" applyBorder="0" applyAlignment="0" applyProtection="0"/>
    <xf numFmtId="0" fontId="14" fillId="18" borderId="0" applyNumberFormat="0" applyBorder="0" applyAlignment="0" applyProtection="0"/>
    <xf numFmtId="0" fontId="56" fillId="19" borderId="0" applyNumberFormat="0" applyBorder="0" applyAlignment="0" applyProtection="0"/>
    <xf numFmtId="0" fontId="56" fillId="20" borderId="0" applyNumberFormat="0" applyBorder="0" applyAlignment="0" applyProtection="0"/>
    <xf numFmtId="0" fontId="14" fillId="21" borderId="0" applyNumberFormat="0" applyBorder="0" applyAlignment="0" applyProtection="0"/>
    <xf numFmtId="0" fontId="14" fillId="22" borderId="0" applyNumberFormat="0" applyBorder="0" applyAlignment="0" applyProtection="0"/>
    <xf numFmtId="0" fontId="56" fillId="23" borderId="0" applyNumberFormat="0" applyBorder="0" applyAlignment="0" applyProtection="0"/>
    <xf numFmtId="0" fontId="56" fillId="24" borderId="0" applyNumberFormat="0" applyBorder="0" applyAlignment="0" applyProtection="0"/>
    <xf numFmtId="0" fontId="14" fillId="25" borderId="0" applyNumberFormat="0" applyBorder="0" applyAlignment="0" applyProtection="0"/>
    <xf numFmtId="0" fontId="14" fillId="26" borderId="0" applyNumberFormat="0" applyBorder="0" applyAlignment="0" applyProtection="0"/>
    <xf numFmtId="0" fontId="56" fillId="27" borderId="0" applyNumberFormat="0" applyBorder="0" applyAlignment="0" applyProtection="0"/>
    <xf numFmtId="0" fontId="56" fillId="28" borderId="0" applyNumberFormat="0" applyBorder="0" applyAlignment="0" applyProtection="0"/>
    <xf numFmtId="0" fontId="14" fillId="29" borderId="0" applyNumberFormat="0" applyBorder="0" applyAlignment="0" applyProtection="0"/>
    <xf numFmtId="0" fontId="14" fillId="30" borderId="0" applyNumberFormat="0" applyBorder="0" applyAlignment="0" applyProtection="0"/>
    <xf numFmtId="0" fontId="56" fillId="31" borderId="0" applyNumberFormat="0" applyBorder="0" applyAlignment="0" applyProtection="0"/>
    <xf numFmtId="0" fontId="56" fillId="32" borderId="0" applyNumberFormat="0" applyBorder="0" applyAlignment="0" applyProtection="0"/>
    <xf numFmtId="0" fontId="14" fillId="33" borderId="0" applyNumberFormat="0" applyBorder="0" applyAlignment="0" applyProtection="0"/>
    <xf numFmtId="0" fontId="14" fillId="34" borderId="0" applyNumberFormat="0" applyBorder="0" applyAlignment="0" applyProtection="0"/>
    <xf numFmtId="0" fontId="56" fillId="35" borderId="0" applyNumberFormat="0" applyBorder="0" applyAlignment="0" applyProtection="0"/>
    <xf numFmtId="0" fontId="56" fillId="36" borderId="0" applyNumberFormat="0" applyBorder="0" applyAlignment="0" applyProtection="0"/>
    <xf numFmtId="0" fontId="14" fillId="37" borderId="0" applyNumberFormat="0" applyBorder="0" applyAlignment="0" applyProtection="0"/>
    <xf numFmtId="0" fontId="14" fillId="38" borderId="0" applyNumberFormat="0" applyBorder="0" applyAlignment="0" applyProtection="0"/>
    <xf numFmtId="0" fontId="56" fillId="39" borderId="0" applyNumberFormat="0" applyBorder="0" applyAlignment="0" applyProtection="0"/>
    <xf numFmtId="43" fontId="14" fillId="0" borderId="0" applyFont="0" applyFill="0" applyBorder="0" applyAlignment="0" applyProtection="0"/>
    <xf numFmtId="0" fontId="14" fillId="0" borderId="0"/>
    <xf numFmtId="0" fontId="14" fillId="15" borderId="22" applyNumberFormat="0" applyFont="0" applyAlignment="0" applyProtection="0"/>
    <xf numFmtId="43" fontId="14" fillId="0" borderId="0" applyFont="0" applyFill="0" applyBorder="0" applyAlignment="0" applyProtection="0"/>
    <xf numFmtId="0" fontId="14" fillId="15" borderId="22" applyNumberFormat="0" applyFont="0" applyAlignment="0" applyProtection="0"/>
    <xf numFmtId="43" fontId="14" fillId="0" borderId="0" applyFont="0" applyFill="0" applyBorder="0" applyAlignment="0" applyProtection="0"/>
    <xf numFmtId="0" fontId="14" fillId="15" borderId="22" applyNumberFormat="0" applyFont="0" applyAlignment="0" applyProtection="0"/>
    <xf numFmtId="0" fontId="14" fillId="0" borderId="0"/>
    <xf numFmtId="43" fontId="14" fillId="0" borderId="0" applyFont="0" applyFill="0" applyBorder="0" applyAlignment="0" applyProtection="0"/>
    <xf numFmtId="43" fontId="14" fillId="0" borderId="0" applyFont="0" applyFill="0" applyBorder="0" applyAlignment="0" applyProtection="0"/>
    <xf numFmtId="0" fontId="14" fillId="0" borderId="0"/>
    <xf numFmtId="0" fontId="14" fillId="15" borderId="22" applyNumberFormat="0" applyFont="0" applyAlignment="0" applyProtection="0"/>
    <xf numFmtId="0" fontId="14" fillId="15" borderId="22" applyNumberFormat="0" applyFont="0" applyAlignment="0" applyProtection="0"/>
    <xf numFmtId="0" fontId="14" fillId="0" borderId="0"/>
    <xf numFmtId="0" fontId="14" fillId="15" borderId="22" applyNumberFormat="0" applyFont="0" applyAlignment="0" applyProtection="0"/>
    <xf numFmtId="0" fontId="14" fillId="15" borderId="22" applyNumberFormat="0" applyFont="0" applyAlignment="0" applyProtection="0"/>
    <xf numFmtId="43" fontId="14" fillId="0" borderId="0" applyFont="0" applyFill="0" applyBorder="0" applyAlignment="0" applyProtection="0"/>
    <xf numFmtId="0" fontId="14" fillId="15" borderId="22" applyNumberFormat="0" applyFont="0" applyAlignment="0" applyProtection="0"/>
    <xf numFmtId="0" fontId="14" fillId="15" borderId="22" applyNumberFormat="0" applyFont="0" applyAlignment="0" applyProtection="0"/>
    <xf numFmtId="0" fontId="14" fillId="0" borderId="0"/>
    <xf numFmtId="0" fontId="14" fillId="15" borderId="22" applyNumberFormat="0" applyFont="0" applyAlignment="0" applyProtection="0"/>
    <xf numFmtId="0" fontId="14" fillId="15" borderId="22" applyNumberFormat="0" applyFont="0" applyAlignment="0" applyProtection="0"/>
    <xf numFmtId="0" fontId="13" fillId="0" borderId="0"/>
    <xf numFmtId="43" fontId="13" fillId="0" borderId="0" applyFont="0" applyFill="0" applyBorder="0" applyAlignment="0" applyProtection="0"/>
    <xf numFmtId="0" fontId="13" fillId="15" borderId="22" applyNumberFormat="0" applyFont="0" applyAlignment="0" applyProtection="0"/>
    <xf numFmtId="0" fontId="13" fillId="17" borderId="0" applyNumberFormat="0" applyBorder="0" applyAlignment="0" applyProtection="0"/>
    <xf numFmtId="0" fontId="13" fillId="18"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57" fillId="0" borderId="0">
      <alignment vertical="top"/>
    </xf>
    <xf numFmtId="43" fontId="57" fillId="0" borderId="0" applyFont="0" applyFill="0" applyBorder="0" applyAlignment="0" applyProtection="0">
      <alignment vertical="top"/>
    </xf>
    <xf numFmtId="43" fontId="57" fillId="0" borderId="0" applyFont="0" applyFill="0" applyBorder="0" applyAlignment="0" applyProtection="0">
      <alignment vertical="top"/>
    </xf>
    <xf numFmtId="43" fontId="57" fillId="0" borderId="0" applyFont="0" applyFill="0" applyBorder="0" applyAlignment="0" applyProtection="0">
      <alignment vertical="top"/>
    </xf>
    <xf numFmtId="0" fontId="12" fillId="15" borderId="22" applyNumberFormat="0" applyFont="0" applyAlignment="0" applyProtection="0"/>
    <xf numFmtId="0" fontId="12" fillId="18"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7"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18"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2" borderId="0" applyNumberFormat="0" applyBorder="0" applyAlignment="0" applyProtection="0"/>
    <xf numFmtId="43" fontId="12" fillId="0" borderId="0" applyFont="0" applyFill="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1"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17" borderId="0" applyNumberFormat="0" applyBorder="0" applyAlignment="0" applyProtection="0"/>
    <xf numFmtId="0" fontId="12" fillId="15" borderId="22" applyNumberFormat="0" applyFont="0" applyAlignment="0" applyProtection="0"/>
    <xf numFmtId="0" fontId="12" fillId="37" borderId="0" applyNumberFormat="0" applyBorder="0" applyAlignment="0" applyProtection="0"/>
    <xf numFmtId="0" fontId="12" fillId="38"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2"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1"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15" borderId="22" applyNumberFormat="0" applyFont="0" applyAlignment="0" applyProtection="0"/>
    <xf numFmtId="0" fontId="12" fillId="37" borderId="0" applyNumberFormat="0" applyBorder="0" applyAlignment="0" applyProtection="0"/>
    <xf numFmtId="0" fontId="12" fillId="38"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0" borderId="0"/>
    <xf numFmtId="0" fontId="38" fillId="0" borderId="0">
      <alignment vertical="top"/>
    </xf>
    <xf numFmtId="0" fontId="12" fillId="15" borderId="22" applyNumberFormat="0" applyFont="0" applyAlignment="0" applyProtection="0"/>
    <xf numFmtId="0" fontId="12" fillId="17" borderId="0" applyNumberFormat="0" applyBorder="0" applyAlignment="0" applyProtection="0"/>
    <xf numFmtId="0" fontId="12" fillId="18"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38" fillId="0" borderId="0">
      <alignment vertical="top"/>
    </xf>
    <xf numFmtId="0" fontId="12" fillId="37" borderId="0" applyNumberFormat="0" applyBorder="0" applyAlignment="0" applyProtection="0"/>
    <xf numFmtId="0" fontId="12" fillId="38" borderId="0" applyNumberFormat="0" applyBorder="0" applyAlignment="0" applyProtection="0"/>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0" fontId="12" fillId="15" borderId="22" applyNumberFormat="0" applyFont="0" applyAlignment="0" applyProtection="0"/>
    <xf numFmtId="0" fontId="12" fillId="15" borderId="22" applyNumberFormat="0" applyFont="0" applyAlignment="0" applyProtection="0"/>
    <xf numFmtId="0" fontId="12" fillId="15" borderId="22" applyNumberFormat="0" applyFont="0" applyAlignment="0" applyProtection="0"/>
    <xf numFmtId="0" fontId="12" fillId="0" borderId="0"/>
    <xf numFmtId="0" fontId="12" fillId="0" borderId="0"/>
    <xf numFmtId="0" fontId="12" fillId="0" borderId="0"/>
    <xf numFmtId="0" fontId="12" fillId="0" borderId="0"/>
    <xf numFmtId="0" fontId="12" fillId="15" borderId="22" applyNumberFormat="0" applyFont="0" applyAlignment="0" applyProtection="0"/>
    <xf numFmtId="0" fontId="12" fillId="18"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15" borderId="22" applyNumberFormat="0" applyFont="0" applyAlignment="0" applyProtection="0"/>
    <xf numFmtId="0" fontId="12" fillId="25" borderId="0" applyNumberFormat="0" applyBorder="0" applyAlignment="0" applyProtection="0"/>
    <xf numFmtId="0" fontId="12" fillId="26" borderId="0" applyNumberFormat="0" applyBorder="0" applyAlignment="0" applyProtection="0"/>
    <xf numFmtId="0" fontId="12" fillId="22" borderId="0" applyNumberFormat="0" applyBorder="0" applyAlignment="0" applyProtection="0"/>
    <xf numFmtId="0" fontId="12" fillId="0" borderId="0"/>
    <xf numFmtId="0" fontId="12" fillId="29" borderId="0" applyNumberFormat="0" applyBorder="0" applyAlignment="0" applyProtection="0"/>
    <xf numFmtId="0" fontId="12" fillId="30" borderId="0" applyNumberFormat="0" applyBorder="0" applyAlignment="0" applyProtection="0"/>
    <xf numFmtId="0" fontId="12" fillId="21"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18" borderId="0" applyNumberFormat="0" applyBorder="0" applyAlignment="0" applyProtection="0"/>
    <xf numFmtId="0" fontId="12" fillId="15" borderId="22" applyNumberFormat="0" applyFont="0" applyAlignment="0" applyProtection="0"/>
    <xf numFmtId="0" fontId="12" fillId="37" borderId="0" applyNumberFormat="0" applyBorder="0" applyAlignment="0" applyProtection="0"/>
    <xf numFmtId="0" fontId="12" fillId="38"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2" borderId="0" applyNumberFormat="0" applyBorder="0" applyAlignment="0" applyProtection="0"/>
    <xf numFmtId="0" fontId="12" fillId="17"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15" borderId="22" applyNumberFormat="0" applyFont="0" applyAlignment="0" applyProtection="0"/>
    <xf numFmtId="0" fontId="12" fillId="37" borderId="0" applyNumberFormat="0" applyBorder="0" applyAlignment="0" applyProtection="0"/>
    <xf numFmtId="0" fontId="12" fillId="38" borderId="0" applyNumberFormat="0" applyBorder="0" applyAlignment="0" applyProtection="0"/>
    <xf numFmtId="0" fontId="12" fillId="21" borderId="0" applyNumberFormat="0" applyBorder="0" applyAlignment="0" applyProtection="0"/>
    <xf numFmtId="0" fontId="12" fillId="26" borderId="0" applyNumberFormat="0" applyBorder="0" applyAlignment="0" applyProtection="0"/>
    <xf numFmtId="0" fontId="12" fillId="21"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18" borderId="0" applyNumberFormat="0" applyBorder="0" applyAlignment="0" applyProtection="0"/>
    <xf numFmtId="0" fontId="12" fillId="15" borderId="22" applyNumberFormat="0" applyFont="0" applyAlignment="0" applyProtection="0"/>
    <xf numFmtId="0" fontId="12" fillId="33" borderId="0" applyNumberFormat="0" applyBorder="0" applyAlignment="0" applyProtection="0"/>
    <xf numFmtId="0" fontId="12" fillId="34" borderId="0" applyNumberFormat="0" applyBorder="0" applyAlignment="0" applyProtection="0"/>
    <xf numFmtId="0" fontId="12" fillId="25" borderId="0" applyNumberFormat="0" applyBorder="0" applyAlignment="0" applyProtection="0"/>
    <xf numFmtId="0" fontId="12" fillId="0" borderId="0"/>
    <xf numFmtId="0" fontId="12" fillId="37" borderId="0" applyNumberFormat="0" applyBorder="0" applyAlignment="0" applyProtection="0"/>
    <xf numFmtId="0" fontId="12" fillId="38" borderId="0" applyNumberFormat="0" applyBorder="0" applyAlignment="0" applyProtection="0"/>
    <xf numFmtId="0" fontId="12" fillId="18" borderId="0" applyNumberFormat="0" applyBorder="0" applyAlignment="0" applyProtection="0"/>
    <xf numFmtId="0" fontId="12" fillId="17"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1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15" borderId="22" applyNumberFormat="0" applyFont="0" applyAlignment="0" applyProtection="0"/>
    <xf numFmtId="0" fontId="12" fillId="26" borderId="0" applyNumberFormat="0" applyBorder="0" applyAlignment="0" applyProtection="0"/>
    <xf numFmtId="0" fontId="12" fillId="25"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18"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17" borderId="0" applyNumberFormat="0" applyBorder="0" applyAlignment="0" applyProtection="0"/>
    <xf numFmtId="0" fontId="12" fillId="15" borderId="22" applyNumberFormat="0" applyFont="0" applyAlignment="0" applyProtection="0"/>
    <xf numFmtId="0" fontId="12" fillId="37" borderId="0" applyNumberFormat="0" applyBorder="0" applyAlignment="0" applyProtection="0"/>
    <xf numFmtId="0" fontId="12" fillId="38" borderId="0" applyNumberFormat="0" applyBorder="0" applyAlignment="0" applyProtection="0"/>
    <xf numFmtId="0" fontId="12" fillId="25" borderId="0" applyNumberFormat="0" applyBorder="0" applyAlignment="0" applyProtection="0"/>
    <xf numFmtId="0" fontId="12" fillId="22"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17" borderId="0" applyNumberFormat="0" applyBorder="0" applyAlignment="0" applyProtection="0"/>
    <xf numFmtId="0" fontId="12" fillId="25"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18" borderId="0" applyNumberFormat="0" applyBorder="0" applyAlignment="0" applyProtection="0"/>
    <xf numFmtId="0" fontId="12" fillId="26" borderId="0" applyNumberFormat="0" applyBorder="0" applyAlignment="0" applyProtection="0"/>
    <xf numFmtId="0" fontId="12" fillId="17" borderId="0" applyNumberFormat="0" applyBorder="0" applyAlignment="0" applyProtection="0"/>
    <xf numFmtId="0" fontId="12" fillId="25"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18" borderId="0" applyNumberFormat="0" applyBorder="0" applyAlignment="0" applyProtection="0"/>
    <xf numFmtId="0" fontId="12" fillId="26"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18" borderId="0" applyNumberFormat="0" applyBorder="0" applyAlignment="0" applyProtection="0"/>
    <xf numFmtId="0" fontId="12" fillId="26"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26"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1" fillId="0" borderId="0"/>
    <xf numFmtId="43" fontId="11" fillId="0" borderId="0" applyFont="0" applyFill="0" applyBorder="0" applyAlignment="0" applyProtection="0"/>
    <xf numFmtId="0" fontId="11" fillId="15" borderId="22" applyNumberFormat="0" applyFont="0" applyAlignment="0" applyProtection="0"/>
    <xf numFmtId="0" fontId="11" fillId="17" borderId="0" applyNumberFormat="0" applyBorder="0" applyAlignment="0" applyProtection="0"/>
    <xf numFmtId="0" fontId="11" fillId="18"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58" fillId="0" borderId="0"/>
    <xf numFmtId="0" fontId="63" fillId="0" borderId="0">
      <alignment vertical="top"/>
    </xf>
    <xf numFmtId="43" fontId="38" fillId="0" borderId="0" applyFont="0" applyFill="0" applyBorder="0" applyAlignment="0" applyProtection="0">
      <alignment vertical="top"/>
    </xf>
    <xf numFmtId="0" fontId="63" fillId="0" borderId="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0" fontId="63" fillId="0" borderId="0">
      <alignment vertical="top"/>
    </xf>
    <xf numFmtId="43" fontId="38" fillId="0" borderId="0" applyFont="0" applyFill="0" applyBorder="0" applyAlignment="0" applyProtection="0">
      <alignment vertical="top"/>
    </xf>
    <xf numFmtId="0" fontId="63" fillId="0" borderId="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0" fontId="38" fillId="0" borderId="0">
      <alignment vertical="top"/>
    </xf>
    <xf numFmtId="0" fontId="10" fillId="0" borderId="0"/>
    <xf numFmtId="0" fontId="10" fillId="0" borderId="0"/>
    <xf numFmtId="0" fontId="10" fillId="15" borderId="22" applyNumberFormat="0" applyFont="0" applyAlignment="0" applyProtection="0"/>
    <xf numFmtId="0" fontId="10" fillId="0" borderId="0"/>
    <xf numFmtId="0" fontId="10" fillId="15" borderId="22" applyNumberFormat="0" applyFont="0" applyAlignment="0" applyProtection="0"/>
    <xf numFmtId="0" fontId="10" fillId="15" borderId="22" applyNumberFormat="0" applyFont="0" applyAlignment="0" applyProtection="0"/>
    <xf numFmtId="0" fontId="10" fillId="15" borderId="22" applyNumberFormat="0" applyFont="0" applyAlignment="0" applyProtection="0"/>
    <xf numFmtId="0" fontId="10" fillId="0" borderId="0"/>
    <xf numFmtId="0" fontId="10" fillId="0" borderId="0"/>
    <xf numFmtId="0" fontId="10" fillId="18"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17"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2"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2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18" borderId="0" applyNumberFormat="0" applyBorder="0" applyAlignment="0" applyProtection="0"/>
    <xf numFmtId="0" fontId="10" fillId="15" borderId="22" applyNumberFormat="0" applyFont="0" applyAlignment="0" applyProtection="0"/>
    <xf numFmtId="0" fontId="10" fillId="37" borderId="0" applyNumberFormat="0" applyBorder="0" applyAlignment="0" applyProtection="0"/>
    <xf numFmtId="0" fontId="10" fillId="38"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15" borderId="22" applyNumberFormat="0" applyFont="0" applyAlignment="0" applyProtection="0"/>
    <xf numFmtId="0" fontId="10" fillId="21"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2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21"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18" borderId="0" applyNumberFormat="0" applyBorder="0" applyAlignment="0" applyProtection="0"/>
    <xf numFmtId="0" fontId="10" fillId="26" borderId="0" applyNumberFormat="0" applyBorder="0" applyAlignment="0" applyProtection="0"/>
    <xf numFmtId="0" fontId="10" fillId="1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2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21"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26" borderId="0" applyNumberFormat="0" applyBorder="0" applyAlignment="0" applyProtection="0"/>
    <xf numFmtId="0" fontId="10" fillId="25" borderId="0" applyNumberFormat="0" applyBorder="0" applyAlignment="0" applyProtection="0"/>
    <xf numFmtId="0" fontId="10" fillId="0" borderId="0"/>
    <xf numFmtId="0" fontId="10" fillId="29" borderId="0" applyNumberFormat="0" applyBorder="0" applyAlignment="0" applyProtection="0"/>
    <xf numFmtId="0" fontId="10" fillId="30" borderId="0" applyNumberFormat="0" applyBorder="0" applyAlignment="0" applyProtection="0"/>
    <xf numFmtId="0" fontId="10" fillId="18"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17"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22" borderId="0" applyNumberFormat="0" applyBorder="0" applyAlignment="0" applyProtection="0"/>
    <xf numFmtId="0" fontId="10" fillId="17"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2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21"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26"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9" fillId="0" borderId="0"/>
    <xf numFmtId="0" fontId="73" fillId="0" borderId="0"/>
    <xf numFmtId="0" fontId="8" fillId="0" borderId="0"/>
    <xf numFmtId="0" fontId="7" fillId="0" borderId="0"/>
    <xf numFmtId="0" fontId="6" fillId="0" borderId="0"/>
    <xf numFmtId="0" fontId="5" fillId="0" borderId="0"/>
    <xf numFmtId="0" fontId="4" fillId="0" borderId="0"/>
    <xf numFmtId="0" fontId="3" fillId="0" borderId="0"/>
    <xf numFmtId="0" fontId="2" fillId="0" borderId="0"/>
    <xf numFmtId="0" fontId="1" fillId="0" borderId="0"/>
    <xf numFmtId="0" fontId="80" fillId="0" borderId="0" applyNumberFormat="0" applyFill="0" applyBorder="0" applyAlignment="0" applyProtection="0"/>
    <xf numFmtId="0" fontId="81" fillId="11" borderId="0" applyNumberFormat="0" applyBorder="0" applyAlignment="0" applyProtection="0"/>
    <xf numFmtId="0" fontId="1" fillId="15" borderId="22"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cellStyleXfs>
  <cellXfs count="356">
    <xf numFmtId="0" fontId="0" fillId="0" borderId="0" xfId="0"/>
    <xf numFmtId="0" fontId="16" fillId="0" borderId="0" xfId="0" applyFont="1"/>
    <xf numFmtId="0" fontId="16" fillId="0" borderId="0" xfId="0" applyFont="1" applyAlignment="1">
      <alignment horizontal="center" wrapText="1"/>
    </xf>
    <xf numFmtId="0" fontId="16" fillId="0" borderId="0" xfId="0" applyFont="1" applyAlignment="1">
      <alignment horizontal="right"/>
    </xf>
    <xf numFmtId="44" fontId="16" fillId="0" borderId="1" xfId="0" applyNumberFormat="1" applyFont="1" applyBorder="1"/>
    <xf numFmtId="0" fontId="18" fillId="0" borderId="0" xfId="0" applyFont="1" applyBorder="1" applyAlignment="1" applyProtection="1">
      <alignment horizontal="center"/>
    </xf>
    <xf numFmtId="0" fontId="16" fillId="0" borderId="5" xfId="0" applyFont="1" applyFill="1" applyBorder="1" applyAlignment="1">
      <alignment horizontal="center" wrapText="1"/>
    </xf>
    <xf numFmtId="0" fontId="16" fillId="0" borderId="0" xfId="0" applyFont="1" applyFill="1" applyBorder="1" applyAlignment="1">
      <alignment horizontal="center" wrapText="1"/>
    </xf>
    <xf numFmtId="44" fontId="16" fillId="0" borderId="1" xfId="0" applyNumberFormat="1" applyFont="1" applyFill="1" applyBorder="1"/>
    <xf numFmtId="0" fontId="16" fillId="0" borderId="0" xfId="0" applyFont="1" applyFill="1"/>
    <xf numFmtId="0" fontId="16" fillId="0" borderId="0" xfId="0" applyFont="1" applyFill="1" applyAlignment="1">
      <alignment horizontal="center" wrapText="1"/>
    </xf>
    <xf numFmtId="43" fontId="16" fillId="0" borderId="1" xfId="1" applyFont="1" applyFill="1" applyBorder="1"/>
    <xf numFmtId="43" fontId="16" fillId="0" borderId="0" xfId="1" applyFont="1" applyFill="1" applyBorder="1"/>
    <xf numFmtId="0" fontId="23" fillId="0" borderId="0" xfId="4" applyFont="1"/>
    <xf numFmtId="0" fontId="24" fillId="0" borderId="0" xfId="4" applyFont="1"/>
    <xf numFmtId="0" fontId="25" fillId="0" borderId="0" xfId="4" applyFont="1"/>
    <xf numFmtId="0" fontId="26" fillId="0" borderId="0" xfId="4" applyFont="1"/>
    <xf numFmtId="0" fontId="23" fillId="0" borderId="0" xfId="4" applyFont="1" applyAlignment="1">
      <alignment horizontal="left" indent="2"/>
    </xf>
    <xf numFmtId="0" fontId="17" fillId="0" borderId="0" xfId="4"/>
    <xf numFmtId="0" fontId="27" fillId="0" borderId="0" xfId="4" applyFont="1"/>
    <xf numFmtId="0" fontId="29" fillId="0" borderId="0" xfId="4" applyFont="1"/>
    <xf numFmtId="0" fontId="30" fillId="0" borderId="0" xfId="4" applyFont="1"/>
    <xf numFmtId="0" fontId="31" fillId="0" borderId="0" xfId="4" applyFont="1"/>
    <xf numFmtId="0" fontId="24" fillId="0" borderId="0" xfId="4" applyFont="1" applyAlignment="1">
      <alignment horizontal="left"/>
    </xf>
    <xf numFmtId="0" fontId="20" fillId="0" borderId="0" xfId="3" applyAlignment="1" applyProtection="1"/>
    <xf numFmtId="0" fontId="32" fillId="0" borderId="0" xfId="0" applyFont="1" applyProtection="1"/>
    <xf numFmtId="0" fontId="32" fillId="0" borderId="0" xfId="0" applyFont="1"/>
    <xf numFmtId="0" fontId="32" fillId="0" borderId="0" xfId="0" applyFont="1" applyAlignment="1" applyProtection="1">
      <alignment horizontal="right"/>
    </xf>
    <xf numFmtId="0" fontId="32" fillId="0" borderId="0" xfId="0" applyFont="1" applyBorder="1" applyProtection="1"/>
    <xf numFmtId="164" fontId="32" fillId="0" borderId="0" xfId="0" applyNumberFormat="1" applyFont="1" applyProtection="1"/>
    <xf numFmtId="0" fontId="32" fillId="0" borderId="0" xfId="0" applyFont="1" applyBorder="1" applyAlignment="1" applyProtection="1">
      <alignment horizontal="right"/>
    </xf>
    <xf numFmtId="0" fontId="19" fillId="0" borderId="0" xfId="0" applyFont="1" applyBorder="1" applyAlignment="1" applyProtection="1">
      <alignment horizontal="center"/>
    </xf>
    <xf numFmtId="0" fontId="19" fillId="0" borderId="2" xfId="0" applyFont="1" applyBorder="1" applyAlignment="1" applyProtection="1">
      <alignment horizontal="center"/>
    </xf>
    <xf numFmtId="0" fontId="19" fillId="0" borderId="0" xfId="0" applyFont="1" applyBorder="1" applyAlignment="1" applyProtection="1">
      <alignment horizontal="left"/>
    </xf>
    <xf numFmtId="0" fontId="32" fillId="0" borderId="2" xfId="0" applyFont="1" applyBorder="1" applyAlignment="1" applyProtection="1">
      <alignment horizontal="left"/>
    </xf>
    <xf numFmtId="4" fontId="32" fillId="0" borderId="2" xfId="1" applyNumberFormat="1" applyFont="1" applyFill="1" applyBorder="1" applyProtection="1"/>
    <xf numFmtId="0" fontId="32" fillId="3" borderId="2" xfId="0" applyFont="1" applyFill="1" applyBorder="1" applyProtection="1">
      <protection locked="0"/>
    </xf>
    <xf numFmtId="0" fontId="19" fillId="3" borderId="2" xfId="0" applyFont="1" applyFill="1" applyBorder="1" applyAlignment="1" applyProtection="1">
      <alignment wrapText="1"/>
      <protection locked="0"/>
    </xf>
    <xf numFmtId="4" fontId="32" fillId="0" borderId="0" xfId="1" applyNumberFormat="1" applyFont="1" applyFill="1" applyBorder="1" applyProtection="1"/>
    <xf numFmtId="4" fontId="32" fillId="0" borderId="0" xfId="1" applyNumberFormat="1" applyFont="1" applyBorder="1" applyProtection="1"/>
    <xf numFmtId="0" fontId="32" fillId="0" borderId="0" xfId="0" applyFont="1" applyFill="1" applyBorder="1" applyProtection="1"/>
    <xf numFmtId="0" fontId="19" fillId="0" borderId="0" xfId="0" applyFont="1" applyFill="1" applyBorder="1" applyAlignment="1" applyProtection="1">
      <alignment wrapText="1"/>
    </xf>
    <xf numFmtId="0" fontId="19" fillId="0" borderId="0" xfId="0" applyFont="1" applyBorder="1" applyProtection="1"/>
    <xf numFmtId="4" fontId="32" fillId="0" borderId="0" xfId="0" applyNumberFormat="1" applyFont="1" applyFill="1" applyBorder="1" applyProtection="1"/>
    <xf numFmtId="0" fontId="32" fillId="0" borderId="2" xfId="0" applyFont="1" applyBorder="1" applyProtection="1"/>
    <xf numFmtId="0" fontId="32" fillId="3" borderId="2" xfId="0" applyFont="1" applyFill="1" applyBorder="1" applyAlignment="1" applyProtection="1">
      <alignment wrapText="1"/>
      <protection locked="0"/>
    </xf>
    <xf numFmtId="0" fontId="32" fillId="0" borderId="2" xfId="0" applyFont="1" applyFill="1" applyBorder="1" applyAlignment="1" applyProtection="1">
      <alignment horizontal="left"/>
    </xf>
    <xf numFmtId="0" fontId="32" fillId="0" borderId="0" xfId="0" applyFont="1" applyFill="1" applyBorder="1" applyProtection="1">
      <protection locked="0"/>
    </xf>
    <xf numFmtId="0" fontId="32" fillId="0" borderId="0" xfId="0" applyFont="1" applyFill="1" applyBorder="1" applyAlignment="1" applyProtection="1">
      <alignment horizontal="left"/>
    </xf>
    <xf numFmtId="9" fontId="32" fillId="0" borderId="0" xfId="5" applyFont="1" applyFill="1" applyBorder="1" applyAlignment="1" applyProtection="1">
      <alignment horizontal="centerContinuous"/>
      <protection locked="0"/>
    </xf>
    <xf numFmtId="0" fontId="32" fillId="0" borderId="0" xfId="0" quotePrefix="1" applyFont="1" applyAlignment="1" applyProtection="1">
      <alignment horizontal="left"/>
    </xf>
    <xf numFmtId="0" fontId="15" fillId="0" borderId="0" xfId="0" applyFont="1" applyFill="1"/>
    <xf numFmtId="0" fontId="15" fillId="0" borderId="0" xfId="0" applyFont="1"/>
    <xf numFmtId="49" fontId="15" fillId="0" borderId="0" xfId="0" applyNumberFormat="1" applyFont="1"/>
    <xf numFmtId="0" fontId="15" fillId="0" borderId="0" xfId="0" applyFont="1" applyAlignment="1">
      <alignment horizontal="left"/>
    </xf>
    <xf numFmtId="44" fontId="15" fillId="0" borderId="0" xfId="2" applyFont="1" applyBorder="1"/>
    <xf numFmtId="44" fontId="15" fillId="0" borderId="0" xfId="0" applyNumberFormat="1" applyFont="1"/>
    <xf numFmtId="0" fontId="34" fillId="0" borderId="0" xfId="0" applyFont="1"/>
    <xf numFmtId="0" fontId="15" fillId="0" borderId="0" xfId="0" applyFont="1" applyBorder="1"/>
    <xf numFmtId="0" fontId="36" fillId="0" borderId="0" xfId="0" applyFont="1"/>
    <xf numFmtId="44" fontId="36" fillId="0" borderId="2" xfId="0" applyNumberFormat="1" applyFont="1" applyFill="1" applyBorder="1"/>
    <xf numFmtId="0" fontId="16" fillId="2" borderId="0" xfId="0" applyFont="1" applyFill="1" applyAlignment="1">
      <alignment horizontal="center" wrapText="1"/>
    </xf>
    <xf numFmtId="49" fontId="15" fillId="0" borderId="0" xfId="1" applyNumberFormat="1" applyFont="1"/>
    <xf numFmtId="0" fontId="15" fillId="0" borderId="3" xfId="0" applyFont="1" applyBorder="1"/>
    <xf numFmtId="39" fontId="16" fillId="0" borderId="5" xfId="0" applyNumberFormat="1" applyFont="1" applyFill="1" applyBorder="1"/>
    <xf numFmtId="0" fontId="37" fillId="2" borderId="5" xfId="0" applyFont="1" applyFill="1" applyBorder="1"/>
    <xf numFmtId="0" fontId="36" fillId="0" borderId="0" xfId="0" applyFont="1" applyFill="1"/>
    <xf numFmtId="0" fontId="35" fillId="0" borderId="0" xfId="0" applyFont="1" applyAlignment="1">
      <alignment vertical="top"/>
    </xf>
    <xf numFmtId="0" fontId="37" fillId="0" borderId="0" xfId="0" applyFont="1" applyFill="1"/>
    <xf numFmtId="44" fontId="36" fillId="0" borderId="0" xfId="0" applyNumberFormat="1" applyFont="1"/>
    <xf numFmtId="0" fontId="37" fillId="0" borderId="0" xfId="0" applyFont="1" applyAlignment="1">
      <alignment wrapText="1"/>
    </xf>
    <xf numFmtId="49" fontId="36" fillId="0" borderId="0" xfId="1" applyNumberFormat="1" applyFont="1"/>
    <xf numFmtId="0" fontId="36" fillId="0" borderId="0" xfId="0" applyFont="1" applyAlignment="1">
      <alignment horizontal="left"/>
    </xf>
    <xf numFmtId="43" fontId="35" fillId="0" borderId="0" xfId="1" applyFont="1" applyAlignment="1">
      <alignment vertical="top"/>
    </xf>
    <xf numFmtId="0" fontId="37" fillId="0" borderId="0" xfId="0" applyFont="1"/>
    <xf numFmtId="0" fontId="37" fillId="0" borderId="0" xfId="0" applyFont="1" applyAlignment="1">
      <alignment horizontal="center" wrapText="1"/>
    </xf>
    <xf numFmtId="43" fontId="37" fillId="0" borderId="0" xfId="1" applyFont="1" applyAlignment="1">
      <alignment horizontal="center" wrapText="1"/>
    </xf>
    <xf numFmtId="0" fontId="37" fillId="0" borderId="0" xfId="0" applyFont="1" applyFill="1" applyAlignment="1">
      <alignment horizontal="center" wrapText="1"/>
    </xf>
    <xf numFmtId="43" fontId="36" fillId="0" borderId="0" xfId="1" applyFont="1" applyFill="1" applyBorder="1"/>
    <xf numFmtId="0" fontId="37" fillId="0" borderId="0" xfId="0" applyFont="1" applyBorder="1" applyAlignment="1">
      <alignment wrapText="1"/>
    </xf>
    <xf numFmtId="49" fontId="37" fillId="0" borderId="0" xfId="0" applyNumberFormat="1" applyFont="1" applyFill="1" applyAlignment="1">
      <alignment vertical="center"/>
    </xf>
    <xf numFmtId="43" fontId="36" fillId="0" borderId="0" xfId="1" applyFont="1"/>
    <xf numFmtId="43" fontId="36" fillId="0" borderId="3" xfId="1" applyFont="1" applyBorder="1"/>
    <xf numFmtId="0" fontId="37" fillId="0" borderId="0" xfId="0" applyFont="1" applyAlignment="1">
      <alignment horizontal="right"/>
    </xf>
    <xf numFmtId="43" fontId="37" fillId="0" borderId="1" xfId="1" applyFont="1" applyBorder="1"/>
    <xf numFmtId="8" fontId="37" fillId="0" borderId="0" xfId="0" applyNumberFormat="1" applyFont="1" applyFill="1" applyAlignment="1">
      <alignment horizontal="center" wrapText="1"/>
    </xf>
    <xf numFmtId="43" fontId="15" fillId="0" borderId="0" xfId="1" applyFont="1"/>
    <xf numFmtId="14" fontId="15" fillId="0" borderId="0" xfId="0" applyNumberFormat="1" applyFont="1"/>
    <xf numFmtId="44" fontId="15" fillId="0" borderId="1" xfId="0" applyNumberFormat="1" applyFont="1" applyBorder="1"/>
    <xf numFmtId="0" fontId="15" fillId="0" borderId="10" xfId="0" applyFont="1" applyBorder="1" applyAlignment="1">
      <alignment wrapText="1"/>
    </xf>
    <xf numFmtId="0" fontId="39" fillId="0" borderId="0" xfId="0" applyFont="1"/>
    <xf numFmtId="14" fontId="40" fillId="6" borderId="0" xfId="0" applyNumberFormat="1" applyFont="1" applyFill="1"/>
    <xf numFmtId="0" fontId="15" fillId="3" borderId="7" xfId="0" applyFont="1" applyFill="1" applyBorder="1" applyAlignment="1">
      <alignment horizontal="center"/>
    </xf>
    <xf numFmtId="0" fontId="15" fillId="5" borderId="5" xfId="0" applyFont="1" applyFill="1" applyBorder="1" applyAlignment="1">
      <alignment horizontal="center"/>
    </xf>
    <xf numFmtId="0" fontId="15" fillId="4" borderId="8" xfId="0" applyFont="1" applyFill="1" applyBorder="1" applyAlignment="1">
      <alignment horizontal="center"/>
    </xf>
    <xf numFmtId="44" fontId="15" fillId="3" borderId="13" xfId="0" applyNumberFormat="1" applyFont="1" applyFill="1" applyBorder="1"/>
    <xf numFmtId="44" fontId="15" fillId="5" borderId="13" xfId="0" applyNumberFormat="1" applyFont="1" applyFill="1" applyBorder="1"/>
    <xf numFmtId="44" fontId="15" fillId="4" borderId="9" xfId="0" applyNumberFormat="1" applyFont="1" applyFill="1" applyBorder="1"/>
    <xf numFmtId="43" fontId="15" fillId="6" borderId="0" xfId="1" applyFont="1" applyFill="1"/>
    <xf numFmtId="43" fontId="15" fillId="6" borderId="0" xfId="0" applyNumberFormat="1" applyFont="1" applyFill="1"/>
    <xf numFmtId="0" fontId="15" fillId="6" borderId="0" xfId="0" applyFont="1" applyFill="1"/>
    <xf numFmtId="0" fontId="15" fillId="0" borderId="14" xfId="0" applyFont="1" applyFill="1" applyBorder="1" applyAlignment="1">
      <alignment horizontal="center" wrapText="1"/>
    </xf>
    <xf numFmtId="0" fontId="15" fillId="2" borderId="14" xfId="0" applyFont="1" applyFill="1" applyBorder="1" applyAlignment="1">
      <alignment horizontal="center" wrapText="1"/>
    </xf>
    <xf numFmtId="43" fontId="15" fillId="2" borderId="14" xfId="1" applyFont="1" applyFill="1" applyBorder="1" applyAlignment="1"/>
    <xf numFmtId="0" fontId="15" fillId="2" borderId="14" xfId="0" applyFont="1" applyFill="1" applyBorder="1" applyAlignment="1">
      <alignment horizontal="center"/>
    </xf>
    <xf numFmtId="44" fontId="15" fillId="6" borderId="2" xfId="2" applyFont="1" applyFill="1" applyBorder="1"/>
    <xf numFmtId="166" fontId="15" fillId="6" borderId="2" xfId="2" applyNumberFormat="1" applyFont="1" applyFill="1" applyBorder="1"/>
    <xf numFmtId="0" fontId="15" fillId="0" borderId="2" xfId="0" applyFont="1" applyBorder="1"/>
    <xf numFmtId="43" fontId="15" fillId="0" borderId="2" xfId="1" applyFont="1" applyBorder="1"/>
    <xf numFmtId="44" fontId="15" fillId="0" borderId="2" xfId="2" applyFont="1" applyBorder="1"/>
    <xf numFmtId="14" fontId="15" fillId="0" borderId="2" xfId="0" applyNumberFormat="1" applyFont="1" applyBorder="1"/>
    <xf numFmtId="14" fontId="15" fillId="0" borderId="2" xfId="2" applyNumberFormat="1" applyFont="1" applyBorder="1"/>
    <xf numFmtId="166" fontId="15" fillId="0" borderId="2" xfId="2" applyNumberFormat="1" applyFont="1" applyBorder="1"/>
    <xf numFmtId="0" fontId="15" fillId="6" borderId="2" xfId="0" applyFont="1" applyFill="1" applyBorder="1"/>
    <xf numFmtId="43" fontId="40" fillId="6" borderId="0" xfId="1" applyFont="1" applyFill="1"/>
    <xf numFmtId="0" fontId="36" fillId="0" borderId="0" xfId="0" applyFont="1" applyFill="1" applyBorder="1"/>
    <xf numFmtId="0" fontId="36" fillId="0" borderId="0" xfId="0" applyFont="1" applyBorder="1"/>
    <xf numFmtId="0" fontId="35" fillId="0" borderId="0" xfId="0" applyFont="1" applyBorder="1" applyAlignment="1">
      <alignment vertical="top"/>
    </xf>
    <xf numFmtId="0" fontId="35" fillId="0" borderId="0" xfId="0" applyFont="1" applyBorder="1" applyAlignment="1">
      <alignment horizontal="left" vertical="top"/>
    </xf>
    <xf numFmtId="0" fontId="60" fillId="0" borderId="0" xfId="0" applyFont="1"/>
    <xf numFmtId="0" fontId="61" fillId="0" borderId="0" xfId="0" applyFont="1" applyFill="1"/>
    <xf numFmtId="0" fontId="16" fillId="2" borderId="2" xfId="0" applyFont="1" applyFill="1" applyBorder="1"/>
    <xf numFmtId="43" fontId="16" fillId="2" borderId="2" xfId="1" applyFont="1" applyFill="1" applyBorder="1" applyAlignment="1">
      <alignment horizontal="center" wrapText="1"/>
    </xf>
    <xf numFmtId="0" fontId="16" fillId="2" borderId="2" xfId="0" applyFont="1" applyFill="1" applyBorder="1" applyAlignment="1">
      <alignment horizontal="center" wrapText="1"/>
    </xf>
    <xf numFmtId="0" fontId="38" fillId="0" borderId="2" xfId="0" applyFont="1" applyBorder="1" applyAlignment="1">
      <alignment horizontal="right" vertical="top"/>
    </xf>
    <xf numFmtId="0" fontId="38" fillId="0" borderId="2" xfId="0" applyFont="1" applyBorder="1" applyAlignment="1">
      <alignment vertical="top"/>
    </xf>
    <xf numFmtId="39" fontId="38" fillId="0" borderId="2" xfId="0" applyNumberFormat="1" applyFont="1" applyBorder="1" applyAlignment="1">
      <alignment horizontal="right" vertical="top"/>
    </xf>
    <xf numFmtId="168" fontId="38" fillId="0" borderId="2" xfId="0" applyNumberFormat="1" applyFont="1" applyBorder="1" applyAlignment="1">
      <alignment horizontal="right" vertical="top"/>
    </xf>
    <xf numFmtId="43" fontId="15" fillId="7" borderId="2" xfId="1" applyFont="1" applyFill="1" applyBorder="1"/>
    <xf numFmtId="43" fontId="15" fillId="0" borderId="2" xfId="1" applyFont="1" applyBorder="1" applyAlignment="1"/>
    <xf numFmtId="0" fontId="15" fillId="0" borderId="2" xfId="0" applyFont="1" applyBorder="1" applyAlignment="1"/>
    <xf numFmtId="43" fontId="38" fillId="0" borderId="2" xfId="1" applyFont="1" applyBorder="1" applyAlignment="1">
      <alignment horizontal="right" vertical="top"/>
    </xf>
    <xf numFmtId="14" fontId="15" fillId="0" borderId="2" xfId="0" applyNumberFormat="1" applyFont="1" applyBorder="1" applyAlignment="1"/>
    <xf numFmtId="0" fontId="15" fillId="7" borderId="2" xfId="0" applyFont="1" applyFill="1" applyBorder="1"/>
    <xf numFmtId="0" fontId="62" fillId="0" borderId="2" xfId="0" applyFont="1" applyBorder="1" applyAlignment="1">
      <alignment horizontal="center" vertical="top"/>
    </xf>
    <xf numFmtId="43" fontId="16" fillId="0" borderId="1" xfId="0" applyNumberFormat="1" applyFont="1" applyBorder="1"/>
    <xf numFmtId="39" fontId="38" fillId="0" borderId="2" xfId="0" applyNumberFormat="1" applyFont="1" applyBorder="1" applyAlignment="1">
      <alignment vertical="top"/>
    </xf>
    <xf numFmtId="168" fontId="38" fillId="0" borderId="2" xfId="0" applyNumberFormat="1" applyFont="1" applyBorder="1" applyAlignment="1">
      <alignment horizontal="center" vertical="top"/>
    </xf>
    <xf numFmtId="0" fontId="16" fillId="0" borderId="1" xfId="0" applyFont="1" applyBorder="1" applyAlignment="1">
      <alignment horizontal="right"/>
    </xf>
    <xf numFmtId="43" fontId="16" fillId="0" borderId="1" xfId="1" applyFont="1" applyBorder="1"/>
    <xf numFmtId="0" fontId="15" fillId="0" borderId="1" xfId="0" applyFont="1" applyBorder="1"/>
    <xf numFmtId="167" fontId="16" fillId="0" borderId="1" xfId="0" applyNumberFormat="1" applyFont="1" applyBorder="1"/>
    <xf numFmtId="0" fontId="16" fillId="2" borderId="11" xfId="0" applyFont="1" applyFill="1" applyBorder="1" applyAlignment="1">
      <alignment horizontal="center" wrapText="1"/>
    </xf>
    <xf numFmtId="44" fontId="15" fillId="0" borderId="2" xfId="2" applyFont="1" applyFill="1" applyBorder="1"/>
    <xf numFmtId="43" fontId="15" fillId="0" borderId="1" xfId="1" applyFont="1" applyBorder="1"/>
    <xf numFmtId="7" fontId="16" fillId="0" borderId="1" xfId="0" applyNumberFormat="1" applyFont="1" applyBorder="1"/>
    <xf numFmtId="49" fontId="16" fillId="0" borderId="0" xfId="0" applyNumberFormat="1" applyFont="1"/>
    <xf numFmtId="0" fontId="15" fillId="0" borderId="0" xfId="0" applyFont="1" applyAlignment="1"/>
    <xf numFmtId="43" fontId="15" fillId="0" borderId="0" xfId="1" applyFont="1" applyFill="1"/>
    <xf numFmtId="49" fontId="21" fillId="0" borderId="7" xfId="0" quotePrefix="1" applyNumberFormat="1" applyFont="1" applyFill="1" applyBorder="1"/>
    <xf numFmtId="49" fontId="64" fillId="0" borderId="12" xfId="0" applyNumberFormat="1" applyFont="1" applyFill="1" applyBorder="1"/>
    <xf numFmtId="14" fontId="40" fillId="0" borderId="2" xfId="383" applyNumberFormat="1" applyFont="1" applyBorder="1"/>
    <xf numFmtId="14" fontId="40" fillId="0" borderId="2" xfId="328" applyNumberFormat="1" applyFont="1" applyBorder="1"/>
    <xf numFmtId="0" fontId="65" fillId="0" borderId="0" xfId="0" applyFont="1" applyAlignment="1">
      <alignment vertical="top" wrapText="1"/>
    </xf>
    <xf numFmtId="4" fontId="32" fillId="0" borderId="0" xfId="0" applyNumberFormat="1" applyFont="1" applyProtection="1"/>
    <xf numFmtId="43" fontId="36" fillId="0" borderId="2" xfId="1" applyFont="1" applyFill="1" applyBorder="1"/>
    <xf numFmtId="0" fontId="37" fillId="0" borderId="2" xfId="0" applyFont="1" applyFill="1" applyBorder="1"/>
    <xf numFmtId="0" fontId="37" fillId="0" borderId="2" xfId="0" applyFont="1" applyFill="1" applyBorder="1" applyAlignment="1">
      <alignment horizontal="center" wrapText="1"/>
    </xf>
    <xf numFmtId="0" fontId="37" fillId="0" borderId="2" xfId="0" applyFont="1" applyFill="1" applyBorder="1" applyAlignment="1">
      <alignment horizontal="center"/>
    </xf>
    <xf numFmtId="43" fontId="36" fillId="0" borderId="0" xfId="1" applyFont="1" applyFill="1"/>
    <xf numFmtId="43" fontId="36" fillId="0" borderId="2" xfId="1" applyFont="1" applyFill="1" applyBorder="1" applyAlignment="1">
      <alignment horizontal="center" wrapText="1"/>
    </xf>
    <xf numFmtId="43" fontId="36" fillId="0" borderId="2" xfId="1" applyFont="1" applyFill="1" applyBorder="1" applyAlignment="1">
      <alignment horizontal="center"/>
    </xf>
    <xf numFmtId="167" fontId="36" fillId="0" borderId="0" xfId="0" applyNumberFormat="1" applyFont="1" applyFill="1" applyBorder="1"/>
    <xf numFmtId="44" fontId="36" fillId="0" borderId="0" xfId="0" applyNumberFormat="1" applyFont="1" applyFill="1" applyBorder="1"/>
    <xf numFmtId="0" fontId="68" fillId="0" borderId="0" xfId="0" applyFont="1"/>
    <xf numFmtId="0" fontId="37" fillId="40" borderId="2" xfId="0" applyFont="1" applyFill="1" applyBorder="1" applyAlignment="1">
      <alignment horizontal="center" wrapText="1"/>
    </xf>
    <xf numFmtId="43" fontId="36" fillId="40" borderId="2" xfId="1" applyFont="1" applyFill="1" applyBorder="1" applyAlignment="1">
      <alignment horizontal="center" wrapText="1"/>
    </xf>
    <xf numFmtId="44" fontId="37" fillId="40" borderId="2" xfId="0" applyNumberFormat="1" applyFont="1" applyFill="1" applyBorder="1"/>
    <xf numFmtId="44" fontId="37" fillId="0" borderId="2" xfId="0" applyNumberFormat="1" applyFont="1" applyFill="1" applyBorder="1"/>
    <xf numFmtId="0" fontId="19" fillId="0" borderId="0" xfId="0" applyFont="1" applyBorder="1" applyAlignment="1" applyProtection="1"/>
    <xf numFmtId="0" fontId="0" fillId="6" borderId="0" xfId="0" applyFill="1"/>
    <xf numFmtId="0" fontId="16" fillId="6" borderId="0" xfId="0" applyFont="1" applyFill="1"/>
    <xf numFmtId="0" fontId="69" fillId="41" borderId="0" xfId="0" applyFont="1" applyFill="1" applyAlignment="1">
      <alignment vertical="top"/>
    </xf>
    <xf numFmtId="49" fontId="16" fillId="0" borderId="0" xfId="0" applyNumberFormat="1" applyFont="1" applyFill="1"/>
    <xf numFmtId="43" fontId="16" fillId="43" borderId="0" xfId="1" applyFont="1" applyFill="1" applyAlignment="1">
      <alignment horizontal="center" wrapText="1"/>
    </xf>
    <xf numFmtId="43" fontId="16" fillId="43" borderId="1" xfId="1" applyFont="1" applyFill="1" applyBorder="1"/>
    <xf numFmtId="43" fontId="16" fillId="44" borderId="0" xfId="1" applyFont="1" applyFill="1" applyAlignment="1">
      <alignment horizontal="center" wrapText="1"/>
    </xf>
    <xf numFmtId="43" fontId="16" fillId="44" borderId="1" xfId="1" applyFont="1" applyFill="1" applyBorder="1"/>
    <xf numFmtId="0" fontId="20" fillId="6" borderId="0" xfId="3" applyFill="1" applyAlignment="1" applyProtection="1"/>
    <xf numFmtId="0" fontId="70" fillId="6" borderId="0" xfId="0" applyFont="1" applyFill="1"/>
    <xf numFmtId="43" fontId="36" fillId="41" borderId="2" xfId="1" applyFont="1" applyFill="1" applyBorder="1"/>
    <xf numFmtId="0" fontId="37" fillId="44" borderId="2" xfId="0" applyFont="1" applyFill="1" applyBorder="1" applyAlignment="1">
      <alignment wrapText="1"/>
    </xf>
    <xf numFmtId="43" fontId="36" fillId="44" borderId="2" xfId="1" applyFont="1" applyFill="1" applyBorder="1"/>
    <xf numFmtId="0" fontId="59" fillId="0" borderId="0" xfId="68" applyFont="1" applyFill="1"/>
    <xf numFmtId="14" fontId="59" fillId="0" borderId="0" xfId="68" applyNumberFormat="1" applyFont="1" applyFill="1"/>
    <xf numFmtId="0" fontId="15" fillId="0" borderId="0" xfId="0" applyFont="1" applyFill="1" applyBorder="1"/>
    <xf numFmtId="0" fontId="16" fillId="0" borderId="0" xfId="0" applyFont="1" applyFill="1" applyBorder="1" applyAlignment="1">
      <alignment horizontal="right"/>
    </xf>
    <xf numFmtId="44" fontId="16" fillId="0" borderId="1" xfId="0" applyNumberFormat="1" applyFont="1" applyFill="1" applyBorder="1" applyAlignment="1">
      <alignment horizontal="center"/>
    </xf>
    <xf numFmtId="44" fontId="16" fillId="0" borderId="0" xfId="0" applyNumberFormat="1" applyFont="1" applyFill="1" applyBorder="1"/>
    <xf numFmtId="44" fontId="16" fillId="0" borderId="0" xfId="0" applyNumberFormat="1" applyFont="1" applyFill="1" applyBorder="1" applyAlignment="1">
      <alignment horizontal="center"/>
    </xf>
    <xf numFmtId="44" fontId="22" fillId="0" borderId="0" xfId="0" applyNumberFormat="1" applyFont="1" applyFill="1" applyBorder="1"/>
    <xf numFmtId="0" fontId="15" fillId="0" borderId="0" xfId="0" applyFont="1" applyFill="1" applyAlignment="1">
      <alignment horizontal="center"/>
    </xf>
    <xf numFmtId="44" fontId="15" fillId="0" borderId="0" xfId="0" applyNumberFormat="1" applyFont="1" applyFill="1"/>
    <xf numFmtId="0" fontId="59" fillId="41" borderId="0" xfId="68" applyFont="1" applyFill="1"/>
    <xf numFmtId="43" fontId="15" fillId="44" borderId="0" xfId="1" applyFont="1" applyFill="1" applyAlignment="1">
      <alignment horizontal="center" wrapText="1"/>
    </xf>
    <xf numFmtId="0" fontId="16" fillId="44" borderId="0" xfId="0" applyFont="1" applyFill="1" applyAlignment="1">
      <alignment horizontal="center" wrapText="1"/>
    </xf>
    <xf numFmtId="44" fontId="16" fillId="44" borderId="1" xfId="0" applyNumberFormat="1" applyFont="1" applyFill="1" applyBorder="1"/>
    <xf numFmtId="0" fontId="16" fillId="44" borderId="5" xfId="0" applyFont="1" applyFill="1" applyBorder="1" applyAlignment="1">
      <alignment horizontal="center" wrapText="1"/>
    </xf>
    <xf numFmtId="0" fontId="16" fillId="43" borderId="0" xfId="0" applyFont="1" applyFill="1" applyAlignment="1">
      <alignment horizontal="center" wrapText="1"/>
    </xf>
    <xf numFmtId="44" fontId="16" fillId="43" borderId="1" xfId="0" applyNumberFormat="1" applyFont="1" applyFill="1" applyBorder="1"/>
    <xf numFmtId="43" fontId="16" fillId="0" borderId="0" xfId="0" applyNumberFormat="1" applyFont="1" applyFill="1" applyBorder="1" applyAlignment="1">
      <alignment horizontal="center" wrapText="1"/>
    </xf>
    <xf numFmtId="0" fontId="0" fillId="42" borderId="0" xfId="0" applyFill="1"/>
    <xf numFmtId="0" fontId="0" fillId="8" borderId="0" xfId="0" applyFill="1"/>
    <xf numFmtId="0" fontId="16" fillId="8" borderId="0" xfId="0" applyFont="1" applyFill="1"/>
    <xf numFmtId="43" fontId="37" fillId="0" borderId="2" xfId="1" applyFont="1" applyFill="1" applyBorder="1" applyAlignment="1">
      <alignment horizontal="center" wrapText="1"/>
    </xf>
    <xf numFmtId="43" fontId="36" fillId="44" borderId="2" xfId="1" applyFont="1" applyFill="1" applyBorder="1" applyAlignment="1"/>
    <xf numFmtId="43" fontId="37" fillId="44" borderId="2" xfId="1" applyFont="1" applyFill="1" applyBorder="1"/>
    <xf numFmtId="43" fontId="37" fillId="0" borderId="0" xfId="1" applyFont="1" applyFill="1"/>
    <xf numFmtId="43" fontId="16" fillId="44" borderId="0" xfId="1" applyFont="1" applyFill="1" applyBorder="1" applyAlignment="1">
      <alignment horizontal="center" wrapText="1"/>
    </xf>
    <xf numFmtId="0" fontId="15" fillId="0" borderId="2" xfId="0" applyNumberFormat="1" applyFont="1" applyBorder="1"/>
    <xf numFmtId="0" fontId="38" fillId="0" borderId="2" xfId="0" applyNumberFormat="1" applyFont="1" applyBorder="1" applyAlignment="1">
      <alignment horizontal="center" vertical="top"/>
    </xf>
    <xf numFmtId="43" fontId="32" fillId="0" borderId="0" xfId="0" applyNumberFormat="1" applyFont="1" applyProtection="1"/>
    <xf numFmtId="43" fontId="32" fillId="0" borderId="2" xfId="1" applyFont="1" applyFill="1" applyBorder="1" applyAlignment="1" applyProtection="1">
      <alignment horizontal="right"/>
    </xf>
    <xf numFmtId="43" fontId="32" fillId="0" borderId="2" xfId="1" applyFont="1" applyFill="1" applyBorder="1" applyProtection="1"/>
    <xf numFmtId="43" fontId="32" fillId="0" borderId="0" xfId="1" applyFont="1" applyFill="1" applyBorder="1" applyProtection="1"/>
    <xf numFmtId="43" fontId="32" fillId="0" borderId="0" xfId="1" applyFont="1" applyBorder="1" applyProtection="1"/>
    <xf numFmtId="43" fontId="32" fillId="0" borderId="2" xfId="1" applyFont="1" applyBorder="1" applyProtection="1"/>
    <xf numFmtId="43" fontId="32" fillId="0" borderId="2" xfId="1" applyFont="1" applyFill="1" applyBorder="1" applyProtection="1">
      <protection locked="0"/>
    </xf>
    <xf numFmtId="0" fontId="32" fillId="0" borderId="2" xfId="0" applyFont="1" applyFill="1" applyBorder="1" applyProtection="1"/>
    <xf numFmtId="0" fontId="18" fillId="0" borderId="0" xfId="0" applyFont="1" applyFill="1" applyBorder="1" applyAlignment="1" applyProtection="1">
      <alignment horizontal="center"/>
    </xf>
    <xf numFmtId="0" fontId="32" fillId="0" borderId="2" xfId="0" quotePrefix="1" applyFont="1" applyFill="1" applyBorder="1" applyAlignment="1" applyProtection="1">
      <alignment horizontal="left"/>
    </xf>
    <xf numFmtId="0" fontId="19" fillId="0" borderId="0" xfId="0" applyFont="1" applyProtection="1">
      <protection locked="0"/>
    </xf>
    <xf numFmtId="0" fontId="32" fillId="0" borderId="0" xfId="0" applyFont="1" applyProtection="1">
      <protection locked="0"/>
    </xf>
    <xf numFmtId="0" fontId="32" fillId="0" borderId="0" xfId="0" applyFont="1" applyAlignment="1" applyProtection="1">
      <alignment horizontal="right"/>
      <protection locked="0"/>
    </xf>
    <xf numFmtId="0" fontId="19" fillId="0" borderId="6" xfId="0" applyFont="1" applyBorder="1" applyProtection="1">
      <protection locked="0"/>
    </xf>
    <xf numFmtId="0" fontId="32" fillId="0" borderId="6" xfId="0" applyFont="1" applyBorder="1" applyAlignment="1" applyProtection="1">
      <alignment horizontal="left"/>
      <protection locked="0"/>
    </xf>
    <xf numFmtId="0" fontId="32" fillId="0" borderId="6" xfId="0" applyFont="1" applyBorder="1" applyProtection="1">
      <protection locked="0"/>
    </xf>
    <xf numFmtId="14" fontId="33" fillId="0" borderId="6" xfId="0" applyNumberFormat="1" applyFont="1" applyBorder="1" applyAlignment="1" applyProtection="1">
      <alignment horizontal="center"/>
      <protection locked="0"/>
    </xf>
    <xf numFmtId="0" fontId="19" fillId="0" borderId="4" xfId="0" applyFont="1" applyBorder="1" applyProtection="1">
      <protection locked="0"/>
    </xf>
    <xf numFmtId="0" fontId="19" fillId="0" borderId="0" xfId="0" applyFont="1" applyFill="1" applyBorder="1" applyAlignment="1" applyProtection="1">
      <alignment wrapText="1"/>
      <protection locked="0"/>
    </xf>
    <xf numFmtId="0" fontId="32" fillId="0" borderId="0" xfId="0" applyFont="1" applyFill="1" applyBorder="1" applyAlignment="1" applyProtection="1">
      <alignment wrapText="1"/>
      <protection locked="0"/>
    </xf>
    <xf numFmtId="0" fontId="19" fillId="0" borderId="4" xfId="0" applyFont="1" applyBorder="1" applyAlignment="1" applyProtection="1">
      <alignment horizontal="left"/>
    </xf>
    <xf numFmtId="0" fontId="19" fillId="0" borderId="0" xfId="0" applyFont="1" applyBorder="1" applyProtection="1">
      <protection locked="0"/>
    </xf>
    <xf numFmtId="0" fontId="32" fillId="0" borderId="0" xfId="0" applyFont="1" applyBorder="1" applyProtection="1">
      <protection locked="0"/>
    </xf>
    <xf numFmtId="0" fontId="32" fillId="0" borderId="0" xfId="0" applyFont="1" applyBorder="1" applyAlignment="1" applyProtection="1">
      <alignment horizontal="center"/>
      <protection locked="0"/>
    </xf>
    <xf numFmtId="0" fontId="24" fillId="0" borderId="0" xfId="4" applyFont="1" applyFill="1"/>
    <xf numFmtId="4" fontId="15" fillId="0" borderId="0" xfId="1" applyNumberFormat="1" applyFont="1"/>
    <xf numFmtId="4" fontId="15" fillId="0" borderId="0" xfId="1" applyNumberFormat="1" applyFont="1" applyFill="1"/>
    <xf numFmtId="4" fontId="16" fillId="44" borderId="0" xfId="1" applyNumberFormat="1" applyFont="1" applyFill="1" applyAlignment="1">
      <alignment horizontal="center" wrapText="1"/>
    </xf>
    <xf numFmtId="4" fontId="16" fillId="43" borderId="0" xfId="1" applyNumberFormat="1" applyFont="1" applyFill="1" applyAlignment="1">
      <alignment horizontal="center" wrapText="1"/>
    </xf>
    <xf numFmtId="4" fontId="16" fillId="0" borderId="0" xfId="1" applyNumberFormat="1" applyFont="1" applyFill="1" applyAlignment="1">
      <alignment horizontal="center"/>
    </xf>
    <xf numFmtId="4" fontId="16" fillId="44" borderId="0" xfId="1" applyNumberFormat="1" applyFont="1" applyFill="1" applyAlignment="1">
      <alignment horizontal="center"/>
    </xf>
    <xf numFmtId="4" fontId="16" fillId="43" borderId="0" xfId="1" applyNumberFormat="1" applyFont="1" applyFill="1" applyAlignment="1">
      <alignment horizontal="center"/>
    </xf>
    <xf numFmtId="4" fontId="15" fillId="44" borderId="0" xfId="1" applyNumberFormat="1" applyFont="1" applyFill="1"/>
    <xf numFmtId="4" fontId="15" fillId="44" borderId="0" xfId="0" applyNumberFormat="1" applyFont="1" applyFill="1" applyAlignment="1"/>
    <xf numFmtId="4" fontId="38" fillId="43" borderId="0" xfId="0" applyNumberFormat="1" applyFont="1" applyFill="1" applyAlignment="1">
      <alignment vertical="top"/>
    </xf>
    <xf numFmtId="4" fontId="15" fillId="43" borderId="0" xfId="1" applyNumberFormat="1" applyFont="1" applyFill="1"/>
    <xf numFmtId="4" fontId="16" fillId="44" borderId="24" xfId="1" applyNumberFormat="1" applyFont="1" applyFill="1" applyBorder="1"/>
    <xf numFmtId="4" fontId="16" fillId="43" borderId="24" xfId="1" applyNumberFormat="1" applyFont="1" applyFill="1" applyBorder="1"/>
    <xf numFmtId="4" fontId="16" fillId="0" borderId="24" xfId="1" applyNumberFormat="1" applyFont="1" applyFill="1" applyBorder="1"/>
    <xf numFmtId="4" fontId="15" fillId="0" borderId="0" xfId="1" applyNumberFormat="1" applyFont="1" applyFill="1" applyBorder="1"/>
    <xf numFmtId="4" fontId="64" fillId="0" borderId="12" xfId="1" applyNumberFormat="1" applyFont="1" applyFill="1" applyBorder="1"/>
    <xf numFmtId="4" fontId="21" fillId="0" borderId="12" xfId="1" applyNumberFormat="1" applyFont="1" applyFill="1" applyBorder="1" applyAlignment="1" applyProtection="1">
      <alignment wrapText="1"/>
      <protection locked="0"/>
    </xf>
    <xf numFmtId="4" fontId="21" fillId="0" borderId="8" xfId="1" applyNumberFormat="1" applyFont="1" applyFill="1" applyBorder="1" applyAlignment="1" applyProtection="1">
      <alignment wrapText="1"/>
      <protection locked="0"/>
    </xf>
    <xf numFmtId="169" fontId="16" fillId="0" borderId="0" xfId="1" applyNumberFormat="1" applyFont="1" applyFill="1" applyAlignment="1">
      <alignment horizontal="center"/>
    </xf>
    <xf numFmtId="0" fontId="71" fillId="0" borderId="0" xfId="0" applyFont="1" applyFill="1" applyBorder="1" applyAlignment="1" applyProtection="1">
      <alignment horizontal="left" vertical="top" wrapText="1"/>
      <protection locked="0"/>
    </xf>
    <xf numFmtId="4" fontId="16" fillId="0" borderId="0" xfId="0" applyNumberFormat="1" applyFont="1" applyFill="1" applyAlignment="1">
      <alignment horizontal="center" wrapText="1"/>
    </xf>
    <xf numFmtId="4" fontId="59" fillId="0" borderId="0" xfId="1" applyNumberFormat="1" applyFont="1" applyFill="1"/>
    <xf numFmtId="4" fontId="16" fillId="0" borderId="1" xfId="0" applyNumberFormat="1" applyFont="1" applyFill="1" applyBorder="1"/>
    <xf numFmtId="4" fontId="16" fillId="0" borderId="0" xfId="0" applyNumberFormat="1" applyFont="1" applyFill="1" applyBorder="1"/>
    <xf numFmtId="4" fontId="15" fillId="0" borderId="0" xfId="0" applyNumberFormat="1" applyFont="1" applyFill="1"/>
    <xf numFmtId="4" fontId="71" fillId="0" borderId="0" xfId="0" applyNumberFormat="1" applyFont="1" applyFill="1" applyBorder="1" applyAlignment="1" applyProtection="1">
      <alignment horizontal="right" vertical="top" wrapText="1"/>
      <protection locked="0"/>
    </xf>
    <xf numFmtId="43" fontId="36" fillId="0" borderId="0" xfId="1" applyFont="1" applyBorder="1"/>
    <xf numFmtId="169" fontId="36" fillId="0" borderId="0" xfId="1" applyNumberFormat="1" applyFont="1" applyFill="1" applyBorder="1"/>
    <xf numFmtId="4" fontId="16" fillId="0" borderId="0" xfId="0" applyNumberFormat="1" applyFont="1" applyAlignment="1">
      <alignment horizontal="center" wrapText="1"/>
    </xf>
    <xf numFmtId="4" fontId="15" fillId="0" borderId="0" xfId="2" applyNumberFormat="1" applyFont="1" applyBorder="1"/>
    <xf numFmtId="4" fontId="15" fillId="0" borderId="3" xfId="0" applyNumberFormat="1" applyFont="1" applyBorder="1"/>
    <xf numFmtId="4" fontId="16" fillId="0" borderId="1" xfId="0" applyNumberFormat="1" applyFont="1" applyBorder="1"/>
    <xf numFmtId="4" fontId="15" fillId="0" borderId="0" xfId="0" applyNumberFormat="1" applyFont="1"/>
    <xf numFmtId="4" fontId="34" fillId="0" borderId="0" xfId="0" applyNumberFormat="1" applyFont="1"/>
    <xf numFmtId="43" fontId="16" fillId="0" borderId="0" xfId="0" applyNumberFormat="1" applyFont="1" applyAlignment="1">
      <alignment horizontal="center" wrapText="1"/>
    </xf>
    <xf numFmtId="4" fontId="37" fillId="0" borderId="2" xfId="0" applyNumberFormat="1" applyFont="1" applyFill="1" applyBorder="1" applyAlignment="1">
      <alignment horizontal="right" wrapText="1"/>
    </xf>
    <xf numFmtId="4" fontId="36" fillId="0" borderId="2" xfId="1" applyNumberFormat="1" applyFont="1" applyFill="1" applyBorder="1" applyAlignment="1">
      <alignment horizontal="right"/>
    </xf>
    <xf numFmtId="4" fontId="37" fillId="0" borderId="2" xfId="0" applyNumberFormat="1" applyFont="1" applyFill="1" applyBorder="1" applyAlignment="1">
      <alignment horizontal="right"/>
    </xf>
    <xf numFmtId="4" fontId="35" fillId="0" borderId="0" xfId="0" applyNumberFormat="1" applyFont="1" applyBorder="1" applyAlignment="1">
      <alignment horizontal="right" vertical="top"/>
    </xf>
    <xf numFmtId="4" fontId="36" fillId="0" borderId="0" xfId="0" applyNumberFormat="1" applyFont="1" applyAlignment="1">
      <alignment horizontal="right"/>
    </xf>
    <xf numFmtId="49" fontId="21" fillId="0" borderId="12" xfId="0" quotePrefix="1" applyNumberFormat="1" applyFont="1" applyFill="1" applyBorder="1"/>
    <xf numFmtId="169" fontId="71" fillId="0" borderId="0" xfId="0" applyNumberFormat="1" applyFont="1" applyFill="1" applyBorder="1" applyAlignment="1" applyProtection="1">
      <alignment horizontal="right" vertical="top" wrapText="1"/>
      <protection locked="0"/>
    </xf>
    <xf numFmtId="169" fontId="71" fillId="0" borderId="2" xfId="0" applyNumberFormat="1" applyFont="1" applyFill="1" applyBorder="1" applyAlignment="1" applyProtection="1">
      <alignment horizontal="right" vertical="top" wrapText="1"/>
      <protection locked="0"/>
    </xf>
    <xf numFmtId="169" fontId="72" fillId="0" borderId="0" xfId="0" applyNumberFormat="1" applyFont="1" applyFill="1" applyBorder="1" applyAlignment="1" applyProtection="1">
      <alignment horizontal="right" wrapText="1"/>
      <protection locked="0"/>
    </xf>
    <xf numFmtId="169" fontId="72" fillId="0" borderId="1" xfId="0" applyNumberFormat="1" applyFont="1" applyFill="1" applyBorder="1" applyAlignment="1" applyProtection="1">
      <alignment horizontal="right" wrapText="1"/>
      <protection locked="0"/>
    </xf>
    <xf numFmtId="169" fontId="16" fillId="0" borderId="0" xfId="0" applyNumberFormat="1" applyFont="1" applyFill="1" applyBorder="1" applyAlignment="1">
      <alignment horizontal="center" wrapText="1"/>
    </xf>
    <xf numFmtId="169" fontId="16" fillId="0" borderId="1" xfId="0" applyNumberFormat="1" applyFont="1" applyFill="1" applyBorder="1" applyAlignment="1">
      <alignment horizontal="center" wrapText="1"/>
    </xf>
    <xf numFmtId="169" fontId="16" fillId="0" borderId="0" xfId="1" applyNumberFormat="1" applyFont="1" applyFill="1" applyBorder="1" applyAlignment="1">
      <alignment horizontal="center" wrapText="1"/>
    </xf>
    <xf numFmtId="169" fontId="16" fillId="0" borderId="1" xfId="1" applyNumberFormat="1" applyFont="1" applyFill="1" applyBorder="1" applyAlignment="1">
      <alignment horizontal="center" wrapText="1"/>
    </xf>
    <xf numFmtId="169" fontId="16" fillId="0" borderId="3" xfId="1" applyNumberFormat="1" applyFont="1" applyFill="1" applyBorder="1" applyAlignment="1">
      <alignment horizontal="center"/>
    </xf>
    <xf numFmtId="169" fontId="16" fillId="0" borderId="24" xfId="1" applyNumberFormat="1" applyFont="1" applyFill="1" applyBorder="1" applyAlignment="1">
      <alignment horizontal="center"/>
    </xf>
    <xf numFmtId="169" fontId="15" fillId="0" borderId="0" xfId="0" applyNumberFormat="1" applyFont="1"/>
    <xf numFmtId="169" fontId="60" fillId="0" borderId="0" xfId="0" applyNumberFormat="1" applyFont="1"/>
    <xf numFmtId="169" fontId="38" fillId="0" borderId="2" xfId="0" applyNumberFormat="1" applyFont="1" applyBorder="1" applyAlignment="1">
      <alignment horizontal="right" vertical="top"/>
    </xf>
    <xf numFmtId="0" fontId="0" fillId="0" borderId="0" xfId="0" applyFill="1"/>
    <xf numFmtId="0" fontId="0" fillId="0" borderId="0" xfId="0" applyFill="1" applyBorder="1"/>
    <xf numFmtId="0" fontId="15" fillId="0" borderId="0" xfId="412" applyFont="1" applyAlignment="1">
      <alignment horizontal="left"/>
    </xf>
    <xf numFmtId="0" fontId="0" fillId="0" borderId="25" xfId="0" applyFont="1" applyBorder="1"/>
    <xf numFmtId="0" fontId="0" fillId="0" borderId="2" xfId="0" applyFont="1" applyBorder="1"/>
    <xf numFmtId="0" fontId="19" fillId="0" borderId="2" xfId="0" applyFont="1" applyBorder="1" applyProtection="1"/>
    <xf numFmtId="0" fontId="19" fillId="0" borderId="2" xfId="0" applyFont="1" applyFill="1" applyBorder="1" applyProtection="1"/>
    <xf numFmtId="0" fontId="62" fillId="6" borderId="0" xfId="0" applyFont="1" applyFill="1"/>
    <xf numFmtId="0" fontId="19" fillId="8" borderId="0" xfId="0" applyFont="1" applyFill="1"/>
    <xf numFmtId="0" fontId="19" fillId="0" borderId="0" xfId="0" applyFont="1" applyFill="1"/>
    <xf numFmtId="0" fontId="32" fillId="0" borderId="0" xfId="0" applyFont="1" applyFill="1" applyProtection="1"/>
    <xf numFmtId="43" fontId="32" fillId="0" borderId="0" xfId="1" applyFont="1" applyFill="1" applyProtection="1"/>
    <xf numFmtId="165" fontId="32" fillId="8" borderId="2" xfId="5" applyNumberFormat="1" applyFont="1" applyFill="1" applyBorder="1" applyProtection="1"/>
    <xf numFmtId="4" fontId="32" fillId="8" borderId="2" xfId="1" applyNumberFormat="1" applyFont="1" applyFill="1" applyBorder="1" applyProtection="1"/>
    <xf numFmtId="0" fontId="19" fillId="0" borderId="2" xfId="0" applyFont="1" applyBorder="1" applyAlignment="1" applyProtection="1">
      <alignment horizontal="left"/>
    </xf>
    <xf numFmtId="0" fontId="19" fillId="0" borderId="0" xfId="0" applyFont="1" applyFill="1" applyProtection="1"/>
    <xf numFmtId="43" fontId="32" fillId="0" borderId="26" xfId="0" applyNumberFormat="1" applyFont="1" applyFill="1" applyBorder="1" applyProtection="1"/>
    <xf numFmtId="0" fontId="74" fillId="0" borderId="0" xfId="0" applyFont="1" applyAlignment="1">
      <alignment vertical="center"/>
    </xf>
    <xf numFmtId="0" fontId="75" fillId="0" borderId="0" xfId="4" applyFont="1"/>
    <xf numFmtId="0" fontId="76" fillId="0" borderId="0" xfId="0" applyFont="1" applyAlignment="1">
      <alignment vertical="center"/>
    </xf>
    <xf numFmtId="0" fontId="15" fillId="8" borderId="0" xfId="0" applyFont="1" applyFill="1" applyAlignment="1">
      <alignment vertical="center"/>
    </xf>
    <xf numFmtId="0" fontId="24" fillId="8" borderId="0" xfId="4" applyFont="1" applyFill="1"/>
    <xf numFmtId="0" fontId="77" fillId="0" borderId="0" xfId="0" applyFont="1" applyAlignment="1">
      <alignment vertical="center"/>
    </xf>
    <xf numFmtId="0" fontId="78" fillId="8" borderId="0" xfId="4" applyFont="1" applyFill="1"/>
    <xf numFmtId="0" fontId="79" fillId="0" borderId="0" xfId="0" applyFont="1"/>
    <xf numFmtId="10" fontId="16" fillId="0" borderId="24" xfId="1" applyNumberFormat="1" applyFont="1" applyFill="1" applyBorder="1"/>
    <xf numFmtId="4" fontId="32" fillId="0" borderId="2" xfId="0" applyNumberFormat="1" applyFont="1" applyBorder="1" applyProtection="1"/>
    <xf numFmtId="14" fontId="79" fillId="0" borderId="0" xfId="0" applyNumberFormat="1" applyFont="1"/>
    <xf numFmtId="0" fontId="40" fillId="0" borderId="2" xfId="327" applyNumberFormat="1" applyFont="1" applyBorder="1"/>
    <xf numFmtId="44" fontId="15" fillId="0" borderId="2" xfId="1" applyNumberFormat="1" applyFont="1" applyBorder="1"/>
    <xf numFmtId="0" fontId="40" fillId="0" borderId="2" xfId="334" applyNumberFormat="1" applyFont="1" applyBorder="1"/>
    <xf numFmtId="0" fontId="1" fillId="0" borderId="0" xfId="420"/>
    <xf numFmtId="14" fontId="1" fillId="0" borderId="0" xfId="420" applyNumberFormat="1"/>
    <xf numFmtId="0" fontId="1" fillId="0" borderId="0" xfId="420"/>
    <xf numFmtId="0" fontId="1" fillId="0" borderId="0" xfId="420"/>
    <xf numFmtId="0" fontId="1" fillId="0" borderId="0" xfId="420"/>
    <xf numFmtId="0" fontId="1" fillId="0" borderId="0" xfId="420"/>
    <xf numFmtId="0" fontId="1" fillId="0" borderId="0" xfId="420"/>
    <xf numFmtId="0" fontId="1" fillId="0" borderId="0" xfId="420"/>
    <xf numFmtId="0" fontId="1" fillId="0" borderId="0" xfId="420"/>
    <xf numFmtId="0" fontId="1" fillId="0" borderId="0" xfId="420"/>
    <xf numFmtId="0" fontId="1" fillId="0" borderId="0" xfId="420"/>
    <xf numFmtId="0" fontId="1" fillId="0" borderId="0" xfId="420"/>
    <xf numFmtId="14" fontId="0" fillId="0" borderId="0" xfId="0" applyNumberFormat="1"/>
    <xf numFmtId="0" fontId="0" fillId="0" borderId="0" xfId="0" applyAlignment="1">
      <alignment horizontal="left"/>
    </xf>
    <xf numFmtId="4" fontId="16" fillId="0" borderId="0" xfId="1" applyNumberFormat="1" applyFont="1" applyFill="1" applyAlignment="1">
      <alignment horizontal="center" wrapText="1"/>
    </xf>
    <xf numFmtId="49" fontId="0" fillId="0" borderId="0" xfId="0" applyNumberFormat="1" applyAlignment="1">
      <alignment horizontal="left"/>
    </xf>
    <xf numFmtId="0" fontId="37" fillId="0" borderId="2" xfId="0" applyFont="1" applyFill="1" applyBorder="1" applyAlignment="1">
      <alignment horizontal="left"/>
    </xf>
    <xf numFmtId="0" fontId="1" fillId="0" borderId="0" xfId="420" applyAlignment="1">
      <alignment horizontal="left"/>
    </xf>
    <xf numFmtId="0" fontId="79" fillId="0" borderId="0" xfId="0" applyFont="1" applyAlignment="1">
      <alignment horizontal="left"/>
    </xf>
    <xf numFmtId="43" fontId="36" fillId="41" borderId="2" xfId="1" applyFont="1" applyFill="1" applyBorder="1" applyAlignment="1">
      <alignment horizontal="left"/>
    </xf>
    <xf numFmtId="0" fontId="16" fillId="0" borderId="0" xfId="0" applyFont="1" applyFill="1" applyAlignment="1">
      <alignment horizontal="left"/>
    </xf>
    <xf numFmtId="0" fontId="69" fillId="41" borderId="0" xfId="0" applyFont="1" applyFill="1" applyAlignment="1">
      <alignment horizontal="left" vertical="top"/>
    </xf>
    <xf numFmtId="0" fontId="15" fillId="0" borderId="0" xfId="0" applyFont="1" applyFill="1" applyBorder="1" applyAlignment="1">
      <alignment horizontal="left"/>
    </xf>
    <xf numFmtId="0" fontId="15" fillId="0" borderId="0" xfId="0" applyFont="1" applyFill="1" applyAlignment="1">
      <alignment horizontal="left"/>
    </xf>
    <xf numFmtId="49" fontId="15" fillId="0" borderId="0" xfId="0" applyNumberFormat="1" applyFont="1" applyFill="1" applyAlignment="1">
      <alignment horizontal="left"/>
    </xf>
    <xf numFmtId="170" fontId="0" fillId="0" borderId="0" xfId="0" applyNumberFormat="1"/>
    <xf numFmtId="170" fontId="15" fillId="44" borderId="0" xfId="0" applyNumberFormat="1" applyFont="1" applyFill="1"/>
    <xf numFmtId="170" fontId="15" fillId="44" borderId="0" xfId="0" applyNumberFormat="1" applyFont="1" applyFill="1" applyAlignment="1">
      <alignment vertical="top"/>
    </xf>
    <xf numFmtId="170" fontId="16" fillId="44" borderId="24" xfId="1" applyNumberFormat="1" applyFont="1" applyFill="1" applyBorder="1"/>
    <xf numFmtId="49" fontId="16" fillId="0" borderId="0" xfId="0" applyNumberFormat="1" applyFont="1" applyFill="1" applyAlignment="1">
      <alignment horizontal="left"/>
    </xf>
    <xf numFmtId="0" fontId="0" fillId="0" borderId="0" xfId="0" quotePrefix="1" applyAlignment="1">
      <alignment horizontal="left"/>
    </xf>
    <xf numFmtId="0" fontId="24" fillId="0" borderId="0" xfId="4" applyFont="1" applyAlignment="1">
      <alignment horizontal="left" wrapText="1"/>
    </xf>
    <xf numFmtId="0" fontId="66" fillId="0" borderId="0" xfId="0" applyFont="1" applyAlignment="1">
      <alignment wrapText="1"/>
    </xf>
    <xf numFmtId="0" fontId="66" fillId="0" borderId="0" xfId="0" applyNumberFormat="1" applyFont="1" applyAlignment="1">
      <alignment vertical="top" wrapText="1"/>
    </xf>
    <xf numFmtId="0" fontId="24" fillId="0" borderId="0" xfId="4" applyFont="1" applyAlignment="1">
      <alignment horizontal="left" vertical="top" wrapText="1"/>
    </xf>
  </cellXfs>
  <cellStyles count="442">
    <cellStyle name="20% - Accent1" xfId="23" builtinId="30" customBuiltin="1"/>
    <cellStyle name="20% - Accent1 10" xfId="197"/>
    <cellStyle name="20% - Accent1 11" xfId="221"/>
    <cellStyle name="20% - Accent1 12" xfId="241"/>
    <cellStyle name="20% - Accent1 13" xfId="248"/>
    <cellStyle name="20% - Accent1 14" xfId="247"/>
    <cellStyle name="20% - Accent1 15" xfId="251"/>
    <cellStyle name="20% - Accent1 16" xfId="263"/>
    <cellStyle name="20% - Accent1 17" xfId="303"/>
    <cellStyle name="20% - Accent1 18" xfId="337"/>
    <cellStyle name="20% - Accent1 19" xfId="340"/>
    <cellStyle name="20% - Accent1 2" xfId="71"/>
    <cellStyle name="20% - Accent1 20" xfId="339"/>
    <cellStyle name="20% - Accent1 21" xfId="343"/>
    <cellStyle name="20% - Accent1 22" xfId="389"/>
    <cellStyle name="20% - Accent1 23" xfId="393"/>
    <cellStyle name="20% - Accent1 24" xfId="424"/>
    <cellStyle name="20% - Accent1 3" xfId="89"/>
    <cellStyle name="20% - Accent1 4" xfId="91"/>
    <cellStyle name="20% - Accent1 5" xfId="104"/>
    <cellStyle name="20% - Accent1 6" xfId="130"/>
    <cellStyle name="20% - Accent1 7" xfId="173"/>
    <cellStyle name="20% - Accent1 8" xfId="176"/>
    <cellStyle name="20% - Accent1 9" xfId="175"/>
    <cellStyle name="20% - Accent2" xfId="27" builtinId="34" customBuiltin="1"/>
    <cellStyle name="20% - Accent2 10" xfId="209"/>
    <cellStyle name="20% - Accent2 11" xfId="230"/>
    <cellStyle name="20% - Accent2 12" xfId="207"/>
    <cellStyle name="20% - Accent2 13" xfId="258"/>
    <cellStyle name="20% - Accent2 14" xfId="270"/>
    <cellStyle name="20% - Accent2 15" xfId="280"/>
    <cellStyle name="20% - Accent2 16" xfId="290"/>
    <cellStyle name="20% - Accent2 17" xfId="305"/>
    <cellStyle name="20% - Accent2 18" xfId="341"/>
    <cellStyle name="20% - Accent2 19" xfId="350"/>
    <cellStyle name="20% - Accent2 2" xfId="73"/>
    <cellStyle name="20% - Accent2 20" xfId="367"/>
    <cellStyle name="20% - Accent2 21" xfId="378"/>
    <cellStyle name="20% - Accent2 22" xfId="361"/>
    <cellStyle name="20% - Accent2 23" xfId="401"/>
    <cellStyle name="20% - Accent2 24" xfId="427"/>
    <cellStyle name="20% - Accent2 3" xfId="92"/>
    <cellStyle name="20% - Accent2 4" xfId="101"/>
    <cellStyle name="20% - Accent2 5" xfId="113"/>
    <cellStyle name="20% - Accent2 6" xfId="132"/>
    <cellStyle name="20% - Accent2 7" xfId="177"/>
    <cellStyle name="20% - Accent2 8" xfId="186"/>
    <cellStyle name="20% - Accent2 9" xfId="203"/>
    <cellStyle name="20% - Accent3" xfId="31" builtinId="38" customBuiltin="1"/>
    <cellStyle name="20% - Accent3 10" xfId="222"/>
    <cellStyle name="20% - Accent3 11" xfId="216"/>
    <cellStyle name="20% - Accent3 12" xfId="249"/>
    <cellStyle name="20% - Accent3 13" xfId="235"/>
    <cellStyle name="20% - Accent3 14" xfId="245"/>
    <cellStyle name="20% - Accent3 15" xfId="252"/>
    <cellStyle name="20% - Accent3 16" xfId="264"/>
    <cellStyle name="20% - Accent3 17" xfId="307"/>
    <cellStyle name="20% - Accent3 18" xfId="345"/>
    <cellStyle name="20% - Accent3 19" xfId="358"/>
    <cellStyle name="20% - Accent3 2" xfId="75"/>
    <cellStyle name="20% - Accent3 20" xfId="357"/>
    <cellStyle name="20% - Accent3 21" xfId="344"/>
    <cellStyle name="20% - Accent3 22" xfId="394"/>
    <cellStyle name="20% - Accent3 23" xfId="382"/>
    <cellStyle name="20% - Accent3 24" xfId="430"/>
    <cellStyle name="20% - Accent3 3" xfId="95"/>
    <cellStyle name="20% - Accent3 4" xfId="108"/>
    <cellStyle name="20% - Accent3 5" xfId="119"/>
    <cellStyle name="20% - Accent3 6" xfId="134"/>
    <cellStyle name="20% - Accent3 7" xfId="180"/>
    <cellStyle name="20% - Accent3 8" xfId="194"/>
    <cellStyle name="20% - Accent3 9" xfId="193"/>
    <cellStyle name="20% - Accent4" xfId="35" builtinId="42" customBuiltin="1"/>
    <cellStyle name="20% - Accent4 10" xfId="225"/>
    <cellStyle name="20% - Accent4 11" xfId="236"/>
    <cellStyle name="20% - Accent4 12" xfId="253"/>
    <cellStyle name="20% - Accent4 13" xfId="265"/>
    <cellStyle name="20% - Accent4 14" xfId="275"/>
    <cellStyle name="20% - Accent4 15" xfId="285"/>
    <cellStyle name="20% - Accent4 16" xfId="294"/>
    <cellStyle name="20% - Accent4 17" xfId="309"/>
    <cellStyle name="20% - Accent4 18" xfId="348"/>
    <cellStyle name="20% - Accent4 19" xfId="362"/>
    <cellStyle name="20% - Accent4 2" xfId="77"/>
    <cellStyle name="20% - Accent4 20" xfId="373"/>
    <cellStyle name="20% - Accent4 21" xfId="384"/>
    <cellStyle name="20% - Accent4 22" xfId="396"/>
    <cellStyle name="20% - Accent4 23" xfId="405"/>
    <cellStyle name="20% - Accent4 24" xfId="433"/>
    <cellStyle name="20% - Accent4 3" xfId="99"/>
    <cellStyle name="20% - Accent4 4" xfId="111"/>
    <cellStyle name="20% - Accent4 5" xfId="121"/>
    <cellStyle name="20% - Accent4 6" xfId="136"/>
    <cellStyle name="20% - Accent4 7" xfId="184"/>
    <cellStyle name="20% - Accent4 8" xfId="198"/>
    <cellStyle name="20% - Accent4 9" xfId="210"/>
    <cellStyle name="20% - Accent5" xfId="39" builtinId="46" customBuiltin="1"/>
    <cellStyle name="20% - Accent5 10" xfId="228"/>
    <cellStyle name="20% - Accent5 11" xfId="239"/>
    <cellStyle name="20% - Accent5 12" xfId="256"/>
    <cellStyle name="20% - Accent5 13" xfId="268"/>
    <cellStyle name="20% - Accent5 14" xfId="278"/>
    <cellStyle name="20% - Accent5 15" xfId="288"/>
    <cellStyle name="20% - Accent5 16" xfId="296"/>
    <cellStyle name="20% - Accent5 17" xfId="311"/>
    <cellStyle name="20% - Accent5 18" xfId="351"/>
    <cellStyle name="20% - Accent5 19" xfId="365"/>
    <cellStyle name="20% - Accent5 2" xfId="79"/>
    <cellStyle name="20% - Accent5 20" xfId="376"/>
    <cellStyle name="20% - Accent5 21" xfId="387"/>
    <cellStyle name="20% - Accent5 22" xfId="399"/>
    <cellStyle name="20% - Accent5 23" xfId="407"/>
    <cellStyle name="20% - Accent5 24" xfId="436"/>
    <cellStyle name="20% - Accent5 3" xfId="102"/>
    <cellStyle name="20% - Accent5 4" xfId="114"/>
    <cellStyle name="20% - Accent5 5" xfId="123"/>
    <cellStyle name="20% - Accent5 6" xfId="138"/>
    <cellStyle name="20% - Accent5 7" xfId="187"/>
    <cellStyle name="20% - Accent5 8" xfId="201"/>
    <cellStyle name="20% - Accent5 9" xfId="214"/>
    <cellStyle name="20% - Accent6" xfId="43" builtinId="50" customBuiltin="1"/>
    <cellStyle name="20% - Accent6 10" xfId="231"/>
    <cellStyle name="20% - Accent6 11" xfId="243"/>
    <cellStyle name="20% - Accent6 12" xfId="259"/>
    <cellStyle name="20% - Accent6 13" xfId="271"/>
    <cellStyle name="20% - Accent6 14" xfId="281"/>
    <cellStyle name="20% - Accent6 15" xfId="291"/>
    <cellStyle name="20% - Accent6 16" xfId="298"/>
    <cellStyle name="20% - Accent6 17" xfId="313"/>
    <cellStyle name="20% - Accent6 18" xfId="355"/>
    <cellStyle name="20% - Accent6 19" xfId="368"/>
    <cellStyle name="20% - Accent6 2" xfId="81"/>
    <cellStyle name="20% - Accent6 20" xfId="379"/>
    <cellStyle name="20% - Accent6 21" xfId="390"/>
    <cellStyle name="20% - Accent6 22" xfId="402"/>
    <cellStyle name="20% - Accent6 23" xfId="409"/>
    <cellStyle name="20% - Accent6 24" xfId="439"/>
    <cellStyle name="20% - Accent6 3" xfId="106"/>
    <cellStyle name="20% - Accent6 4" xfId="117"/>
    <cellStyle name="20% - Accent6 5" xfId="125"/>
    <cellStyle name="20% - Accent6 6" xfId="141"/>
    <cellStyle name="20% - Accent6 7" xfId="191"/>
    <cellStyle name="20% - Accent6 8" xfId="205"/>
    <cellStyle name="20% - Accent6 9" xfId="218"/>
    <cellStyle name="40% - Accent1" xfId="24" builtinId="31" customBuiltin="1"/>
    <cellStyle name="40% - Accent1 10" xfId="220"/>
    <cellStyle name="40% - Accent1 11" xfId="212"/>
    <cellStyle name="40% - Accent1 12" xfId="238"/>
    <cellStyle name="40% - Accent1 13" xfId="224"/>
    <cellStyle name="40% - Accent1 14" xfId="261"/>
    <cellStyle name="40% - Accent1 15" xfId="273"/>
    <cellStyle name="40% - Accent1 16" xfId="283"/>
    <cellStyle name="40% - Accent1 17" xfId="304"/>
    <cellStyle name="40% - Accent1 18" xfId="338"/>
    <cellStyle name="40% - Accent1 19" xfId="336"/>
    <cellStyle name="40% - Accent1 2" xfId="72"/>
    <cellStyle name="40% - Accent1 20" xfId="353"/>
    <cellStyle name="40% - Accent1 21" xfId="370"/>
    <cellStyle name="40% - Accent1 22" xfId="386"/>
    <cellStyle name="40% - Accent1 23" xfId="372"/>
    <cellStyle name="40% - Accent1 24" xfId="425"/>
    <cellStyle name="40% - Accent1 3" xfId="90"/>
    <cellStyle name="40% - Accent1 4" xfId="88"/>
    <cellStyle name="40% - Accent1 5" xfId="94"/>
    <cellStyle name="40% - Accent1 6" xfId="131"/>
    <cellStyle name="40% - Accent1 7" xfId="174"/>
    <cellStyle name="40% - Accent1 8" xfId="172"/>
    <cellStyle name="40% - Accent1 9" xfId="189"/>
    <cellStyle name="40% - Accent2" xfId="28" builtinId="35" customBuiltin="1"/>
    <cellStyle name="40% - Accent2 10" xfId="196"/>
    <cellStyle name="40% - Accent2 11" xfId="227"/>
    <cellStyle name="40% - Accent2 12" xfId="246"/>
    <cellStyle name="40% - Accent2 13" xfId="255"/>
    <cellStyle name="40% - Accent2 14" xfId="267"/>
    <cellStyle name="40% - Accent2 15" xfId="277"/>
    <cellStyle name="40% - Accent2 16" xfId="287"/>
    <cellStyle name="40% - Accent2 17" xfId="306"/>
    <cellStyle name="40% - Accent2 18" xfId="342"/>
    <cellStyle name="40% - Accent2 19" xfId="347"/>
    <cellStyle name="40% - Accent2 2" xfId="74"/>
    <cellStyle name="40% - Accent2 20" xfId="364"/>
    <cellStyle name="40% - Accent2 21" xfId="375"/>
    <cellStyle name="40% - Accent2 22" xfId="392"/>
    <cellStyle name="40% - Accent2 23" xfId="398"/>
    <cellStyle name="40% - Accent2 24" xfId="428"/>
    <cellStyle name="40% - Accent2 3" xfId="93"/>
    <cellStyle name="40% - Accent2 4" xfId="97"/>
    <cellStyle name="40% - Accent2 5" xfId="110"/>
    <cellStyle name="40% - Accent2 6" xfId="133"/>
    <cellStyle name="40% - Accent2 7" xfId="178"/>
    <cellStyle name="40% - Accent2 8" xfId="182"/>
    <cellStyle name="40% - Accent2 9" xfId="200"/>
    <cellStyle name="40% - Accent3" xfId="32" builtinId="39" customBuiltin="1"/>
    <cellStyle name="40% - Accent3 10" xfId="223"/>
    <cellStyle name="40% - Accent3 11" xfId="234"/>
    <cellStyle name="40% - Accent3 12" xfId="250"/>
    <cellStyle name="40% - Accent3 13" xfId="262"/>
    <cellStyle name="40% - Accent3 14" xfId="274"/>
    <cellStyle name="40% - Accent3 15" xfId="284"/>
    <cellStyle name="40% - Accent3 16" xfId="293"/>
    <cellStyle name="40% - Accent3 17" xfId="308"/>
    <cellStyle name="40% - Accent3 18" xfId="346"/>
    <cellStyle name="40% - Accent3 19" xfId="359"/>
    <cellStyle name="40% - Accent3 2" xfId="76"/>
    <cellStyle name="40% - Accent3 20" xfId="371"/>
    <cellStyle name="40% - Accent3 21" xfId="381"/>
    <cellStyle name="40% - Accent3 22" xfId="395"/>
    <cellStyle name="40% - Accent3 23" xfId="404"/>
    <cellStyle name="40% - Accent3 24" xfId="431"/>
    <cellStyle name="40% - Accent3 3" xfId="96"/>
    <cellStyle name="40% - Accent3 4" xfId="109"/>
    <cellStyle name="40% - Accent3 5" xfId="120"/>
    <cellStyle name="40% - Accent3 6" xfId="135"/>
    <cellStyle name="40% - Accent3 7" xfId="181"/>
    <cellStyle name="40% - Accent3 8" xfId="195"/>
    <cellStyle name="40% - Accent3 9" xfId="208"/>
    <cellStyle name="40% - Accent4" xfId="36" builtinId="43" customBuiltin="1"/>
    <cellStyle name="40% - Accent4 10" xfId="226"/>
    <cellStyle name="40% - Accent4 11" xfId="237"/>
    <cellStyle name="40% - Accent4 12" xfId="254"/>
    <cellStyle name="40% - Accent4 13" xfId="266"/>
    <cellStyle name="40% - Accent4 14" xfId="276"/>
    <cellStyle name="40% - Accent4 15" xfId="286"/>
    <cellStyle name="40% - Accent4 16" xfId="295"/>
    <cellStyle name="40% - Accent4 17" xfId="310"/>
    <cellStyle name="40% - Accent4 18" xfId="349"/>
    <cellStyle name="40% - Accent4 19" xfId="363"/>
    <cellStyle name="40% - Accent4 2" xfId="78"/>
    <cellStyle name="40% - Accent4 20" xfId="374"/>
    <cellStyle name="40% - Accent4 21" xfId="385"/>
    <cellStyle name="40% - Accent4 22" xfId="397"/>
    <cellStyle name="40% - Accent4 23" xfId="406"/>
    <cellStyle name="40% - Accent4 24" xfId="434"/>
    <cellStyle name="40% - Accent4 3" xfId="100"/>
    <cellStyle name="40% - Accent4 4" xfId="112"/>
    <cellStyle name="40% - Accent4 5" xfId="122"/>
    <cellStyle name="40% - Accent4 6" xfId="137"/>
    <cellStyle name="40% - Accent4 7" xfId="185"/>
    <cellStyle name="40% - Accent4 8" xfId="199"/>
    <cellStyle name="40% - Accent4 9" xfId="211"/>
    <cellStyle name="40% - Accent5" xfId="40" builtinId="47" customBuiltin="1"/>
    <cellStyle name="40% - Accent5 10" xfId="229"/>
    <cellStyle name="40% - Accent5 11" xfId="240"/>
    <cellStyle name="40% - Accent5 12" xfId="257"/>
    <cellStyle name="40% - Accent5 13" xfId="269"/>
    <cellStyle name="40% - Accent5 14" xfId="279"/>
    <cellStyle name="40% - Accent5 15" xfId="289"/>
    <cellStyle name="40% - Accent5 16" xfId="297"/>
    <cellStyle name="40% - Accent5 17" xfId="312"/>
    <cellStyle name="40% - Accent5 18" xfId="352"/>
    <cellStyle name="40% - Accent5 19" xfId="366"/>
    <cellStyle name="40% - Accent5 2" xfId="80"/>
    <cellStyle name="40% - Accent5 20" xfId="377"/>
    <cellStyle name="40% - Accent5 21" xfId="388"/>
    <cellStyle name="40% - Accent5 22" xfId="400"/>
    <cellStyle name="40% - Accent5 23" xfId="408"/>
    <cellStyle name="40% - Accent5 24" xfId="437"/>
    <cellStyle name="40% - Accent5 3" xfId="103"/>
    <cellStyle name="40% - Accent5 4" xfId="115"/>
    <cellStyle name="40% - Accent5 5" xfId="124"/>
    <cellStyle name="40% - Accent5 6" xfId="139"/>
    <cellStyle name="40% - Accent5 7" xfId="188"/>
    <cellStyle name="40% - Accent5 8" xfId="202"/>
    <cellStyle name="40% - Accent5 9" xfId="215"/>
    <cellStyle name="40% - Accent6" xfId="44" builtinId="51" customBuiltin="1"/>
    <cellStyle name="40% - Accent6 10" xfId="232"/>
    <cellStyle name="40% - Accent6 11" xfId="244"/>
    <cellStyle name="40% - Accent6 12" xfId="260"/>
    <cellStyle name="40% - Accent6 13" xfId="272"/>
    <cellStyle name="40% - Accent6 14" xfId="282"/>
    <cellStyle name="40% - Accent6 15" xfId="292"/>
    <cellStyle name="40% - Accent6 16" xfId="299"/>
    <cellStyle name="40% - Accent6 17" xfId="314"/>
    <cellStyle name="40% - Accent6 18" xfId="356"/>
    <cellStyle name="40% - Accent6 19" xfId="369"/>
    <cellStyle name="40% - Accent6 2" xfId="82"/>
    <cellStyle name="40% - Accent6 20" xfId="380"/>
    <cellStyle name="40% - Accent6 21" xfId="391"/>
    <cellStyle name="40% - Accent6 22" xfId="403"/>
    <cellStyle name="40% - Accent6 23" xfId="410"/>
    <cellStyle name="40% - Accent6 24" xfId="440"/>
    <cellStyle name="40% - Accent6 3" xfId="107"/>
    <cellStyle name="40% - Accent6 4" xfId="118"/>
    <cellStyle name="40% - Accent6 5" xfId="126"/>
    <cellStyle name="40% - Accent6 6" xfId="142"/>
    <cellStyle name="40% - Accent6 7" xfId="192"/>
    <cellStyle name="40% - Accent6 8" xfId="206"/>
    <cellStyle name="40% - Accent6 9" xfId="219"/>
    <cellStyle name="60% - Accent1" xfId="25" builtinId="32" customBuiltin="1"/>
    <cellStyle name="60% - Accent1 2" xfId="426"/>
    <cellStyle name="60% - Accent2" xfId="29" builtinId="36" customBuiltin="1"/>
    <cellStyle name="60% - Accent2 2" xfId="429"/>
    <cellStyle name="60% - Accent3" xfId="33" builtinId="40" customBuiltin="1"/>
    <cellStyle name="60% - Accent3 2" xfId="432"/>
    <cellStyle name="60% - Accent4" xfId="37" builtinId="44" customBuiltin="1"/>
    <cellStyle name="60% - Accent4 2" xfId="435"/>
    <cellStyle name="60% - Accent5" xfId="41" builtinId="48" customBuiltin="1"/>
    <cellStyle name="60% - Accent5 2" xfId="438"/>
    <cellStyle name="60% - Accent6" xfId="45" builtinId="52" customBuiltin="1"/>
    <cellStyle name="60% - Accent6 2" xfId="441"/>
    <cellStyle name="Accent1" xfId="22" builtinId="29" customBuiltin="1"/>
    <cellStyle name="Accent2" xfId="26" builtinId="33" customBuiltin="1"/>
    <cellStyle name="Accent3" xfId="30" builtinId="37" customBuiltin="1"/>
    <cellStyle name="Accent4" xfId="34" builtinId="41" customBuiltin="1"/>
    <cellStyle name="Accent5" xfId="38" builtinId="45" customBuiltin="1"/>
    <cellStyle name="Accent6" xfId="42" builtinId="49" customBuiltin="1"/>
    <cellStyle name="Bad" xfId="12" builtinId="27" customBuiltin="1"/>
    <cellStyle name="Calculation" xfId="16" builtinId="22" customBuiltin="1"/>
    <cellStyle name="Check Cell" xfId="18" builtinId="23" customBuiltin="1"/>
    <cellStyle name="Comma" xfId="1" builtinId="3"/>
    <cellStyle name="Comma 10" xfId="62"/>
    <cellStyle name="Comma 11" xfId="86"/>
    <cellStyle name="Comma 12" xfId="301"/>
    <cellStyle name="Comma 13" xfId="98"/>
    <cellStyle name="Comma 16" xfId="150"/>
    <cellStyle name="Comma 17" xfId="151"/>
    <cellStyle name="Comma 18" xfId="152"/>
    <cellStyle name="Comma 19" xfId="153"/>
    <cellStyle name="Comma 2" xfId="46"/>
    <cellStyle name="Comma 20" xfId="154"/>
    <cellStyle name="Comma 21" xfId="155"/>
    <cellStyle name="Comma 22" xfId="156"/>
    <cellStyle name="Comma 23" xfId="157"/>
    <cellStyle name="Comma 24" xfId="158"/>
    <cellStyle name="Comma 25" xfId="159"/>
    <cellStyle name="Comma 26" xfId="160"/>
    <cellStyle name="Comma 27" xfId="161"/>
    <cellStyle name="Comma 28" xfId="162"/>
    <cellStyle name="Comma 29" xfId="163"/>
    <cellStyle name="Comma 3" xfId="69"/>
    <cellStyle name="Comma 31" xfId="317"/>
    <cellStyle name="Comma 36" xfId="319"/>
    <cellStyle name="Comma 37" xfId="320"/>
    <cellStyle name="Comma 39" xfId="322"/>
    <cellStyle name="Comma 4" xfId="55"/>
    <cellStyle name="Comma 41" xfId="324"/>
    <cellStyle name="Comma 42" xfId="325"/>
    <cellStyle name="Comma 5" xfId="54"/>
    <cellStyle name="Comma 6" xfId="49"/>
    <cellStyle name="Comma 7" xfId="84"/>
    <cellStyle name="Comma 8" xfId="85"/>
    <cellStyle name="Comma 9" xfId="51"/>
    <cellStyle name="Currency" xfId="2" builtinId="4"/>
    <cellStyle name="Explanatory Text" xfId="20" builtinId="53" customBuiltin="1"/>
    <cellStyle name="Good" xfId="11" builtinId="26" customBuiltin="1"/>
    <cellStyle name="Heading 1" xfId="7" builtinId="16" customBuiltin="1"/>
    <cellStyle name="Heading 2" xfId="8" builtinId="17" customBuiltin="1"/>
    <cellStyle name="Heading 3" xfId="9" builtinId="18" customBuiltin="1"/>
    <cellStyle name="Heading 4" xfId="10" builtinId="19" customBuiltin="1"/>
    <cellStyle name="Hyperlink" xfId="3" builtinId="8"/>
    <cellStyle name="Input" xfId="14" builtinId="20" customBuiltin="1"/>
    <cellStyle name="Linked Cell" xfId="17" builtinId="24" customBuiltin="1"/>
    <cellStyle name="Neutral" xfId="13" builtinId="28" customBuiltin="1"/>
    <cellStyle name="Neutral 2" xfId="422"/>
    <cellStyle name="Normal" xfId="0" builtinId="0"/>
    <cellStyle name="Normal 10" xfId="316"/>
    <cellStyle name="Normal 11" xfId="411"/>
    <cellStyle name="Normal 12" xfId="53"/>
    <cellStyle name="Normal 13" xfId="65"/>
    <cellStyle name="Normal 14" xfId="412"/>
    <cellStyle name="Normal 15" xfId="413"/>
    <cellStyle name="Normal 16" xfId="414"/>
    <cellStyle name="Normal 17" xfId="318"/>
    <cellStyle name="Normal 18" xfId="415"/>
    <cellStyle name="Normal 19" xfId="127"/>
    <cellStyle name="Normal 2" xfId="4"/>
    <cellStyle name="Normal 20" xfId="128"/>
    <cellStyle name="Normal 21" xfId="140"/>
    <cellStyle name="Normal 22" xfId="143"/>
    <cellStyle name="Normal 23" xfId="144"/>
    <cellStyle name="Normal 24" xfId="416"/>
    <cellStyle name="Normal 25" xfId="145"/>
    <cellStyle name="Normal 26" xfId="146"/>
    <cellStyle name="Normal 27" xfId="147"/>
    <cellStyle name="Normal 28" xfId="148"/>
    <cellStyle name="Normal 29" xfId="149"/>
    <cellStyle name="Normal 3" xfId="68"/>
    <cellStyle name="Normal 30" xfId="417"/>
    <cellStyle name="Normal 31" xfId="418"/>
    <cellStyle name="Normal 32" xfId="321"/>
    <cellStyle name="Normal 33" xfId="419"/>
    <cellStyle name="Normal 34" xfId="323"/>
    <cellStyle name="Normal 35" xfId="420"/>
    <cellStyle name="Normal 37" xfId="326"/>
    <cellStyle name="Normal 38" xfId="327"/>
    <cellStyle name="Normal 39" xfId="335"/>
    <cellStyle name="Normal 4" xfId="47"/>
    <cellStyle name="Normal 40" xfId="330"/>
    <cellStyle name="Normal 41" xfId="334"/>
    <cellStyle name="Normal 42" xfId="328"/>
    <cellStyle name="Normal 43" xfId="383"/>
    <cellStyle name="Normal 46" xfId="167"/>
    <cellStyle name="Normal 47" xfId="183"/>
    <cellStyle name="Normal 48" xfId="217"/>
    <cellStyle name="Normal 5" xfId="83"/>
    <cellStyle name="Normal 51" xfId="170"/>
    <cellStyle name="Normal 52" xfId="169"/>
    <cellStyle name="Normal 53" xfId="168"/>
    <cellStyle name="Normal 6" xfId="300"/>
    <cellStyle name="Normal 7" xfId="315"/>
    <cellStyle name="Normal 8" xfId="59"/>
    <cellStyle name="Normal 9" xfId="56"/>
    <cellStyle name="Note 10" xfId="63"/>
    <cellStyle name="Note 11" xfId="66"/>
    <cellStyle name="Note 12" xfId="67"/>
    <cellStyle name="Note 13" xfId="70"/>
    <cellStyle name="Note 14" xfId="87"/>
    <cellStyle name="Note 15" xfId="105"/>
    <cellStyle name="Note 16" xfId="116"/>
    <cellStyle name="Note 17" xfId="129"/>
    <cellStyle name="Note 18" xfId="171"/>
    <cellStyle name="Note 19" xfId="190"/>
    <cellStyle name="Note 2" xfId="48"/>
    <cellStyle name="Note 20" xfId="165"/>
    <cellStyle name="Note 21" xfId="213"/>
    <cellStyle name="Note 22" xfId="166"/>
    <cellStyle name="Note 23" xfId="179"/>
    <cellStyle name="Note 24" xfId="164"/>
    <cellStyle name="Note 25" xfId="204"/>
    <cellStyle name="Note 26" xfId="242"/>
    <cellStyle name="Note 27" xfId="233"/>
    <cellStyle name="Note 28" xfId="302"/>
    <cellStyle name="Note 29" xfId="333"/>
    <cellStyle name="Note 3" xfId="58"/>
    <cellStyle name="Note 30" xfId="354"/>
    <cellStyle name="Note 31" xfId="329"/>
    <cellStyle name="Note 32" xfId="332"/>
    <cellStyle name="Note 33" xfId="360"/>
    <cellStyle name="Note 34" xfId="331"/>
    <cellStyle name="Note 35" xfId="423"/>
    <cellStyle name="Note 4" xfId="50"/>
    <cellStyle name="Note 5" xfId="52"/>
    <cellStyle name="Note 6" xfId="57"/>
    <cellStyle name="Note 7" xfId="64"/>
    <cellStyle name="Note 8" xfId="60"/>
    <cellStyle name="Note 9" xfId="61"/>
    <cellStyle name="Output" xfId="15" builtinId="21" customBuiltin="1"/>
    <cellStyle name="Percent" xfId="5" builtinId="5"/>
    <cellStyle name="Title" xfId="6" builtinId="15" customBuiltin="1"/>
    <cellStyle name="Title 2" xfId="421"/>
    <cellStyle name="Total" xfId="21" builtinId="25" customBuiltin="1"/>
    <cellStyle name="Warning Text" xfId="19" builtinId="11"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3" Type="http://schemas.openxmlformats.org/officeDocument/2006/relationships/image" Target="../media/image13.tmp"/><Relationship Id="rId18" Type="http://schemas.openxmlformats.org/officeDocument/2006/relationships/image" Target="../media/image18.tmp"/><Relationship Id="rId26" Type="http://schemas.openxmlformats.org/officeDocument/2006/relationships/image" Target="../media/image26.tmp"/><Relationship Id="rId39" Type="http://schemas.openxmlformats.org/officeDocument/2006/relationships/image" Target="../media/image39.png"/><Relationship Id="rId21" Type="http://schemas.openxmlformats.org/officeDocument/2006/relationships/image" Target="../media/image21.tmp"/><Relationship Id="rId34" Type="http://schemas.openxmlformats.org/officeDocument/2006/relationships/image" Target="../media/image34.tmp"/><Relationship Id="rId7" Type="http://schemas.openxmlformats.org/officeDocument/2006/relationships/image" Target="../media/image7.tmp"/><Relationship Id="rId12" Type="http://schemas.openxmlformats.org/officeDocument/2006/relationships/image" Target="../media/image12.tmp"/><Relationship Id="rId17" Type="http://schemas.openxmlformats.org/officeDocument/2006/relationships/image" Target="../media/image17.tmp"/><Relationship Id="rId25" Type="http://schemas.openxmlformats.org/officeDocument/2006/relationships/image" Target="../media/image25.tmp"/><Relationship Id="rId33" Type="http://schemas.openxmlformats.org/officeDocument/2006/relationships/image" Target="../media/image33.tmp"/><Relationship Id="rId38" Type="http://schemas.openxmlformats.org/officeDocument/2006/relationships/image" Target="../media/image38.png"/><Relationship Id="rId2" Type="http://schemas.openxmlformats.org/officeDocument/2006/relationships/image" Target="../media/image2.tmp"/><Relationship Id="rId16" Type="http://schemas.openxmlformats.org/officeDocument/2006/relationships/image" Target="../media/image16.tmp"/><Relationship Id="rId20" Type="http://schemas.openxmlformats.org/officeDocument/2006/relationships/image" Target="../media/image20.tmp"/><Relationship Id="rId29" Type="http://schemas.openxmlformats.org/officeDocument/2006/relationships/image" Target="../media/image29.tmp"/><Relationship Id="rId1" Type="http://schemas.openxmlformats.org/officeDocument/2006/relationships/image" Target="../media/image1.tmp"/><Relationship Id="rId6" Type="http://schemas.openxmlformats.org/officeDocument/2006/relationships/image" Target="../media/image6.tmp"/><Relationship Id="rId11" Type="http://schemas.openxmlformats.org/officeDocument/2006/relationships/image" Target="../media/image11.tmp"/><Relationship Id="rId24" Type="http://schemas.openxmlformats.org/officeDocument/2006/relationships/image" Target="../media/image24.tmp"/><Relationship Id="rId32" Type="http://schemas.openxmlformats.org/officeDocument/2006/relationships/image" Target="../media/image32.tmp"/><Relationship Id="rId37" Type="http://schemas.openxmlformats.org/officeDocument/2006/relationships/image" Target="../media/image37.emf"/><Relationship Id="rId5" Type="http://schemas.openxmlformats.org/officeDocument/2006/relationships/image" Target="../media/image5.tmp"/><Relationship Id="rId15" Type="http://schemas.openxmlformats.org/officeDocument/2006/relationships/image" Target="../media/image15.tmp"/><Relationship Id="rId23" Type="http://schemas.openxmlformats.org/officeDocument/2006/relationships/image" Target="../media/image23.tmp"/><Relationship Id="rId28" Type="http://schemas.openxmlformats.org/officeDocument/2006/relationships/image" Target="../media/image28.tmp"/><Relationship Id="rId36" Type="http://schemas.openxmlformats.org/officeDocument/2006/relationships/image" Target="../media/image36.png"/><Relationship Id="rId10" Type="http://schemas.openxmlformats.org/officeDocument/2006/relationships/image" Target="../media/image10.tmp"/><Relationship Id="rId19" Type="http://schemas.openxmlformats.org/officeDocument/2006/relationships/image" Target="../media/image19.tmp"/><Relationship Id="rId31" Type="http://schemas.openxmlformats.org/officeDocument/2006/relationships/image" Target="../media/image31.tmp"/><Relationship Id="rId4" Type="http://schemas.openxmlformats.org/officeDocument/2006/relationships/image" Target="../media/image4.tmp"/><Relationship Id="rId9" Type="http://schemas.openxmlformats.org/officeDocument/2006/relationships/image" Target="../media/image9.tmp"/><Relationship Id="rId14" Type="http://schemas.openxmlformats.org/officeDocument/2006/relationships/image" Target="../media/image14.tmp"/><Relationship Id="rId22" Type="http://schemas.openxmlformats.org/officeDocument/2006/relationships/image" Target="../media/image22.tmp"/><Relationship Id="rId27" Type="http://schemas.openxmlformats.org/officeDocument/2006/relationships/image" Target="../media/image27.tmp"/><Relationship Id="rId30" Type="http://schemas.openxmlformats.org/officeDocument/2006/relationships/image" Target="../media/image30.tmp"/><Relationship Id="rId35" Type="http://schemas.openxmlformats.org/officeDocument/2006/relationships/image" Target="../media/image35.tmp"/><Relationship Id="rId8" Type="http://schemas.openxmlformats.org/officeDocument/2006/relationships/image" Target="../media/image8.tmp"/><Relationship Id="rId3" Type="http://schemas.openxmlformats.org/officeDocument/2006/relationships/image" Target="../media/image3.tmp"/></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23</xdr:row>
      <xdr:rowOff>0</xdr:rowOff>
    </xdr:from>
    <xdr:to>
      <xdr:col>6</xdr:col>
      <xdr:colOff>524575</xdr:colOff>
      <xdr:row>27</xdr:row>
      <xdr:rowOff>133459</xdr:rowOff>
    </xdr:to>
    <xdr:pic>
      <xdr:nvPicPr>
        <xdr:cNvPr id="3" name="Picture 2" descr="Screen Clipping">
          <a:extLst>
            <a:ext uri="{FF2B5EF4-FFF2-40B4-BE49-F238E27FC236}">
              <a16:creationId xmlns="" xmlns:a16="http://schemas.microsoft.com/office/drawing/2014/main" id="{00000000-0008-0000-01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943100"/>
          <a:ext cx="5010850" cy="781159"/>
        </a:xfrm>
        <a:prstGeom prst="rect">
          <a:avLst/>
        </a:prstGeom>
      </xdr:spPr>
    </xdr:pic>
    <xdr:clientData/>
  </xdr:twoCellAnchor>
  <xdr:twoCellAnchor editAs="oneCell">
    <xdr:from>
      <xdr:col>1</xdr:col>
      <xdr:colOff>0</xdr:colOff>
      <xdr:row>31</xdr:row>
      <xdr:rowOff>0</xdr:rowOff>
    </xdr:from>
    <xdr:to>
      <xdr:col>12</xdr:col>
      <xdr:colOff>353612</xdr:colOff>
      <xdr:row>35</xdr:row>
      <xdr:rowOff>90</xdr:rowOff>
    </xdr:to>
    <xdr:pic>
      <xdr:nvPicPr>
        <xdr:cNvPr id="4" name="Picture 3" descr="Screen Clipping">
          <a:extLst>
            <a:ext uri="{FF2B5EF4-FFF2-40B4-BE49-F238E27FC236}">
              <a16:creationId xmlns="" xmlns:a16="http://schemas.microsoft.com/office/drawing/2014/main" id="{00000000-0008-0000-0100-00000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3238500"/>
          <a:ext cx="8497487" cy="647790"/>
        </a:xfrm>
        <a:prstGeom prst="rect">
          <a:avLst/>
        </a:prstGeom>
      </xdr:spPr>
    </xdr:pic>
    <xdr:clientData/>
  </xdr:twoCellAnchor>
  <xdr:twoCellAnchor editAs="oneCell">
    <xdr:from>
      <xdr:col>0</xdr:col>
      <xdr:colOff>571500</xdr:colOff>
      <xdr:row>40</xdr:row>
      <xdr:rowOff>133350</xdr:rowOff>
    </xdr:from>
    <xdr:to>
      <xdr:col>3</xdr:col>
      <xdr:colOff>9903</xdr:colOff>
      <xdr:row>57</xdr:row>
      <xdr:rowOff>143261</xdr:rowOff>
    </xdr:to>
    <xdr:pic>
      <xdr:nvPicPr>
        <xdr:cNvPr id="5" name="Picture 4" descr="Screen Clipping">
          <a:extLst>
            <a:ext uri="{FF2B5EF4-FFF2-40B4-BE49-F238E27FC236}">
              <a16:creationId xmlns="" xmlns:a16="http://schemas.microsoft.com/office/drawing/2014/main" id="{00000000-0008-0000-01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4667250"/>
          <a:ext cx="2705478" cy="2762636"/>
        </a:xfrm>
        <a:prstGeom prst="rect">
          <a:avLst/>
        </a:prstGeom>
      </xdr:spPr>
    </xdr:pic>
    <xdr:clientData/>
  </xdr:twoCellAnchor>
  <xdr:twoCellAnchor editAs="oneCell">
    <xdr:from>
      <xdr:col>1</xdr:col>
      <xdr:colOff>0</xdr:colOff>
      <xdr:row>90</xdr:row>
      <xdr:rowOff>0</xdr:rowOff>
    </xdr:from>
    <xdr:to>
      <xdr:col>4</xdr:col>
      <xdr:colOff>457720</xdr:colOff>
      <xdr:row>109</xdr:row>
      <xdr:rowOff>124272</xdr:rowOff>
    </xdr:to>
    <xdr:pic>
      <xdr:nvPicPr>
        <xdr:cNvPr id="6" name="Picture 5" descr="Screen Clipping">
          <a:extLst>
            <a:ext uri="{FF2B5EF4-FFF2-40B4-BE49-F238E27FC236}">
              <a16:creationId xmlns="" xmlns:a16="http://schemas.microsoft.com/office/drawing/2014/main" id="{00000000-0008-0000-0100-000006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609600" y="8258175"/>
          <a:ext cx="3724795" cy="3200847"/>
        </a:xfrm>
        <a:prstGeom prst="rect">
          <a:avLst/>
        </a:prstGeom>
      </xdr:spPr>
    </xdr:pic>
    <xdr:clientData/>
  </xdr:twoCellAnchor>
  <xdr:twoCellAnchor editAs="oneCell">
    <xdr:from>
      <xdr:col>1</xdr:col>
      <xdr:colOff>0</xdr:colOff>
      <xdr:row>117</xdr:row>
      <xdr:rowOff>0</xdr:rowOff>
    </xdr:from>
    <xdr:to>
      <xdr:col>2</xdr:col>
      <xdr:colOff>1238508</xdr:colOff>
      <xdr:row>122</xdr:row>
      <xdr:rowOff>143008</xdr:rowOff>
    </xdr:to>
    <xdr:pic>
      <xdr:nvPicPr>
        <xdr:cNvPr id="7" name="Picture 6" descr="Screen Clipping">
          <a:extLst>
            <a:ext uri="{FF2B5EF4-FFF2-40B4-BE49-F238E27FC236}">
              <a16:creationId xmlns="" xmlns:a16="http://schemas.microsoft.com/office/drawing/2014/main" id="{00000000-0008-0000-0100-000007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609600" y="12630150"/>
          <a:ext cx="1848108" cy="952633"/>
        </a:xfrm>
        <a:prstGeom prst="rect">
          <a:avLst/>
        </a:prstGeom>
      </xdr:spPr>
    </xdr:pic>
    <xdr:clientData/>
  </xdr:twoCellAnchor>
  <xdr:twoCellAnchor editAs="oneCell">
    <xdr:from>
      <xdr:col>1</xdr:col>
      <xdr:colOff>9525</xdr:colOff>
      <xdr:row>128</xdr:row>
      <xdr:rowOff>9525</xdr:rowOff>
    </xdr:from>
    <xdr:to>
      <xdr:col>13</xdr:col>
      <xdr:colOff>2516172</xdr:colOff>
      <xdr:row>134</xdr:row>
      <xdr:rowOff>28713</xdr:rowOff>
    </xdr:to>
    <xdr:pic>
      <xdr:nvPicPr>
        <xdr:cNvPr id="8" name="Picture 7" descr="Screen Clipping">
          <a:extLst>
            <a:ext uri="{FF2B5EF4-FFF2-40B4-BE49-F238E27FC236}">
              <a16:creationId xmlns="" xmlns:a16="http://schemas.microsoft.com/office/drawing/2014/main" id="{00000000-0008-0000-0100-000008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619125" y="14420850"/>
          <a:ext cx="11260122" cy="990738"/>
        </a:xfrm>
        <a:prstGeom prst="rect">
          <a:avLst/>
        </a:prstGeom>
      </xdr:spPr>
    </xdr:pic>
    <xdr:clientData/>
  </xdr:twoCellAnchor>
  <xdr:twoCellAnchor editAs="oneCell">
    <xdr:from>
      <xdr:col>1</xdr:col>
      <xdr:colOff>0</xdr:colOff>
      <xdr:row>62</xdr:row>
      <xdr:rowOff>0</xdr:rowOff>
    </xdr:from>
    <xdr:to>
      <xdr:col>7</xdr:col>
      <xdr:colOff>343660</xdr:colOff>
      <xdr:row>82</xdr:row>
      <xdr:rowOff>29031</xdr:rowOff>
    </xdr:to>
    <xdr:pic>
      <xdr:nvPicPr>
        <xdr:cNvPr id="9" name="Picture 8" descr="Screen Clipping">
          <a:extLst>
            <a:ext uri="{FF2B5EF4-FFF2-40B4-BE49-F238E27FC236}">
              <a16:creationId xmlns="" xmlns:a16="http://schemas.microsoft.com/office/drawing/2014/main" id="{00000000-0008-0000-0100-000009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8096250"/>
          <a:ext cx="5439535" cy="3267531"/>
        </a:xfrm>
        <a:prstGeom prst="rect">
          <a:avLst/>
        </a:prstGeom>
      </xdr:spPr>
    </xdr:pic>
    <xdr:clientData/>
  </xdr:twoCellAnchor>
  <xdr:twoCellAnchor editAs="oneCell">
    <xdr:from>
      <xdr:col>1</xdr:col>
      <xdr:colOff>0</xdr:colOff>
      <xdr:row>144</xdr:row>
      <xdr:rowOff>0</xdr:rowOff>
    </xdr:from>
    <xdr:to>
      <xdr:col>13</xdr:col>
      <xdr:colOff>534670</xdr:colOff>
      <xdr:row>163</xdr:row>
      <xdr:rowOff>38100</xdr:rowOff>
    </xdr:to>
    <xdr:pic>
      <xdr:nvPicPr>
        <xdr:cNvPr id="10" name="Picture 9">
          <a:extLst>
            <a:ext uri="{FF2B5EF4-FFF2-40B4-BE49-F238E27FC236}">
              <a16:creationId xmlns="" xmlns:a16="http://schemas.microsoft.com/office/drawing/2014/main" id="{00000000-0008-0000-0100-00000A000000}"/>
            </a:ext>
          </a:extLst>
        </xdr:cNvPr>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609600" y="21536025"/>
          <a:ext cx="9288145" cy="3114675"/>
        </a:xfrm>
        <a:prstGeom prst="rect">
          <a:avLst/>
        </a:prstGeom>
      </xdr:spPr>
    </xdr:pic>
    <xdr:clientData/>
  </xdr:twoCellAnchor>
  <xdr:twoCellAnchor editAs="oneCell">
    <xdr:from>
      <xdr:col>1</xdr:col>
      <xdr:colOff>0</xdr:colOff>
      <xdr:row>169</xdr:row>
      <xdr:rowOff>0</xdr:rowOff>
    </xdr:from>
    <xdr:to>
      <xdr:col>12</xdr:col>
      <xdr:colOff>66675</xdr:colOff>
      <xdr:row>176</xdr:row>
      <xdr:rowOff>85725</xdr:rowOff>
    </xdr:to>
    <xdr:pic>
      <xdr:nvPicPr>
        <xdr:cNvPr id="11" name="Picture 10">
          <a:extLst>
            <a:ext uri="{FF2B5EF4-FFF2-40B4-BE49-F238E27FC236}">
              <a16:creationId xmlns="" xmlns:a16="http://schemas.microsoft.com/office/drawing/2014/main" id="{00000000-0008-0000-0100-00000B000000}"/>
            </a:ext>
          </a:extLst>
        </xdr:cNvPr>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609600" y="25422225"/>
          <a:ext cx="8210550" cy="1219200"/>
        </a:xfrm>
        <a:prstGeom prst="rect">
          <a:avLst/>
        </a:prstGeom>
      </xdr:spPr>
    </xdr:pic>
    <xdr:clientData/>
  </xdr:twoCellAnchor>
  <xdr:oneCellAnchor>
    <xdr:from>
      <xdr:col>1</xdr:col>
      <xdr:colOff>171450</xdr:colOff>
      <xdr:row>183</xdr:row>
      <xdr:rowOff>142875</xdr:rowOff>
    </xdr:from>
    <xdr:ext cx="781159" cy="161948"/>
    <xdr:pic>
      <xdr:nvPicPr>
        <xdr:cNvPr id="12" name="Picture 11" descr="Screen Clipping">
          <a:extLst>
            <a:ext uri="{FF2B5EF4-FFF2-40B4-BE49-F238E27FC236}">
              <a16:creationId xmlns="" xmlns:a16="http://schemas.microsoft.com/office/drawing/2014/main" id="{00000000-0008-0000-0100-00000C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76350"/>
          <a:ext cx="781159" cy="161948"/>
        </a:xfrm>
        <a:prstGeom prst="rect">
          <a:avLst/>
        </a:prstGeom>
      </xdr:spPr>
    </xdr:pic>
    <xdr:clientData/>
  </xdr:oneCellAnchor>
  <xdr:oneCellAnchor>
    <xdr:from>
      <xdr:col>1</xdr:col>
      <xdr:colOff>171450</xdr:colOff>
      <xdr:row>183</xdr:row>
      <xdr:rowOff>142875</xdr:rowOff>
    </xdr:from>
    <xdr:ext cx="781159" cy="161948"/>
    <xdr:pic>
      <xdr:nvPicPr>
        <xdr:cNvPr id="13" name="Picture 12" descr="Screen Clipping">
          <a:extLst>
            <a:ext uri="{FF2B5EF4-FFF2-40B4-BE49-F238E27FC236}">
              <a16:creationId xmlns="" xmlns:a16="http://schemas.microsoft.com/office/drawing/2014/main" id="{00000000-0008-0000-0100-00000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76350"/>
          <a:ext cx="781159" cy="161948"/>
        </a:xfrm>
        <a:prstGeom prst="rect">
          <a:avLst/>
        </a:prstGeom>
      </xdr:spPr>
    </xdr:pic>
    <xdr:clientData/>
  </xdr:oneCellAnchor>
  <xdr:oneCellAnchor>
    <xdr:from>
      <xdr:col>1</xdr:col>
      <xdr:colOff>0</xdr:colOff>
      <xdr:row>188</xdr:row>
      <xdr:rowOff>0</xdr:rowOff>
    </xdr:from>
    <xdr:ext cx="5010850" cy="781159"/>
    <xdr:pic>
      <xdr:nvPicPr>
        <xdr:cNvPr id="14" name="Picture 13" descr="Screen Clipping">
          <a:extLst>
            <a:ext uri="{FF2B5EF4-FFF2-40B4-BE49-F238E27FC236}">
              <a16:creationId xmlns="" xmlns:a16="http://schemas.microsoft.com/office/drawing/2014/main" id="{00000000-0008-0000-0100-00000E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943100"/>
          <a:ext cx="5010850" cy="781159"/>
        </a:xfrm>
        <a:prstGeom prst="rect">
          <a:avLst/>
        </a:prstGeom>
      </xdr:spPr>
    </xdr:pic>
    <xdr:clientData/>
  </xdr:oneCellAnchor>
  <xdr:oneCellAnchor>
    <xdr:from>
      <xdr:col>1</xdr:col>
      <xdr:colOff>0</xdr:colOff>
      <xdr:row>196</xdr:row>
      <xdr:rowOff>0</xdr:rowOff>
    </xdr:from>
    <xdr:ext cx="8497487" cy="647790"/>
    <xdr:pic>
      <xdr:nvPicPr>
        <xdr:cNvPr id="15" name="Picture 14" descr="Screen Clipping">
          <a:extLst>
            <a:ext uri="{FF2B5EF4-FFF2-40B4-BE49-F238E27FC236}">
              <a16:creationId xmlns="" xmlns:a16="http://schemas.microsoft.com/office/drawing/2014/main" id="{00000000-0008-0000-0100-00000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3238500"/>
          <a:ext cx="8497487" cy="647790"/>
        </a:xfrm>
        <a:prstGeom prst="rect">
          <a:avLst/>
        </a:prstGeom>
      </xdr:spPr>
    </xdr:pic>
    <xdr:clientData/>
  </xdr:oneCellAnchor>
  <xdr:oneCellAnchor>
    <xdr:from>
      <xdr:col>0</xdr:col>
      <xdr:colOff>571500</xdr:colOff>
      <xdr:row>204</xdr:row>
      <xdr:rowOff>133350</xdr:rowOff>
    </xdr:from>
    <xdr:ext cx="2705478" cy="2762636"/>
    <xdr:pic>
      <xdr:nvPicPr>
        <xdr:cNvPr id="16" name="Picture 15" descr="Screen Clipping">
          <a:extLst>
            <a:ext uri="{FF2B5EF4-FFF2-40B4-BE49-F238E27FC236}">
              <a16:creationId xmlns="" xmlns:a16="http://schemas.microsoft.com/office/drawing/2014/main" id="{00000000-0008-0000-0100-000010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4667250"/>
          <a:ext cx="2705478" cy="2762636"/>
        </a:xfrm>
        <a:prstGeom prst="rect">
          <a:avLst/>
        </a:prstGeom>
      </xdr:spPr>
    </xdr:pic>
    <xdr:clientData/>
  </xdr:oneCellAnchor>
  <xdr:oneCellAnchor>
    <xdr:from>
      <xdr:col>1</xdr:col>
      <xdr:colOff>0</xdr:colOff>
      <xdr:row>226</xdr:row>
      <xdr:rowOff>0</xdr:rowOff>
    </xdr:from>
    <xdr:ext cx="5439535" cy="3267531"/>
    <xdr:pic>
      <xdr:nvPicPr>
        <xdr:cNvPr id="17" name="Picture 16" descr="Screen Clipping">
          <a:extLst>
            <a:ext uri="{FF2B5EF4-FFF2-40B4-BE49-F238E27FC236}">
              <a16:creationId xmlns="" xmlns:a16="http://schemas.microsoft.com/office/drawing/2014/main" id="{00000000-0008-0000-0100-00001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8096250"/>
          <a:ext cx="5439535" cy="3267531"/>
        </a:xfrm>
        <a:prstGeom prst="rect">
          <a:avLst/>
        </a:prstGeom>
      </xdr:spPr>
    </xdr:pic>
    <xdr:clientData/>
  </xdr:oneCellAnchor>
  <xdr:twoCellAnchor editAs="oneCell">
    <xdr:from>
      <xdr:col>1</xdr:col>
      <xdr:colOff>0</xdr:colOff>
      <xdr:row>255</xdr:row>
      <xdr:rowOff>0</xdr:rowOff>
    </xdr:from>
    <xdr:to>
      <xdr:col>4</xdr:col>
      <xdr:colOff>476250</xdr:colOff>
      <xdr:row>270</xdr:row>
      <xdr:rowOff>38100</xdr:rowOff>
    </xdr:to>
    <xdr:pic>
      <xdr:nvPicPr>
        <xdr:cNvPr id="18" name="Picture 17" descr="Screen Clipping">
          <a:extLst>
            <a:ext uri="{FF2B5EF4-FFF2-40B4-BE49-F238E27FC236}">
              <a16:creationId xmlns="" xmlns:a16="http://schemas.microsoft.com/office/drawing/2014/main" id="{00000000-0008-0000-0100-000012000000}"/>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609600" y="39833550"/>
          <a:ext cx="3743325" cy="2466975"/>
        </a:xfrm>
        <a:prstGeom prst="rect">
          <a:avLst/>
        </a:prstGeom>
      </xdr:spPr>
    </xdr:pic>
    <xdr:clientData/>
  </xdr:twoCellAnchor>
  <xdr:twoCellAnchor editAs="oneCell">
    <xdr:from>
      <xdr:col>1</xdr:col>
      <xdr:colOff>0</xdr:colOff>
      <xdr:row>277</xdr:row>
      <xdr:rowOff>0</xdr:rowOff>
    </xdr:from>
    <xdr:to>
      <xdr:col>2</xdr:col>
      <xdr:colOff>1476375</xdr:colOff>
      <xdr:row>281</xdr:row>
      <xdr:rowOff>28575</xdr:rowOff>
    </xdr:to>
    <xdr:pic>
      <xdr:nvPicPr>
        <xdr:cNvPr id="20" name="Picture 19" descr="Screen Clipping">
          <a:extLst>
            <a:ext uri="{FF2B5EF4-FFF2-40B4-BE49-F238E27FC236}">
              <a16:creationId xmlns="" xmlns:a16="http://schemas.microsoft.com/office/drawing/2014/main" id="{00000000-0008-0000-0100-000014000000}"/>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tretch>
          <a:fillRect/>
        </a:stretch>
      </xdr:blipFill>
      <xdr:spPr>
        <a:xfrm>
          <a:off x="609600" y="43395900"/>
          <a:ext cx="2085975" cy="676275"/>
        </a:xfrm>
        <a:prstGeom prst="rect">
          <a:avLst/>
        </a:prstGeom>
      </xdr:spPr>
    </xdr:pic>
    <xdr:clientData/>
  </xdr:twoCellAnchor>
  <xdr:twoCellAnchor editAs="oneCell">
    <xdr:from>
      <xdr:col>1</xdr:col>
      <xdr:colOff>0</xdr:colOff>
      <xdr:row>288</xdr:row>
      <xdr:rowOff>0</xdr:rowOff>
    </xdr:from>
    <xdr:to>
      <xdr:col>13</xdr:col>
      <xdr:colOff>2543175</xdr:colOff>
      <xdr:row>294</xdr:row>
      <xdr:rowOff>47625</xdr:rowOff>
    </xdr:to>
    <xdr:pic>
      <xdr:nvPicPr>
        <xdr:cNvPr id="23" name="Picture 22" descr="Screen Clipping">
          <a:extLst>
            <a:ext uri="{FF2B5EF4-FFF2-40B4-BE49-F238E27FC236}">
              <a16:creationId xmlns="" xmlns:a16="http://schemas.microsoft.com/office/drawing/2014/main" id="{00000000-0008-0000-0100-0000170000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tretch>
          <a:fillRect/>
        </a:stretch>
      </xdr:blipFill>
      <xdr:spPr>
        <a:xfrm>
          <a:off x="609600" y="45177075"/>
          <a:ext cx="11296650" cy="1019175"/>
        </a:xfrm>
        <a:prstGeom prst="rect">
          <a:avLst/>
        </a:prstGeom>
      </xdr:spPr>
    </xdr:pic>
    <xdr:clientData/>
  </xdr:twoCellAnchor>
  <xdr:twoCellAnchor>
    <xdr:from>
      <xdr:col>3</xdr:col>
      <xdr:colOff>38100</xdr:colOff>
      <xdr:row>289</xdr:row>
      <xdr:rowOff>142875</xdr:rowOff>
    </xdr:from>
    <xdr:to>
      <xdr:col>3</xdr:col>
      <xdr:colOff>561975</xdr:colOff>
      <xdr:row>294</xdr:row>
      <xdr:rowOff>19050</xdr:rowOff>
    </xdr:to>
    <xdr:sp macro="" textlink="">
      <xdr:nvSpPr>
        <xdr:cNvPr id="24" name="Rectangle 23">
          <a:extLst>
            <a:ext uri="{FF2B5EF4-FFF2-40B4-BE49-F238E27FC236}">
              <a16:creationId xmlns="" xmlns:a16="http://schemas.microsoft.com/office/drawing/2014/main" id="{00000000-0008-0000-0100-000018000000}"/>
            </a:ext>
          </a:extLst>
        </xdr:cNvPr>
        <xdr:cNvSpPr/>
      </xdr:nvSpPr>
      <xdr:spPr>
        <a:xfrm>
          <a:off x="3305175" y="46939200"/>
          <a:ext cx="523875" cy="685800"/>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xdr:from>
      <xdr:col>1</xdr:col>
      <xdr:colOff>257175</xdr:colOff>
      <xdr:row>292</xdr:row>
      <xdr:rowOff>28575</xdr:rowOff>
    </xdr:from>
    <xdr:to>
      <xdr:col>2</xdr:col>
      <xdr:colOff>228600</xdr:colOff>
      <xdr:row>294</xdr:row>
      <xdr:rowOff>114300</xdr:rowOff>
    </xdr:to>
    <xdr:sp macro="" textlink="">
      <xdr:nvSpPr>
        <xdr:cNvPr id="25" name="Rectangle 24">
          <a:extLst>
            <a:ext uri="{FF2B5EF4-FFF2-40B4-BE49-F238E27FC236}">
              <a16:creationId xmlns="" xmlns:a16="http://schemas.microsoft.com/office/drawing/2014/main" id="{00000000-0008-0000-0100-000019000000}"/>
            </a:ext>
          </a:extLst>
        </xdr:cNvPr>
        <xdr:cNvSpPr/>
      </xdr:nvSpPr>
      <xdr:spPr>
        <a:xfrm>
          <a:off x="866775" y="45853350"/>
          <a:ext cx="581025" cy="409575"/>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editAs="oneCell">
    <xdr:from>
      <xdr:col>1</xdr:col>
      <xdr:colOff>0</xdr:colOff>
      <xdr:row>308</xdr:row>
      <xdr:rowOff>0</xdr:rowOff>
    </xdr:from>
    <xdr:to>
      <xdr:col>14</xdr:col>
      <xdr:colOff>498475</xdr:colOff>
      <xdr:row>315</xdr:row>
      <xdr:rowOff>47625</xdr:rowOff>
    </xdr:to>
    <xdr:pic>
      <xdr:nvPicPr>
        <xdr:cNvPr id="26" name="Picture 25">
          <a:extLst>
            <a:ext uri="{FF2B5EF4-FFF2-40B4-BE49-F238E27FC236}">
              <a16:creationId xmlns="" xmlns:a16="http://schemas.microsoft.com/office/drawing/2014/main" id="{00000000-0008-0000-0100-00001A000000}"/>
            </a:ext>
          </a:extLst>
        </xdr:cNvPr>
        <xdr:cNvPicPr/>
      </xdr:nvPicPr>
      <xdr:blipFill>
        <a:blip xmlns:r="http://schemas.openxmlformats.org/officeDocument/2006/relationships" r:embed="rId14">
          <a:extLst>
            <a:ext uri="{28A0092B-C50C-407E-A947-70E740481C1C}">
              <a14:useLocalDpi xmlns:a14="http://schemas.microsoft.com/office/drawing/2010/main" val="0"/>
            </a:ext>
          </a:extLst>
        </a:blip>
        <a:stretch>
          <a:fillRect/>
        </a:stretch>
      </xdr:blipFill>
      <xdr:spPr>
        <a:xfrm>
          <a:off x="609600" y="48415575"/>
          <a:ext cx="11811000" cy="1181100"/>
        </a:xfrm>
        <a:prstGeom prst="rect">
          <a:avLst/>
        </a:prstGeom>
      </xdr:spPr>
    </xdr:pic>
    <xdr:clientData/>
  </xdr:twoCellAnchor>
  <xdr:twoCellAnchor editAs="oneCell">
    <xdr:from>
      <xdr:col>1</xdr:col>
      <xdr:colOff>0</xdr:colOff>
      <xdr:row>318</xdr:row>
      <xdr:rowOff>0</xdr:rowOff>
    </xdr:from>
    <xdr:to>
      <xdr:col>16</xdr:col>
      <xdr:colOff>25400</xdr:colOff>
      <xdr:row>326</xdr:row>
      <xdr:rowOff>0</xdr:rowOff>
    </xdr:to>
    <xdr:pic>
      <xdr:nvPicPr>
        <xdr:cNvPr id="27" name="Picture 26">
          <a:extLst>
            <a:ext uri="{FF2B5EF4-FFF2-40B4-BE49-F238E27FC236}">
              <a16:creationId xmlns="" xmlns:a16="http://schemas.microsoft.com/office/drawing/2014/main" id="{00000000-0008-0000-0100-00001B000000}"/>
            </a:ext>
          </a:extLst>
        </xdr:cNvPr>
        <xdr:cNvPicPr/>
      </xdr:nvPicPr>
      <xdr:blipFill>
        <a:blip xmlns:r="http://schemas.openxmlformats.org/officeDocument/2006/relationships" r:embed="rId15">
          <a:extLst>
            <a:ext uri="{28A0092B-C50C-407E-A947-70E740481C1C}">
              <a14:useLocalDpi xmlns:a14="http://schemas.microsoft.com/office/drawing/2010/main" val="0"/>
            </a:ext>
          </a:extLst>
        </a:blip>
        <a:stretch>
          <a:fillRect/>
        </a:stretch>
      </xdr:blipFill>
      <xdr:spPr>
        <a:xfrm>
          <a:off x="609600" y="50034825"/>
          <a:ext cx="12563475" cy="1295400"/>
        </a:xfrm>
        <a:prstGeom prst="rect">
          <a:avLst/>
        </a:prstGeom>
      </xdr:spPr>
    </xdr:pic>
    <xdr:clientData/>
  </xdr:twoCellAnchor>
  <xdr:oneCellAnchor>
    <xdr:from>
      <xdr:col>1</xdr:col>
      <xdr:colOff>171450</xdr:colOff>
      <xdr:row>332</xdr:row>
      <xdr:rowOff>142875</xdr:rowOff>
    </xdr:from>
    <xdr:ext cx="781159" cy="161948"/>
    <xdr:pic>
      <xdr:nvPicPr>
        <xdr:cNvPr id="28" name="Picture 27" descr="Screen Clipping">
          <a:extLst>
            <a:ext uri="{FF2B5EF4-FFF2-40B4-BE49-F238E27FC236}">
              <a16:creationId xmlns="" xmlns:a16="http://schemas.microsoft.com/office/drawing/2014/main" id="{00000000-0008-0000-0100-00001C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8317825"/>
          <a:ext cx="781159" cy="161948"/>
        </a:xfrm>
        <a:prstGeom prst="rect">
          <a:avLst/>
        </a:prstGeom>
      </xdr:spPr>
    </xdr:pic>
    <xdr:clientData/>
  </xdr:oneCellAnchor>
  <xdr:oneCellAnchor>
    <xdr:from>
      <xdr:col>1</xdr:col>
      <xdr:colOff>171450</xdr:colOff>
      <xdr:row>332</xdr:row>
      <xdr:rowOff>142875</xdr:rowOff>
    </xdr:from>
    <xdr:ext cx="781159" cy="161948"/>
    <xdr:pic>
      <xdr:nvPicPr>
        <xdr:cNvPr id="29" name="Picture 28" descr="Screen Clipping">
          <a:extLst>
            <a:ext uri="{FF2B5EF4-FFF2-40B4-BE49-F238E27FC236}">
              <a16:creationId xmlns="" xmlns:a16="http://schemas.microsoft.com/office/drawing/2014/main" id="{00000000-0008-0000-0100-00001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8317825"/>
          <a:ext cx="781159" cy="161948"/>
        </a:xfrm>
        <a:prstGeom prst="rect">
          <a:avLst/>
        </a:prstGeom>
      </xdr:spPr>
    </xdr:pic>
    <xdr:clientData/>
  </xdr:oneCellAnchor>
  <xdr:oneCellAnchor>
    <xdr:from>
      <xdr:col>1</xdr:col>
      <xdr:colOff>0</xdr:colOff>
      <xdr:row>374</xdr:row>
      <xdr:rowOff>0</xdr:rowOff>
    </xdr:from>
    <xdr:ext cx="5439535" cy="3267531"/>
    <xdr:pic>
      <xdr:nvPicPr>
        <xdr:cNvPr id="33" name="Picture 32" descr="Screen Clipping">
          <a:extLst>
            <a:ext uri="{FF2B5EF4-FFF2-40B4-BE49-F238E27FC236}">
              <a16:creationId xmlns="" xmlns:a16="http://schemas.microsoft.com/office/drawing/2014/main" id="{00000000-0008-0000-0100-00002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35137725"/>
          <a:ext cx="5439535" cy="3267531"/>
        </a:xfrm>
        <a:prstGeom prst="rect">
          <a:avLst/>
        </a:prstGeom>
      </xdr:spPr>
    </xdr:pic>
    <xdr:clientData/>
  </xdr:oneCellAnchor>
  <xdr:twoCellAnchor editAs="oneCell">
    <xdr:from>
      <xdr:col>1</xdr:col>
      <xdr:colOff>0</xdr:colOff>
      <xdr:row>337</xdr:row>
      <xdr:rowOff>0</xdr:rowOff>
    </xdr:from>
    <xdr:to>
      <xdr:col>9</xdr:col>
      <xdr:colOff>285750</xdr:colOff>
      <xdr:row>342</xdr:row>
      <xdr:rowOff>47625</xdr:rowOff>
    </xdr:to>
    <xdr:pic>
      <xdr:nvPicPr>
        <xdr:cNvPr id="34" name="Picture 33" descr="Screen Clipping">
          <a:extLst>
            <a:ext uri="{FF2B5EF4-FFF2-40B4-BE49-F238E27FC236}">
              <a16:creationId xmlns="" xmlns:a16="http://schemas.microsoft.com/office/drawing/2014/main" id="{00000000-0008-0000-0100-000022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3111400"/>
          <a:ext cx="6600825" cy="857250"/>
        </a:xfrm>
        <a:prstGeom prst="rect">
          <a:avLst/>
        </a:prstGeom>
      </xdr:spPr>
    </xdr:pic>
    <xdr:clientData/>
  </xdr:twoCellAnchor>
  <xdr:twoCellAnchor editAs="oneCell">
    <xdr:from>
      <xdr:col>1</xdr:col>
      <xdr:colOff>0</xdr:colOff>
      <xdr:row>345</xdr:row>
      <xdr:rowOff>0</xdr:rowOff>
    </xdr:from>
    <xdr:to>
      <xdr:col>4</xdr:col>
      <xdr:colOff>419100</xdr:colOff>
      <xdr:row>346</xdr:row>
      <xdr:rowOff>95250</xdr:rowOff>
    </xdr:to>
    <xdr:pic>
      <xdr:nvPicPr>
        <xdr:cNvPr id="35" name="Picture 34" descr="Screen Clipping">
          <a:extLst>
            <a:ext uri="{FF2B5EF4-FFF2-40B4-BE49-F238E27FC236}">
              <a16:creationId xmlns="" xmlns:a16="http://schemas.microsoft.com/office/drawing/2014/main" id="{00000000-0008-0000-0100-000023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4406800"/>
          <a:ext cx="3686175" cy="257175"/>
        </a:xfrm>
        <a:prstGeom prst="rect">
          <a:avLst/>
        </a:prstGeom>
      </xdr:spPr>
    </xdr:pic>
    <xdr:clientData/>
  </xdr:twoCellAnchor>
  <xdr:twoCellAnchor editAs="oneCell">
    <xdr:from>
      <xdr:col>1</xdr:col>
      <xdr:colOff>0</xdr:colOff>
      <xdr:row>354</xdr:row>
      <xdr:rowOff>0</xdr:rowOff>
    </xdr:from>
    <xdr:to>
      <xdr:col>2</xdr:col>
      <xdr:colOff>1971675</xdr:colOff>
      <xdr:row>369</xdr:row>
      <xdr:rowOff>95250</xdr:rowOff>
    </xdr:to>
    <xdr:pic>
      <xdr:nvPicPr>
        <xdr:cNvPr id="36" name="Picture 35" descr="Screen Clipping">
          <a:extLst>
            <a:ext uri="{FF2B5EF4-FFF2-40B4-BE49-F238E27FC236}">
              <a16:creationId xmlns="" xmlns:a16="http://schemas.microsoft.com/office/drawing/2014/main" id="{00000000-0008-0000-0100-000024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5864125"/>
          <a:ext cx="2581275" cy="2524125"/>
        </a:xfrm>
        <a:prstGeom prst="rect">
          <a:avLst/>
        </a:prstGeom>
      </xdr:spPr>
    </xdr:pic>
    <xdr:clientData/>
  </xdr:twoCellAnchor>
  <xdr:twoCellAnchor editAs="oneCell">
    <xdr:from>
      <xdr:col>1</xdr:col>
      <xdr:colOff>0</xdr:colOff>
      <xdr:row>436</xdr:row>
      <xdr:rowOff>0</xdr:rowOff>
    </xdr:from>
    <xdr:to>
      <xdr:col>14</xdr:col>
      <xdr:colOff>66675</xdr:colOff>
      <xdr:row>445</xdr:row>
      <xdr:rowOff>95250</xdr:rowOff>
    </xdr:to>
    <xdr:pic>
      <xdr:nvPicPr>
        <xdr:cNvPr id="39" name="Picture 38">
          <a:extLst>
            <a:ext uri="{FF2B5EF4-FFF2-40B4-BE49-F238E27FC236}">
              <a16:creationId xmlns="" xmlns:a16="http://schemas.microsoft.com/office/drawing/2014/main" id="{00000000-0008-0000-0100-000027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69141975"/>
          <a:ext cx="11372850" cy="1552575"/>
        </a:xfrm>
        <a:prstGeom prst="rect">
          <a:avLst/>
        </a:prstGeom>
      </xdr:spPr>
    </xdr:pic>
    <xdr:clientData/>
  </xdr:twoCellAnchor>
  <xdr:oneCellAnchor>
    <xdr:from>
      <xdr:col>1</xdr:col>
      <xdr:colOff>171450</xdr:colOff>
      <xdr:row>578</xdr:row>
      <xdr:rowOff>142875</xdr:rowOff>
    </xdr:from>
    <xdr:ext cx="781159" cy="161948"/>
    <xdr:pic>
      <xdr:nvPicPr>
        <xdr:cNvPr id="42" name="Picture 41" descr="Screen Clipping">
          <a:extLst>
            <a:ext uri="{FF2B5EF4-FFF2-40B4-BE49-F238E27FC236}">
              <a16:creationId xmlns="" xmlns:a16="http://schemas.microsoft.com/office/drawing/2014/main" id="{00000000-0008-0000-0100-00002A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2444650"/>
          <a:ext cx="781159" cy="161948"/>
        </a:xfrm>
        <a:prstGeom prst="rect">
          <a:avLst/>
        </a:prstGeom>
      </xdr:spPr>
    </xdr:pic>
    <xdr:clientData/>
  </xdr:oneCellAnchor>
  <xdr:oneCellAnchor>
    <xdr:from>
      <xdr:col>1</xdr:col>
      <xdr:colOff>171450</xdr:colOff>
      <xdr:row>578</xdr:row>
      <xdr:rowOff>142875</xdr:rowOff>
    </xdr:from>
    <xdr:ext cx="781159" cy="161948"/>
    <xdr:pic>
      <xdr:nvPicPr>
        <xdr:cNvPr id="43" name="Picture 42" descr="Screen Clipping">
          <a:extLst>
            <a:ext uri="{FF2B5EF4-FFF2-40B4-BE49-F238E27FC236}">
              <a16:creationId xmlns="" xmlns:a16="http://schemas.microsoft.com/office/drawing/2014/main" id="{00000000-0008-0000-0100-00002B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2444650"/>
          <a:ext cx="781159" cy="161948"/>
        </a:xfrm>
        <a:prstGeom prst="rect">
          <a:avLst/>
        </a:prstGeom>
      </xdr:spPr>
    </xdr:pic>
    <xdr:clientData/>
  </xdr:oneCellAnchor>
  <xdr:oneCellAnchor>
    <xdr:from>
      <xdr:col>1</xdr:col>
      <xdr:colOff>0</xdr:colOff>
      <xdr:row>620</xdr:row>
      <xdr:rowOff>0</xdr:rowOff>
    </xdr:from>
    <xdr:ext cx="5439535" cy="3267531"/>
    <xdr:pic>
      <xdr:nvPicPr>
        <xdr:cNvPr id="44" name="Picture 43" descr="Screen Clipping">
          <a:extLst>
            <a:ext uri="{FF2B5EF4-FFF2-40B4-BE49-F238E27FC236}">
              <a16:creationId xmlns="" xmlns:a16="http://schemas.microsoft.com/office/drawing/2014/main" id="{00000000-0008-0000-0100-00002C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59102625"/>
          <a:ext cx="5439535" cy="3267531"/>
        </a:xfrm>
        <a:prstGeom prst="rect">
          <a:avLst/>
        </a:prstGeom>
      </xdr:spPr>
    </xdr:pic>
    <xdr:clientData/>
  </xdr:oneCellAnchor>
  <xdr:oneCellAnchor>
    <xdr:from>
      <xdr:col>1</xdr:col>
      <xdr:colOff>0</xdr:colOff>
      <xdr:row>583</xdr:row>
      <xdr:rowOff>0</xdr:rowOff>
    </xdr:from>
    <xdr:ext cx="6600825" cy="857250"/>
    <xdr:pic>
      <xdr:nvPicPr>
        <xdr:cNvPr id="45" name="Picture 44" descr="Screen Clipping">
          <a:extLst>
            <a:ext uri="{FF2B5EF4-FFF2-40B4-BE49-F238E27FC236}">
              <a16:creationId xmlns="" xmlns:a16="http://schemas.microsoft.com/office/drawing/2014/main" id="{00000000-0008-0000-0100-00002D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3111400"/>
          <a:ext cx="6600825" cy="857250"/>
        </a:xfrm>
        <a:prstGeom prst="rect">
          <a:avLst/>
        </a:prstGeom>
      </xdr:spPr>
    </xdr:pic>
    <xdr:clientData/>
  </xdr:oneCellAnchor>
  <xdr:oneCellAnchor>
    <xdr:from>
      <xdr:col>1</xdr:col>
      <xdr:colOff>0</xdr:colOff>
      <xdr:row>591</xdr:row>
      <xdr:rowOff>0</xdr:rowOff>
    </xdr:from>
    <xdr:ext cx="3686175" cy="257175"/>
    <xdr:pic>
      <xdr:nvPicPr>
        <xdr:cNvPr id="46" name="Picture 45" descr="Screen Clipping">
          <a:extLst>
            <a:ext uri="{FF2B5EF4-FFF2-40B4-BE49-F238E27FC236}">
              <a16:creationId xmlns="" xmlns:a16="http://schemas.microsoft.com/office/drawing/2014/main" id="{00000000-0008-0000-0100-00002E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4406800"/>
          <a:ext cx="3686175" cy="257175"/>
        </a:xfrm>
        <a:prstGeom prst="rect">
          <a:avLst/>
        </a:prstGeom>
      </xdr:spPr>
    </xdr:pic>
    <xdr:clientData/>
  </xdr:oneCellAnchor>
  <xdr:oneCellAnchor>
    <xdr:from>
      <xdr:col>1</xdr:col>
      <xdr:colOff>0</xdr:colOff>
      <xdr:row>600</xdr:row>
      <xdr:rowOff>0</xdr:rowOff>
    </xdr:from>
    <xdr:ext cx="2581275" cy="2524125"/>
    <xdr:pic>
      <xdr:nvPicPr>
        <xdr:cNvPr id="47" name="Picture 46" descr="Screen Clipping">
          <a:extLst>
            <a:ext uri="{FF2B5EF4-FFF2-40B4-BE49-F238E27FC236}">
              <a16:creationId xmlns="" xmlns:a16="http://schemas.microsoft.com/office/drawing/2014/main" id="{00000000-0008-0000-0100-00002F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5864125"/>
          <a:ext cx="2581275" cy="2524125"/>
        </a:xfrm>
        <a:prstGeom prst="rect">
          <a:avLst/>
        </a:prstGeom>
      </xdr:spPr>
    </xdr:pic>
    <xdr:clientData/>
  </xdr:oneCellAnchor>
  <xdr:twoCellAnchor editAs="oneCell">
    <xdr:from>
      <xdr:col>1</xdr:col>
      <xdr:colOff>0</xdr:colOff>
      <xdr:row>645</xdr:row>
      <xdr:rowOff>0</xdr:rowOff>
    </xdr:from>
    <xdr:to>
      <xdr:col>4</xdr:col>
      <xdr:colOff>390525</xdr:colOff>
      <xdr:row>660</xdr:row>
      <xdr:rowOff>133350</xdr:rowOff>
    </xdr:to>
    <xdr:pic>
      <xdr:nvPicPr>
        <xdr:cNvPr id="48" name="Picture 47" descr="Screen Clipping">
          <a:extLst>
            <a:ext uri="{FF2B5EF4-FFF2-40B4-BE49-F238E27FC236}">
              <a16:creationId xmlns="" xmlns:a16="http://schemas.microsoft.com/office/drawing/2014/main" id="{00000000-0008-0000-0100-000030000000}"/>
            </a:ext>
          </a:extLst>
        </xdr:cNvPr>
        <xdr:cNvPicPr>
          <a:picLocks noChangeAspect="1"/>
        </xdr:cNvPicPr>
      </xdr:nvPicPr>
      <xdr:blipFill>
        <a:blip xmlns:r="http://schemas.openxmlformats.org/officeDocument/2006/relationships" r:embed="rId20">
          <a:extLst>
            <a:ext uri="{28A0092B-C50C-407E-A947-70E740481C1C}">
              <a14:useLocalDpi xmlns:a14="http://schemas.microsoft.com/office/drawing/2010/main" val="0"/>
            </a:ext>
          </a:extLst>
        </a:blip>
        <a:stretch>
          <a:fillRect/>
        </a:stretch>
      </xdr:blipFill>
      <xdr:spPr>
        <a:xfrm>
          <a:off x="609600" y="82905600"/>
          <a:ext cx="3657600" cy="2562225"/>
        </a:xfrm>
        <a:prstGeom prst="rect">
          <a:avLst/>
        </a:prstGeom>
      </xdr:spPr>
    </xdr:pic>
    <xdr:clientData/>
  </xdr:twoCellAnchor>
  <xdr:twoCellAnchor editAs="oneCell">
    <xdr:from>
      <xdr:col>1</xdr:col>
      <xdr:colOff>0</xdr:colOff>
      <xdr:row>671</xdr:row>
      <xdr:rowOff>0</xdr:rowOff>
    </xdr:from>
    <xdr:to>
      <xdr:col>10</xdr:col>
      <xdr:colOff>476250</xdr:colOff>
      <xdr:row>678</xdr:row>
      <xdr:rowOff>38100</xdr:rowOff>
    </xdr:to>
    <xdr:pic>
      <xdr:nvPicPr>
        <xdr:cNvPr id="49" name="Picture 48">
          <a:extLst>
            <a:ext uri="{FF2B5EF4-FFF2-40B4-BE49-F238E27FC236}">
              <a16:creationId xmlns="" xmlns:a16="http://schemas.microsoft.com/office/drawing/2014/main" id="{00000000-0008-0000-0100-000031000000}"/>
            </a:ext>
          </a:extLst>
        </xdr:cNvPr>
        <xdr:cNvPicPr/>
      </xdr:nvPicPr>
      <xdr:blipFill>
        <a:blip xmlns:r="http://schemas.openxmlformats.org/officeDocument/2006/relationships" r:embed="rId21">
          <a:extLst>
            <a:ext uri="{28A0092B-C50C-407E-A947-70E740481C1C}">
              <a14:useLocalDpi xmlns:a14="http://schemas.microsoft.com/office/drawing/2010/main" val="0"/>
            </a:ext>
          </a:extLst>
        </a:blip>
        <a:stretch>
          <a:fillRect/>
        </a:stretch>
      </xdr:blipFill>
      <xdr:spPr>
        <a:xfrm>
          <a:off x="609600" y="86791800"/>
          <a:ext cx="7400925" cy="1171575"/>
        </a:xfrm>
        <a:prstGeom prst="rect">
          <a:avLst/>
        </a:prstGeom>
      </xdr:spPr>
    </xdr:pic>
    <xdr:clientData/>
  </xdr:twoCellAnchor>
  <xdr:twoCellAnchor editAs="oneCell">
    <xdr:from>
      <xdr:col>1</xdr:col>
      <xdr:colOff>0</xdr:colOff>
      <xdr:row>681</xdr:row>
      <xdr:rowOff>0</xdr:rowOff>
    </xdr:from>
    <xdr:to>
      <xdr:col>17</xdr:col>
      <xdr:colOff>127000</xdr:colOff>
      <xdr:row>692</xdr:row>
      <xdr:rowOff>9525</xdr:rowOff>
    </xdr:to>
    <xdr:pic>
      <xdr:nvPicPr>
        <xdr:cNvPr id="50" name="Picture 49">
          <a:extLst>
            <a:ext uri="{FF2B5EF4-FFF2-40B4-BE49-F238E27FC236}">
              <a16:creationId xmlns="" xmlns:a16="http://schemas.microsoft.com/office/drawing/2014/main" id="{00000000-0008-0000-0100-000032000000}"/>
            </a:ext>
          </a:extLst>
        </xdr:cNvPr>
        <xdr:cNvPicPr/>
      </xdr:nvPicPr>
      <xdr:blipFill>
        <a:blip xmlns:r="http://schemas.openxmlformats.org/officeDocument/2006/relationships" r:embed="rId22">
          <a:extLst>
            <a:ext uri="{28A0092B-C50C-407E-A947-70E740481C1C}">
              <a14:useLocalDpi xmlns:a14="http://schemas.microsoft.com/office/drawing/2010/main" val="0"/>
            </a:ext>
          </a:extLst>
        </a:blip>
        <a:stretch>
          <a:fillRect/>
        </a:stretch>
      </xdr:blipFill>
      <xdr:spPr>
        <a:xfrm>
          <a:off x="609600" y="88249125"/>
          <a:ext cx="13287375" cy="1790700"/>
        </a:xfrm>
        <a:prstGeom prst="rect">
          <a:avLst/>
        </a:prstGeom>
      </xdr:spPr>
    </xdr:pic>
    <xdr:clientData/>
  </xdr:twoCellAnchor>
  <xdr:oneCellAnchor>
    <xdr:from>
      <xdr:col>1</xdr:col>
      <xdr:colOff>171450</xdr:colOff>
      <xdr:row>700</xdr:row>
      <xdr:rowOff>142875</xdr:rowOff>
    </xdr:from>
    <xdr:ext cx="781159" cy="161948"/>
    <xdr:pic>
      <xdr:nvPicPr>
        <xdr:cNvPr id="57" name="Picture 56" descr="Screen Clipping">
          <a:extLst>
            <a:ext uri="{FF2B5EF4-FFF2-40B4-BE49-F238E27FC236}">
              <a16:creationId xmlns="" xmlns:a16="http://schemas.microsoft.com/office/drawing/2014/main" id="{00000000-0008-0000-0100-000039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740050"/>
          <a:ext cx="781159" cy="161948"/>
        </a:xfrm>
        <a:prstGeom prst="rect">
          <a:avLst/>
        </a:prstGeom>
      </xdr:spPr>
    </xdr:pic>
    <xdr:clientData/>
  </xdr:oneCellAnchor>
  <xdr:oneCellAnchor>
    <xdr:from>
      <xdr:col>1</xdr:col>
      <xdr:colOff>171450</xdr:colOff>
      <xdr:row>700</xdr:row>
      <xdr:rowOff>142875</xdr:rowOff>
    </xdr:from>
    <xdr:ext cx="781159" cy="161948"/>
    <xdr:pic>
      <xdr:nvPicPr>
        <xdr:cNvPr id="58" name="Picture 57" descr="Screen Clipping">
          <a:extLst>
            <a:ext uri="{FF2B5EF4-FFF2-40B4-BE49-F238E27FC236}">
              <a16:creationId xmlns="" xmlns:a16="http://schemas.microsoft.com/office/drawing/2014/main" id="{00000000-0008-0000-0100-00003A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740050"/>
          <a:ext cx="781159" cy="161948"/>
        </a:xfrm>
        <a:prstGeom prst="rect">
          <a:avLst/>
        </a:prstGeom>
      </xdr:spPr>
    </xdr:pic>
    <xdr:clientData/>
  </xdr:oneCellAnchor>
  <xdr:twoCellAnchor editAs="oneCell">
    <xdr:from>
      <xdr:col>1</xdr:col>
      <xdr:colOff>0</xdr:colOff>
      <xdr:row>705</xdr:row>
      <xdr:rowOff>0</xdr:rowOff>
    </xdr:from>
    <xdr:to>
      <xdr:col>6</xdr:col>
      <xdr:colOff>542925</xdr:colOff>
      <xdr:row>708</xdr:row>
      <xdr:rowOff>38100</xdr:rowOff>
    </xdr:to>
    <xdr:pic>
      <xdr:nvPicPr>
        <xdr:cNvPr id="59" name="Picture 58" descr="Screen Clipping">
          <a:extLst>
            <a:ext uri="{FF2B5EF4-FFF2-40B4-BE49-F238E27FC236}">
              <a16:creationId xmlns="" xmlns:a16="http://schemas.microsoft.com/office/drawing/2014/main" id="{00000000-0008-0000-0100-00003B000000}"/>
            </a:ext>
          </a:extLst>
        </xdr:cNvPr>
        <xdr:cNvPicPr>
          <a:picLocks noChangeAspect="1"/>
        </xdr:cNvPicPr>
      </xdr:nvPicPr>
      <xdr:blipFill>
        <a:blip xmlns:r="http://schemas.openxmlformats.org/officeDocument/2006/relationships" r:embed="rId23">
          <a:extLst>
            <a:ext uri="{28A0092B-C50C-407E-A947-70E740481C1C}">
              <a14:useLocalDpi xmlns:a14="http://schemas.microsoft.com/office/drawing/2010/main" val="0"/>
            </a:ext>
          </a:extLst>
        </a:blip>
        <a:stretch>
          <a:fillRect/>
        </a:stretch>
      </xdr:blipFill>
      <xdr:spPr>
        <a:xfrm>
          <a:off x="609600" y="94411800"/>
          <a:ext cx="5029200" cy="523875"/>
        </a:xfrm>
        <a:prstGeom prst="rect">
          <a:avLst/>
        </a:prstGeom>
      </xdr:spPr>
    </xdr:pic>
    <xdr:clientData/>
  </xdr:twoCellAnchor>
  <xdr:twoCellAnchor editAs="oneCell">
    <xdr:from>
      <xdr:col>1</xdr:col>
      <xdr:colOff>0</xdr:colOff>
      <xdr:row>711</xdr:row>
      <xdr:rowOff>0</xdr:rowOff>
    </xdr:from>
    <xdr:to>
      <xdr:col>2</xdr:col>
      <xdr:colOff>1800225</xdr:colOff>
      <xdr:row>712</xdr:row>
      <xdr:rowOff>47625</xdr:rowOff>
    </xdr:to>
    <xdr:pic>
      <xdr:nvPicPr>
        <xdr:cNvPr id="60" name="Picture 59" descr="Screen Clipping">
          <a:extLst>
            <a:ext uri="{FF2B5EF4-FFF2-40B4-BE49-F238E27FC236}">
              <a16:creationId xmlns="" xmlns:a16="http://schemas.microsoft.com/office/drawing/2014/main" id="{00000000-0008-0000-0100-00003C000000}"/>
            </a:ext>
          </a:extLst>
        </xdr:cNvPr>
        <xdr:cNvPicPr>
          <a:picLocks noChangeAspect="1"/>
        </xdr:cNvPicPr>
      </xdr:nvPicPr>
      <xdr:blipFill>
        <a:blip xmlns:r="http://schemas.openxmlformats.org/officeDocument/2006/relationships" r:embed="rId24">
          <a:extLst>
            <a:ext uri="{28A0092B-C50C-407E-A947-70E740481C1C}">
              <a14:useLocalDpi xmlns:a14="http://schemas.microsoft.com/office/drawing/2010/main" val="0"/>
            </a:ext>
          </a:extLst>
        </a:blip>
        <a:stretch>
          <a:fillRect/>
        </a:stretch>
      </xdr:blipFill>
      <xdr:spPr>
        <a:xfrm>
          <a:off x="609600" y="95383350"/>
          <a:ext cx="2409825" cy="209550"/>
        </a:xfrm>
        <a:prstGeom prst="rect">
          <a:avLst/>
        </a:prstGeom>
      </xdr:spPr>
    </xdr:pic>
    <xdr:clientData/>
  </xdr:twoCellAnchor>
  <xdr:twoCellAnchor editAs="oneCell">
    <xdr:from>
      <xdr:col>1</xdr:col>
      <xdr:colOff>0</xdr:colOff>
      <xdr:row>718</xdr:row>
      <xdr:rowOff>0</xdr:rowOff>
    </xdr:from>
    <xdr:to>
      <xdr:col>3</xdr:col>
      <xdr:colOff>523875</xdr:colOff>
      <xdr:row>727</xdr:row>
      <xdr:rowOff>47625</xdr:rowOff>
    </xdr:to>
    <xdr:pic>
      <xdr:nvPicPr>
        <xdr:cNvPr id="62" name="Picture 61" descr="Screen Clipping">
          <a:extLst>
            <a:ext uri="{FF2B5EF4-FFF2-40B4-BE49-F238E27FC236}">
              <a16:creationId xmlns="" xmlns:a16="http://schemas.microsoft.com/office/drawing/2014/main" id="{00000000-0008-0000-0100-00003E000000}"/>
            </a:ext>
          </a:extLst>
        </xdr:cNvPr>
        <xdr:cNvPicPr>
          <a:picLocks noChangeAspect="1"/>
        </xdr:cNvPicPr>
      </xdr:nvPicPr>
      <xdr:blipFill>
        <a:blip xmlns:r="http://schemas.openxmlformats.org/officeDocument/2006/relationships" r:embed="rId25">
          <a:extLst>
            <a:ext uri="{28A0092B-C50C-407E-A947-70E740481C1C}">
              <a14:useLocalDpi xmlns:a14="http://schemas.microsoft.com/office/drawing/2010/main" val="0"/>
            </a:ext>
          </a:extLst>
        </a:blip>
        <a:stretch>
          <a:fillRect/>
        </a:stretch>
      </xdr:blipFill>
      <xdr:spPr>
        <a:xfrm>
          <a:off x="609600" y="96678750"/>
          <a:ext cx="3181350" cy="1504950"/>
        </a:xfrm>
        <a:prstGeom prst="rect">
          <a:avLst/>
        </a:prstGeom>
      </xdr:spPr>
    </xdr:pic>
    <xdr:clientData/>
  </xdr:twoCellAnchor>
  <xdr:twoCellAnchor editAs="oneCell">
    <xdr:from>
      <xdr:col>1</xdr:col>
      <xdr:colOff>0</xdr:colOff>
      <xdr:row>730</xdr:row>
      <xdr:rowOff>0</xdr:rowOff>
    </xdr:from>
    <xdr:to>
      <xdr:col>6</xdr:col>
      <xdr:colOff>514350</xdr:colOff>
      <xdr:row>751</xdr:row>
      <xdr:rowOff>66675</xdr:rowOff>
    </xdr:to>
    <xdr:pic>
      <xdr:nvPicPr>
        <xdr:cNvPr id="64" name="Picture 63" descr="Screen Clipping">
          <a:extLst>
            <a:ext uri="{FF2B5EF4-FFF2-40B4-BE49-F238E27FC236}">
              <a16:creationId xmlns="" xmlns:a16="http://schemas.microsoft.com/office/drawing/2014/main" id="{00000000-0008-0000-0100-000040000000}"/>
            </a:ext>
          </a:extLst>
        </xdr:cNvPr>
        <xdr:cNvPicPr>
          <a:picLocks noChangeAspect="1"/>
        </xdr:cNvPicPr>
      </xdr:nvPicPr>
      <xdr:blipFill>
        <a:blip xmlns:r="http://schemas.openxmlformats.org/officeDocument/2006/relationships" r:embed="rId26">
          <a:extLst>
            <a:ext uri="{28A0092B-C50C-407E-A947-70E740481C1C}">
              <a14:useLocalDpi xmlns:a14="http://schemas.microsoft.com/office/drawing/2010/main" val="0"/>
            </a:ext>
          </a:extLst>
        </a:blip>
        <a:stretch>
          <a:fillRect/>
        </a:stretch>
      </xdr:blipFill>
      <xdr:spPr>
        <a:xfrm>
          <a:off x="609600" y="98621850"/>
          <a:ext cx="5000625" cy="3467100"/>
        </a:xfrm>
        <a:prstGeom prst="rect">
          <a:avLst/>
        </a:prstGeom>
      </xdr:spPr>
    </xdr:pic>
    <xdr:clientData/>
  </xdr:twoCellAnchor>
  <xdr:twoCellAnchor editAs="oneCell">
    <xdr:from>
      <xdr:col>1</xdr:col>
      <xdr:colOff>0</xdr:colOff>
      <xdr:row>780</xdr:row>
      <xdr:rowOff>0</xdr:rowOff>
    </xdr:from>
    <xdr:to>
      <xdr:col>9</xdr:col>
      <xdr:colOff>523875</xdr:colOff>
      <xdr:row>787</xdr:row>
      <xdr:rowOff>9525</xdr:rowOff>
    </xdr:to>
    <xdr:pic>
      <xdr:nvPicPr>
        <xdr:cNvPr id="66" name="Picture 65">
          <a:extLst>
            <a:ext uri="{FF2B5EF4-FFF2-40B4-BE49-F238E27FC236}">
              <a16:creationId xmlns="" xmlns:a16="http://schemas.microsoft.com/office/drawing/2014/main" id="{00000000-0008-0000-0100-000042000000}"/>
            </a:ext>
          </a:extLst>
        </xdr:cNvPr>
        <xdr:cNvPicPr/>
      </xdr:nvPicPr>
      <xdr:blipFill>
        <a:blip xmlns:r="http://schemas.openxmlformats.org/officeDocument/2006/relationships" r:embed="rId27">
          <a:extLst>
            <a:ext uri="{28A0092B-C50C-407E-A947-70E740481C1C}">
              <a14:useLocalDpi xmlns:a14="http://schemas.microsoft.com/office/drawing/2010/main" val="0"/>
            </a:ext>
          </a:extLst>
        </a:blip>
        <a:stretch>
          <a:fillRect/>
        </a:stretch>
      </xdr:blipFill>
      <xdr:spPr>
        <a:xfrm>
          <a:off x="609600" y="106718100"/>
          <a:ext cx="6838950" cy="1143000"/>
        </a:xfrm>
        <a:prstGeom prst="rect">
          <a:avLst/>
        </a:prstGeom>
      </xdr:spPr>
    </xdr:pic>
    <xdr:clientData/>
  </xdr:twoCellAnchor>
  <xdr:oneCellAnchor>
    <xdr:from>
      <xdr:col>1</xdr:col>
      <xdr:colOff>171450</xdr:colOff>
      <xdr:row>798</xdr:row>
      <xdr:rowOff>142875</xdr:rowOff>
    </xdr:from>
    <xdr:ext cx="781159" cy="161948"/>
    <xdr:pic>
      <xdr:nvPicPr>
        <xdr:cNvPr id="67" name="Picture 66" descr="Screen Clipping">
          <a:extLst>
            <a:ext uri="{FF2B5EF4-FFF2-40B4-BE49-F238E27FC236}">
              <a16:creationId xmlns="" xmlns:a16="http://schemas.microsoft.com/office/drawing/2014/main" id="{00000000-0008-0000-0100-000043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171450</xdr:colOff>
      <xdr:row>798</xdr:row>
      <xdr:rowOff>142875</xdr:rowOff>
    </xdr:from>
    <xdr:ext cx="781159" cy="161948"/>
    <xdr:pic>
      <xdr:nvPicPr>
        <xdr:cNvPr id="68" name="Picture 67" descr="Screen Clipping">
          <a:extLst>
            <a:ext uri="{FF2B5EF4-FFF2-40B4-BE49-F238E27FC236}">
              <a16:creationId xmlns="" xmlns:a16="http://schemas.microsoft.com/office/drawing/2014/main" id="{00000000-0008-0000-0100-00004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twoCellAnchor editAs="oneCell">
    <xdr:from>
      <xdr:col>1</xdr:col>
      <xdr:colOff>0</xdr:colOff>
      <xdr:row>803</xdr:row>
      <xdr:rowOff>0</xdr:rowOff>
    </xdr:from>
    <xdr:to>
      <xdr:col>7</xdr:col>
      <xdr:colOff>171450</xdr:colOff>
      <xdr:row>806</xdr:row>
      <xdr:rowOff>28575</xdr:rowOff>
    </xdr:to>
    <xdr:pic>
      <xdr:nvPicPr>
        <xdr:cNvPr id="69" name="Picture 68" descr="Screen Clipping">
          <a:extLst>
            <a:ext uri="{FF2B5EF4-FFF2-40B4-BE49-F238E27FC236}">
              <a16:creationId xmlns="" xmlns:a16="http://schemas.microsoft.com/office/drawing/2014/main" id="{00000000-0008-0000-0100-000045000000}"/>
            </a:ext>
          </a:extLst>
        </xdr:cNvPr>
        <xdr:cNvPicPr>
          <a:picLocks noChangeAspect="1"/>
        </xdr:cNvPicPr>
      </xdr:nvPicPr>
      <xdr:blipFill>
        <a:blip xmlns:r="http://schemas.openxmlformats.org/officeDocument/2006/relationships" r:embed="rId28">
          <a:extLst>
            <a:ext uri="{28A0092B-C50C-407E-A947-70E740481C1C}">
              <a14:useLocalDpi xmlns:a14="http://schemas.microsoft.com/office/drawing/2010/main" val="0"/>
            </a:ext>
          </a:extLst>
        </a:blip>
        <a:stretch>
          <a:fillRect/>
        </a:stretch>
      </xdr:blipFill>
      <xdr:spPr>
        <a:xfrm>
          <a:off x="609600" y="110442375"/>
          <a:ext cx="5267325" cy="514350"/>
        </a:xfrm>
        <a:prstGeom prst="rect">
          <a:avLst/>
        </a:prstGeom>
      </xdr:spPr>
    </xdr:pic>
    <xdr:clientData/>
  </xdr:twoCellAnchor>
  <xdr:twoCellAnchor editAs="oneCell">
    <xdr:from>
      <xdr:col>1</xdr:col>
      <xdr:colOff>0</xdr:colOff>
      <xdr:row>809</xdr:row>
      <xdr:rowOff>0</xdr:rowOff>
    </xdr:from>
    <xdr:to>
      <xdr:col>2</xdr:col>
      <xdr:colOff>1819275</xdr:colOff>
      <xdr:row>810</xdr:row>
      <xdr:rowOff>133350</xdr:rowOff>
    </xdr:to>
    <xdr:pic>
      <xdr:nvPicPr>
        <xdr:cNvPr id="70" name="Picture 69" descr="Screen Clipping">
          <a:extLst>
            <a:ext uri="{FF2B5EF4-FFF2-40B4-BE49-F238E27FC236}">
              <a16:creationId xmlns="" xmlns:a16="http://schemas.microsoft.com/office/drawing/2014/main" id="{00000000-0008-0000-0100-000046000000}"/>
            </a:ext>
          </a:extLst>
        </xdr:cNvPr>
        <xdr:cNvPicPr>
          <a:picLocks noChangeAspect="1"/>
        </xdr:cNvPicPr>
      </xdr:nvPicPr>
      <xdr:blipFill>
        <a:blip xmlns:r="http://schemas.openxmlformats.org/officeDocument/2006/relationships" r:embed="rId29">
          <a:extLst>
            <a:ext uri="{28A0092B-C50C-407E-A947-70E740481C1C}">
              <a14:useLocalDpi xmlns:a14="http://schemas.microsoft.com/office/drawing/2010/main" val="0"/>
            </a:ext>
          </a:extLst>
        </a:blip>
        <a:stretch>
          <a:fillRect/>
        </a:stretch>
      </xdr:blipFill>
      <xdr:spPr>
        <a:xfrm>
          <a:off x="609600" y="111413925"/>
          <a:ext cx="2428875" cy="295275"/>
        </a:xfrm>
        <a:prstGeom prst="rect">
          <a:avLst/>
        </a:prstGeom>
      </xdr:spPr>
    </xdr:pic>
    <xdr:clientData/>
  </xdr:twoCellAnchor>
  <xdr:twoCellAnchor editAs="oneCell">
    <xdr:from>
      <xdr:col>1</xdr:col>
      <xdr:colOff>0</xdr:colOff>
      <xdr:row>816</xdr:row>
      <xdr:rowOff>0</xdr:rowOff>
    </xdr:from>
    <xdr:to>
      <xdr:col>2</xdr:col>
      <xdr:colOff>1457325</xdr:colOff>
      <xdr:row>825</xdr:row>
      <xdr:rowOff>47625</xdr:rowOff>
    </xdr:to>
    <xdr:pic>
      <xdr:nvPicPr>
        <xdr:cNvPr id="71" name="Picture 70" descr="Screen Clipping">
          <a:extLst>
            <a:ext uri="{FF2B5EF4-FFF2-40B4-BE49-F238E27FC236}">
              <a16:creationId xmlns="" xmlns:a16="http://schemas.microsoft.com/office/drawing/2014/main" id="{00000000-0008-0000-0100-000047000000}"/>
            </a:ext>
          </a:extLst>
        </xdr:cNvPr>
        <xdr:cNvPicPr>
          <a:picLocks noChangeAspect="1"/>
        </xdr:cNvPicPr>
      </xdr:nvPicPr>
      <xdr:blipFill>
        <a:blip xmlns:r="http://schemas.openxmlformats.org/officeDocument/2006/relationships" r:embed="rId30">
          <a:extLst>
            <a:ext uri="{28A0092B-C50C-407E-A947-70E740481C1C}">
              <a14:useLocalDpi xmlns:a14="http://schemas.microsoft.com/office/drawing/2010/main" val="0"/>
            </a:ext>
          </a:extLst>
        </a:blip>
        <a:stretch>
          <a:fillRect/>
        </a:stretch>
      </xdr:blipFill>
      <xdr:spPr>
        <a:xfrm>
          <a:off x="609600" y="112547400"/>
          <a:ext cx="2066925" cy="1504950"/>
        </a:xfrm>
        <a:prstGeom prst="rect">
          <a:avLst/>
        </a:prstGeom>
      </xdr:spPr>
    </xdr:pic>
    <xdr:clientData/>
  </xdr:twoCellAnchor>
  <xdr:twoCellAnchor editAs="oneCell">
    <xdr:from>
      <xdr:col>1</xdr:col>
      <xdr:colOff>0</xdr:colOff>
      <xdr:row>829</xdr:row>
      <xdr:rowOff>0</xdr:rowOff>
    </xdr:from>
    <xdr:to>
      <xdr:col>6</xdr:col>
      <xdr:colOff>533400</xdr:colOff>
      <xdr:row>850</xdr:row>
      <xdr:rowOff>9525</xdr:rowOff>
    </xdr:to>
    <xdr:pic>
      <xdr:nvPicPr>
        <xdr:cNvPr id="72" name="Picture 71" descr="Screen Clipping">
          <a:extLst>
            <a:ext uri="{FF2B5EF4-FFF2-40B4-BE49-F238E27FC236}">
              <a16:creationId xmlns="" xmlns:a16="http://schemas.microsoft.com/office/drawing/2014/main" id="{00000000-0008-0000-0100-000048000000}"/>
            </a:ext>
          </a:extLst>
        </xdr:cNvPr>
        <xdr:cNvPicPr>
          <a:picLocks noChangeAspect="1"/>
        </xdr:cNvPicPr>
      </xdr:nvPicPr>
      <xdr:blipFill>
        <a:blip xmlns:r="http://schemas.openxmlformats.org/officeDocument/2006/relationships" r:embed="rId31">
          <a:extLst>
            <a:ext uri="{28A0092B-C50C-407E-A947-70E740481C1C}">
              <a14:useLocalDpi xmlns:a14="http://schemas.microsoft.com/office/drawing/2010/main" val="0"/>
            </a:ext>
          </a:extLst>
        </a:blip>
        <a:stretch>
          <a:fillRect/>
        </a:stretch>
      </xdr:blipFill>
      <xdr:spPr>
        <a:xfrm>
          <a:off x="609600" y="114652425"/>
          <a:ext cx="5019675" cy="3409950"/>
        </a:xfrm>
        <a:prstGeom prst="rect">
          <a:avLst/>
        </a:prstGeom>
      </xdr:spPr>
    </xdr:pic>
    <xdr:clientData/>
  </xdr:twoCellAnchor>
  <xdr:twoCellAnchor editAs="oneCell">
    <xdr:from>
      <xdr:col>1</xdr:col>
      <xdr:colOff>0</xdr:colOff>
      <xdr:row>855</xdr:row>
      <xdr:rowOff>0</xdr:rowOff>
    </xdr:from>
    <xdr:to>
      <xdr:col>4</xdr:col>
      <xdr:colOff>381000</xdr:colOff>
      <xdr:row>868</xdr:row>
      <xdr:rowOff>123825</xdr:rowOff>
    </xdr:to>
    <xdr:pic>
      <xdr:nvPicPr>
        <xdr:cNvPr id="73" name="Picture 72" descr="Screen Clipping">
          <a:extLst>
            <a:ext uri="{FF2B5EF4-FFF2-40B4-BE49-F238E27FC236}">
              <a16:creationId xmlns="" xmlns:a16="http://schemas.microsoft.com/office/drawing/2014/main" id="{00000000-0008-0000-0100-000049000000}"/>
            </a:ext>
          </a:extLst>
        </xdr:cNvPr>
        <xdr:cNvPicPr>
          <a:picLocks noChangeAspect="1"/>
        </xdr:cNvPicPr>
      </xdr:nvPicPr>
      <xdr:blipFill>
        <a:blip xmlns:r="http://schemas.openxmlformats.org/officeDocument/2006/relationships" r:embed="rId32">
          <a:extLst>
            <a:ext uri="{28A0092B-C50C-407E-A947-70E740481C1C}">
              <a14:useLocalDpi xmlns:a14="http://schemas.microsoft.com/office/drawing/2010/main" val="0"/>
            </a:ext>
          </a:extLst>
        </a:blip>
        <a:stretch>
          <a:fillRect/>
        </a:stretch>
      </xdr:blipFill>
      <xdr:spPr>
        <a:xfrm>
          <a:off x="609600" y="118862475"/>
          <a:ext cx="3648075" cy="2228850"/>
        </a:xfrm>
        <a:prstGeom prst="rect">
          <a:avLst/>
        </a:prstGeom>
      </xdr:spPr>
    </xdr:pic>
    <xdr:clientData/>
  </xdr:twoCellAnchor>
  <xdr:twoCellAnchor editAs="oneCell">
    <xdr:from>
      <xdr:col>1</xdr:col>
      <xdr:colOff>0</xdr:colOff>
      <xdr:row>872</xdr:row>
      <xdr:rowOff>0</xdr:rowOff>
    </xdr:from>
    <xdr:to>
      <xdr:col>7</xdr:col>
      <xdr:colOff>466725</xdr:colOff>
      <xdr:row>881</xdr:row>
      <xdr:rowOff>142875</xdr:rowOff>
    </xdr:to>
    <xdr:pic>
      <xdr:nvPicPr>
        <xdr:cNvPr id="74" name="Picture 73">
          <a:extLst>
            <a:ext uri="{FF2B5EF4-FFF2-40B4-BE49-F238E27FC236}">
              <a16:creationId xmlns="" xmlns:a16="http://schemas.microsoft.com/office/drawing/2014/main" id="{00000000-0008-0000-0100-00004A000000}"/>
            </a:ext>
          </a:extLst>
        </xdr:cNvPr>
        <xdr:cNvPicPr/>
      </xdr:nvPicPr>
      <xdr:blipFill>
        <a:blip xmlns:r="http://schemas.openxmlformats.org/officeDocument/2006/relationships" r:embed="rId33">
          <a:extLst>
            <a:ext uri="{28A0092B-C50C-407E-A947-70E740481C1C}">
              <a14:useLocalDpi xmlns:a14="http://schemas.microsoft.com/office/drawing/2010/main" val="0"/>
            </a:ext>
          </a:extLst>
        </a:blip>
        <a:stretch>
          <a:fillRect/>
        </a:stretch>
      </xdr:blipFill>
      <xdr:spPr>
        <a:xfrm>
          <a:off x="609600" y="121615200"/>
          <a:ext cx="5562600" cy="1600200"/>
        </a:xfrm>
        <a:prstGeom prst="rect">
          <a:avLst/>
        </a:prstGeom>
      </xdr:spPr>
    </xdr:pic>
    <xdr:clientData/>
  </xdr:twoCellAnchor>
  <xdr:twoCellAnchor editAs="oneCell">
    <xdr:from>
      <xdr:col>1</xdr:col>
      <xdr:colOff>0</xdr:colOff>
      <xdr:row>886</xdr:row>
      <xdr:rowOff>0</xdr:rowOff>
    </xdr:from>
    <xdr:to>
      <xdr:col>12</xdr:col>
      <xdr:colOff>476250</xdr:colOff>
      <xdr:row>913</xdr:row>
      <xdr:rowOff>104775</xdr:rowOff>
    </xdr:to>
    <xdr:pic>
      <xdr:nvPicPr>
        <xdr:cNvPr id="77" name="Picture 76">
          <a:extLst>
            <a:ext uri="{FF2B5EF4-FFF2-40B4-BE49-F238E27FC236}">
              <a16:creationId xmlns="" xmlns:a16="http://schemas.microsoft.com/office/drawing/2014/main" id="{00000000-0008-0000-0100-00004D000000}"/>
            </a:ext>
          </a:extLst>
        </xdr:cNvPr>
        <xdr:cNvPicPr/>
      </xdr:nvPicPr>
      <xdr:blipFill>
        <a:blip xmlns:r="http://schemas.openxmlformats.org/officeDocument/2006/relationships" r:embed="rId34">
          <a:extLst>
            <a:ext uri="{28A0092B-C50C-407E-A947-70E740481C1C}">
              <a14:useLocalDpi xmlns:a14="http://schemas.microsoft.com/office/drawing/2010/main" val="0"/>
            </a:ext>
          </a:extLst>
        </a:blip>
        <a:stretch>
          <a:fillRect/>
        </a:stretch>
      </xdr:blipFill>
      <xdr:spPr>
        <a:xfrm>
          <a:off x="609600" y="126472950"/>
          <a:ext cx="8620125" cy="4476750"/>
        </a:xfrm>
        <a:prstGeom prst="rect">
          <a:avLst/>
        </a:prstGeom>
      </xdr:spPr>
    </xdr:pic>
    <xdr:clientData/>
  </xdr:twoCellAnchor>
  <xdr:twoCellAnchor editAs="oneCell">
    <xdr:from>
      <xdr:col>1</xdr:col>
      <xdr:colOff>0</xdr:colOff>
      <xdr:row>757</xdr:row>
      <xdr:rowOff>0</xdr:rowOff>
    </xdr:from>
    <xdr:to>
      <xdr:col>4</xdr:col>
      <xdr:colOff>466725</xdr:colOff>
      <xdr:row>772</xdr:row>
      <xdr:rowOff>57150</xdr:rowOff>
    </xdr:to>
    <xdr:pic>
      <xdr:nvPicPr>
        <xdr:cNvPr id="79" name="Picture 78" descr="Screen Clipping">
          <a:extLst>
            <a:ext uri="{FF2B5EF4-FFF2-40B4-BE49-F238E27FC236}">
              <a16:creationId xmlns="" xmlns:a16="http://schemas.microsoft.com/office/drawing/2014/main" id="{00000000-0008-0000-0100-00004F000000}"/>
            </a:ext>
          </a:extLst>
        </xdr:cNvPr>
        <xdr:cNvPicPr>
          <a:picLocks noChangeAspect="1"/>
        </xdr:cNvPicPr>
      </xdr:nvPicPr>
      <xdr:blipFill>
        <a:blip xmlns:r="http://schemas.openxmlformats.org/officeDocument/2006/relationships" r:embed="rId35">
          <a:extLst>
            <a:ext uri="{28A0092B-C50C-407E-A947-70E740481C1C}">
              <a14:useLocalDpi xmlns:a14="http://schemas.microsoft.com/office/drawing/2010/main" val="0"/>
            </a:ext>
          </a:extLst>
        </a:blip>
        <a:stretch>
          <a:fillRect/>
        </a:stretch>
      </xdr:blipFill>
      <xdr:spPr>
        <a:xfrm>
          <a:off x="609600" y="102993825"/>
          <a:ext cx="3733800" cy="2486025"/>
        </a:xfrm>
        <a:prstGeom prst="rect">
          <a:avLst/>
        </a:prstGeom>
      </xdr:spPr>
    </xdr:pic>
    <xdr:clientData/>
  </xdr:twoCellAnchor>
  <xdr:oneCellAnchor>
    <xdr:from>
      <xdr:col>1</xdr:col>
      <xdr:colOff>171450</xdr:colOff>
      <xdr:row>454</xdr:row>
      <xdr:rowOff>142875</xdr:rowOff>
    </xdr:from>
    <xdr:ext cx="781159" cy="161948"/>
    <xdr:pic>
      <xdr:nvPicPr>
        <xdr:cNvPr id="61" name="Picture 60" descr="Screen Clipping">
          <a:extLst>
            <a:ext uri="{FF2B5EF4-FFF2-40B4-BE49-F238E27FC236}">
              <a16:creationId xmlns="" xmlns:a16="http://schemas.microsoft.com/office/drawing/2014/main" id="{00000000-0008-0000-0100-00003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171450</xdr:colOff>
      <xdr:row>454</xdr:row>
      <xdr:rowOff>142875</xdr:rowOff>
    </xdr:from>
    <xdr:ext cx="781159" cy="161948"/>
    <xdr:pic>
      <xdr:nvPicPr>
        <xdr:cNvPr id="63" name="Picture 62" descr="Screen Clipping">
          <a:extLst>
            <a:ext uri="{FF2B5EF4-FFF2-40B4-BE49-F238E27FC236}">
              <a16:creationId xmlns="" xmlns:a16="http://schemas.microsoft.com/office/drawing/2014/main" id="{00000000-0008-0000-0100-00003F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0</xdr:colOff>
      <xdr:row>496</xdr:row>
      <xdr:rowOff>0</xdr:rowOff>
    </xdr:from>
    <xdr:ext cx="5439535" cy="3267531"/>
    <xdr:pic>
      <xdr:nvPicPr>
        <xdr:cNvPr id="65" name="Picture 64" descr="Screen Clipping">
          <a:extLst>
            <a:ext uri="{FF2B5EF4-FFF2-40B4-BE49-F238E27FC236}">
              <a16:creationId xmlns="" xmlns:a16="http://schemas.microsoft.com/office/drawing/2014/main" id="{00000000-0008-0000-0100-00004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60559950"/>
          <a:ext cx="5439535" cy="3267531"/>
        </a:xfrm>
        <a:prstGeom prst="rect">
          <a:avLst/>
        </a:prstGeom>
      </xdr:spPr>
    </xdr:pic>
    <xdr:clientData/>
  </xdr:oneCellAnchor>
  <xdr:oneCellAnchor>
    <xdr:from>
      <xdr:col>1</xdr:col>
      <xdr:colOff>0</xdr:colOff>
      <xdr:row>459</xdr:row>
      <xdr:rowOff>0</xdr:rowOff>
    </xdr:from>
    <xdr:ext cx="6600825" cy="857250"/>
    <xdr:pic>
      <xdr:nvPicPr>
        <xdr:cNvPr id="75" name="Picture 74" descr="Screen Clipping">
          <a:extLst>
            <a:ext uri="{FF2B5EF4-FFF2-40B4-BE49-F238E27FC236}">
              <a16:creationId xmlns="" xmlns:a16="http://schemas.microsoft.com/office/drawing/2014/main" id="{00000000-0008-0000-0100-00004B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4568725"/>
          <a:ext cx="6600825" cy="857250"/>
        </a:xfrm>
        <a:prstGeom prst="rect">
          <a:avLst/>
        </a:prstGeom>
      </xdr:spPr>
    </xdr:pic>
    <xdr:clientData/>
  </xdr:oneCellAnchor>
  <xdr:oneCellAnchor>
    <xdr:from>
      <xdr:col>1</xdr:col>
      <xdr:colOff>0</xdr:colOff>
      <xdr:row>467</xdr:row>
      <xdr:rowOff>0</xdr:rowOff>
    </xdr:from>
    <xdr:ext cx="3686175" cy="257175"/>
    <xdr:pic>
      <xdr:nvPicPr>
        <xdr:cNvPr id="76" name="Picture 75" descr="Screen Clipping">
          <a:extLst>
            <a:ext uri="{FF2B5EF4-FFF2-40B4-BE49-F238E27FC236}">
              <a16:creationId xmlns="" xmlns:a16="http://schemas.microsoft.com/office/drawing/2014/main" id="{00000000-0008-0000-0100-00004C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5864125"/>
          <a:ext cx="3686175" cy="257175"/>
        </a:xfrm>
        <a:prstGeom prst="rect">
          <a:avLst/>
        </a:prstGeom>
      </xdr:spPr>
    </xdr:pic>
    <xdr:clientData/>
  </xdr:oneCellAnchor>
  <xdr:oneCellAnchor>
    <xdr:from>
      <xdr:col>1</xdr:col>
      <xdr:colOff>0</xdr:colOff>
      <xdr:row>476</xdr:row>
      <xdr:rowOff>0</xdr:rowOff>
    </xdr:from>
    <xdr:ext cx="2581275" cy="2524125"/>
    <xdr:pic>
      <xdr:nvPicPr>
        <xdr:cNvPr id="78" name="Picture 77" descr="Screen Clipping">
          <a:extLst>
            <a:ext uri="{FF2B5EF4-FFF2-40B4-BE49-F238E27FC236}">
              <a16:creationId xmlns="" xmlns:a16="http://schemas.microsoft.com/office/drawing/2014/main" id="{00000000-0008-0000-0100-00004E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7321450"/>
          <a:ext cx="2581275" cy="2524125"/>
        </a:xfrm>
        <a:prstGeom prst="rect">
          <a:avLst/>
        </a:prstGeom>
      </xdr:spPr>
    </xdr:pic>
    <xdr:clientData/>
  </xdr:oneCellAnchor>
  <xdr:oneCellAnchor>
    <xdr:from>
      <xdr:col>1</xdr:col>
      <xdr:colOff>0</xdr:colOff>
      <xdr:row>558</xdr:row>
      <xdr:rowOff>0</xdr:rowOff>
    </xdr:from>
    <xdr:ext cx="11372850" cy="1552575"/>
    <xdr:pic>
      <xdr:nvPicPr>
        <xdr:cNvPr id="80" name="Picture 79">
          <a:extLst>
            <a:ext uri="{FF2B5EF4-FFF2-40B4-BE49-F238E27FC236}">
              <a16:creationId xmlns="" xmlns:a16="http://schemas.microsoft.com/office/drawing/2014/main" id="{00000000-0008-0000-0100-000050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70599300"/>
          <a:ext cx="11372850" cy="1552575"/>
        </a:xfrm>
        <a:prstGeom prst="rect">
          <a:avLst/>
        </a:prstGeom>
      </xdr:spPr>
    </xdr:pic>
    <xdr:clientData/>
  </xdr:oneCellAnchor>
  <xdr:twoCellAnchor editAs="oneCell">
    <xdr:from>
      <xdr:col>1</xdr:col>
      <xdr:colOff>38100</xdr:colOff>
      <xdr:row>523</xdr:row>
      <xdr:rowOff>66675</xdr:rowOff>
    </xdr:from>
    <xdr:to>
      <xdr:col>3</xdr:col>
      <xdr:colOff>19050</xdr:colOff>
      <xdr:row>539</xdr:row>
      <xdr:rowOff>66675</xdr:rowOff>
    </xdr:to>
    <xdr:pic>
      <xdr:nvPicPr>
        <xdr:cNvPr id="86" name="Picture 85">
          <a:extLst>
            <a:ext uri="{FF2B5EF4-FFF2-40B4-BE49-F238E27FC236}">
              <a16:creationId xmlns="" xmlns:a16="http://schemas.microsoft.com/office/drawing/2014/main" id="{00000000-0008-0000-0100-000056000000}"/>
            </a:ext>
          </a:extLst>
        </xdr:cNvPr>
        <xdr:cNvPicPr/>
      </xdr:nvPicPr>
      <xdr:blipFill rotWithShape="1">
        <a:blip xmlns:r="http://schemas.openxmlformats.org/officeDocument/2006/relationships" r:embed="rId36"/>
        <a:srcRect l="62187" t="40856" r="12031" b="14952"/>
        <a:stretch/>
      </xdr:blipFill>
      <xdr:spPr bwMode="auto">
        <a:xfrm>
          <a:off x="647700" y="85086825"/>
          <a:ext cx="2638425" cy="25908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401</xdr:row>
      <xdr:rowOff>0</xdr:rowOff>
    </xdr:from>
    <xdr:to>
      <xdr:col>3</xdr:col>
      <xdr:colOff>38100</xdr:colOff>
      <xdr:row>418</xdr:row>
      <xdr:rowOff>28575</xdr:rowOff>
    </xdr:to>
    <xdr:pic>
      <xdr:nvPicPr>
        <xdr:cNvPr id="88" name="Picture 87">
          <a:extLst>
            <a:ext uri="{FF2B5EF4-FFF2-40B4-BE49-F238E27FC236}">
              <a16:creationId xmlns="" xmlns:a16="http://schemas.microsoft.com/office/drawing/2014/main" id="{00000000-0008-0000-0100-000058000000}"/>
            </a:ext>
          </a:extLst>
        </xdr:cNvPr>
        <xdr:cNvPicPr/>
      </xdr:nvPicPr>
      <xdr:blipFill rotWithShape="1">
        <a:blip xmlns:r="http://schemas.openxmlformats.org/officeDocument/2006/relationships" r:embed="rId36"/>
        <a:srcRect l="62187" t="40856" r="12031" b="14952"/>
        <a:stretch/>
      </xdr:blipFill>
      <xdr:spPr bwMode="auto">
        <a:xfrm>
          <a:off x="609600" y="64931925"/>
          <a:ext cx="2695575" cy="27813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427</xdr:row>
      <xdr:rowOff>0</xdr:rowOff>
    </xdr:from>
    <xdr:to>
      <xdr:col>12</xdr:col>
      <xdr:colOff>95250</xdr:colOff>
      <xdr:row>432</xdr:row>
      <xdr:rowOff>152400</xdr:rowOff>
    </xdr:to>
    <xdr:pic>
      <xdr:nvPicPr>
        <xdr:cNvPr id="93" name="Picture 92">
          <a:extLst>
            <a:ext uri="{FF2B5EF4-FFF2-40B4-BE49-F238E27FC236}">
              <a16:creationId xmlns="" xmlns:a16="http://schemas.microsoft.com/office/drawing/2014/main" id="{00000000-0008-0000-0100-00005D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691419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548</xdr:row>
      <xdr:rowOff>0</xdr:rowOff>
    </xdr:from>
    <xdr:to>
      <xdr:col>12</xdr:col>
      <xdr:colOff>95250</xdr:colOff>
      <xdr:row>553</xdr:row>
      <xdr:rowOff>152400</xdr:rowOff>
    </xdr:to>
    <xdr:pic>
      <xdr:nvPicPr>
        <xdr:cNvPr id="94" name="Picture 93">
          <a:extLst>
            <a:ext uri="{FF2B5EF4-FFF2-40B4-BE49-F238E27FC236}">
              <a16:creationId xmlns="" xmlns:a16="http://schemas.microsoft.com/office/drawing/2014/main" id="{00000000-0008-0000-0100-00005E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890682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949</xdr:row>
      <xdr:rowOff>0</xdr:rowOff>
    </xdr:from>
    <xdr:to>
      <xdr:col>18</xdr:col>
      <xdr:colOff>226930</xdr:colOff>
      <xdr:row>961</xdr:row>
      <xdr:rowOff>94995</xdr:rowOff>
    </xdr:to>
    <xdr:pic>
      <xdr:nvPicPr>
        <xdr:cNvPr id="21" name="Picture 20">
          <a:extLst>
            <a:ext uri="{FF2B5EF4-FFF2-40B4-BE49-F238E27FC236}">
              <a16:creationId xmlns="" xmlns:a16="http://schemas.microsoft.com/office/drawing/2014/main" id="{00000000-0008-0000-0100-000015000000}"/>
            </a:ext>
          </a:extLst>
        </xdr:cNvPr>
        <xdr:cNvPicPr>
          <a:picLocks noChangeAspect="1"/>
        </xdr:cNvPicPr>
      </xdr:nvPicPr>
      <xdr:blipFill>
        <a:blip xmlns:r="http://schemas.openxmlformats.org/officeDocument/2006/relationships" r:embed="rId38"/>
        <a:stretch>
          <a:fillRect/>
        </a:stretch>
      </xdr:blipFill>
      <xdr:spPr>
        <a:xfrm>
          <a:off x="1219200" y="154162125"/>
          <a:ext cx="13361905" cy="2038095"/>
        </a:xfrm>
        <a:prstGeom prst="rect">
          <a:avLst/>
        </a:prstGeom>
      </xdr:spPr>
    </xdr:pic>
    <xdr:clientData/>
  </xdr:twoCellAnchor>
  <xdr:oneCellAnchor>
    <xdr:from>
      <xdr:col>2</xdr:col>
      <xdr:colOff>171450</xdr:colOff>
      <xdr:row>927</xdr:row>
      <xdr:rowOff>142875</xdr:rowOff>
    </xdr:from>
    <xdr:ext cx="781159" cy="161948"/>
    <xdr:pic>
      <xdr:nvPicPr>
        <xdr:cNvPr id="84" name="Picture 83" descr="Screen Clipping">
          <a:extLst>
            <a:ext uri="{FF2B5EF4-FFF2-40B4-BE49-F238E27FC236}">
              <a16:creationId xmlns="" xmlns:a16="http://schemas.microsoft.com/office/drawing/2014/main" id="{00000000-0008-0000-0100-00005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oneCellAnchor>
    <xdr:from>
      <xdr:col>2</xdr:col>
      <xdr:colOff>171450</xdr:colOff>
      <xdr:row>927</xdr:row>
      <xdr:rowOff>142875</xdr:rowOff>
    </xdr:from>
    <xdr:ext cx="781159" cy="161948"/>
    <xdr:pic>
      <xdr:nvPicPr>
        <xdr:cNvPr id="85" name="Picture 84" descr="Screen Clipping">
          <a:extLst>
            <a:ext uri="{FF2B5EF4-FFF2-40B4-BE49-F238E27FC236}">
              <a16:creationId xmlns="" xmlns:a16="http://schemas.microsoft.com/office/drawing/2014/main" id="{00000000-0008-0000-0100-000055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twoCellAnchor editAs="oneCell">
    <xdr:from>
      <xdr:col>2</xdr:col>
      <xdr:colOff>0</xdr:colOff>
      <xdr:row>933</xdr:row>
      <xdr:rowOff>0</xdr:rowOff>
    </xdr:from>
    <xdr:to>
      <xdr:col>15</xdr:col>
      <xdr:colOff>417634</xdr:colOff>
      <xdr:row>945</xdr:row>
      <xdr:rowOff>123567</xdr:rowOff>
    </xdr:to>
    <xdr:pic>
      <xdr:nvPicPr>
        <xdr:cNvPr id="22" name="Picture 21">
          <a:extLst>
            <a:ext uri="{FF2B5EF4-FFF2-40B4-BE49-F238E27FC236}">
              <a16:creationId xmlns="" xmlns:a16="http://schemas.microsoft.com/office/drawing/2014/main" id="{00000000-0008-0000-0100-000016000000}"/>
            </a:ext>
          </a:extLst>
        </xdr:cNvPr>
        <xdr:cNvPicPr>
          <a:picLocks noChangeAspect="1"/>
        </xdr:cNvPicPr>
      </xdr:nvPicPr>
      <xdr:blipFill>
        <a:blip xmlns:r="http://schemas.openxmlformats.org/officeDocument/2006/relationships" r:embed="rId39"/>
        <a:stretch>
          <a:fillRect/>
        </a:stretch>
      </xdr:blipFill>
      <xdr:spPr>
        <a:xfrm>
          <a:off x="1219200" y="152457150"/>
          <a:ext cx="11723809" cy="2066667"/>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ACCTDEPT/CLIENTS/CPI/NYSTRS%20MONTHLY%20ADVISOR%20RECON/2007/DEC%2007/Final/NYSTRS_Reconciliation-Final%20DEC%20%2007%20%2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OControl"/>
      <sheetName val="APOLLO_LINKS"/>
      <sheetName val="Schedule_A"/>
      <sheetName val="Share_Cost_Mkt"/>
      <sheetName val="Cash"/>
      <sheetName val="Dividends"/>
      <sheetName val="Tax_Reclaims"/>
      <sheetName val="Interest"/>
      <sheetName val="Open_Trades"/>
      <sheetName val="Pending_FX"/>
    </sheetNames>
    <sheetDataSet>
      <sheetData sheetId="0"/>
      <sheetData sheetId="1"/>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NYCPF-Recons@statestreet.com" TargetMode="External"/><Relationship Id="rId1" Type="http://schemas.openxmlformats.org/officeDocument/2006/relationships/hyperlink" Target="mailto:ManagerReconciliations@comptroller.nyc.gov"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S88"/>
  <sheetViews>
    <sheetView showGridLines="0" zoomScaleNormal="100" workbookViewId="0">
      <selection activeCell="P63" sqref="P63"/>
    </sheetView>
  </sheetViews>
  <sheetFormatPr defaultColWidth="9.140625" defaultRowHeight="12.75"/>
  <cols>
    <col min="1" max="1" width="6.7109375" style="14" customWidth="1"/>
    <col min="2" max="16" width="9.140625" style="14"/>
    <col min="17" max="17" width="45.28515625" style="14" customWidth="1"/>
    <col min="18" max="18" width="9.140625" style="14"/>
    <col min="19" max="19" width="12.5703125" style="14" customWidth="1"/>
    <col min="20" max="16384" width="9.140625" style="14"/>
  </cols>
  <sheetData>
    <row r="1" spans="1:19">
      <c r="A1" s="13" t="s">
        <v>190</v>
      </c>
    </row>
    <row r="2" spans="1:19">
      <c r="A2" s="13" t="s">
        <v>244</v>
      </c>
    </row>
    <row r="3" spans="1:19">
      <c r="A3" s="13"/>
    </row>
    <row r="4" spans="1:19">
      <c r="B4" s="15" t="s">
        <v>85</v>
      </c>
      <c r="C4" s="16"/>
      <c r="D4" s="16"/>
    </row>
    <row r="5" spans="1:19" ht="12.75" customHeight="1">
      <c r="B5" s="353" t="s">
        <v>202</v>
      </c>
      <c r="C5" s="353"/>
      <c r="D5" s="353"/>
      <c r="E5" s="353"/>
      <c r="F5" s="353"/>
      <c r="G5" s="353"/>
      <c r="H5" s="353"/>
      <c r="I5" s="353"/>
      <c r="J5" s="353"/>
      <c r="K5" s="353"/>
      <c r="L5" s="353"/>
      <c r="M5" s="353"/>
      <c r="N5" s="353"/>
      <c r="O5" s="353"/>
      <c r="P5" s="353"/>
    </row>
    <row r="6" spans="1:19">
      <c r="B6" s="353"/>
      <c r="C6" s="353"/>
      <c r="D6" s="353"/>
      <c r="E6" s="353"/>
      <c r="F6" s="353"/>
      <c r="G6" s="353"/>
      <c r="H6" s="353"/>
      <c r="I6" s="353"/>
      <c r="J6" s="353"/>
      <c r="K6" s="353"/>
      <c r="L6" s="353"/>
      <c r="M6" s="353"/>
      <c r="N6" s="353"/>
      <c r="O6" s="353"/>
      <c r="P6" s="353"/>
    </row>
    <row r="7" spans="1:19">
      <c r="B7" s="353"/>
      <c r="C7" s="353"/>
      <c r="D7" s="353"/>
      <c r="E7" s="353"/>
      <c r="F7" s="353"/>
      <c r="G7" s="353"/>
      <c r="H7" s="353"/>
      <c r="I7" s="353"/>
      <c r="J7" s="353"/>
      <c r="K7" s="353"/>
      <c r="L7" s="353"/>
      <c r="M7" s="353"/>
      <c r="N7" s="353"/>
      <c r="O7" s="353"/>
      <c r="P7" s="353"/>
    </row>
    <row r="8" spans="1:19" ht="12.75" customHeight="1">
      <c r="B8" s="153"/>
      <c r="C8" s="153"/>
      <c r="D8" s="153"/>
      <c r="E8" s="153"/>
      <c r="F8" s="153"/>
      <c r="G8" s="153"/>
      <c r="H8" s="153"/>
      <c r="I8" s="153"/>
      <c r="J8" s="153"/>
      <c r="K8" s="153"/>
      <c r="L8" s="153"/>
      <c r="M8" s="153"/>
      <c r="N8" s="153"/>
      <c r="O8" s="153"/>
      <c r="P8" s="153"/>
    </row>
    <row r="9" spans="1:19" ht="15" customHeight="1">
      <c r="B9" s="354" t="s">
        <v>189</v>
      </c>
      <c r="C9" s="354"/>
      <c r="D9" s="354"/>
      <c r="E9" s="354"/>
      <c r="F9" s="354"/>
      <c r="G9" s="354"/>
      <c r="H9" s="354"/>
      <c r="I9" s="354"/>
      <c r="J9" s="354"/>
      <c r="K9" s="354"/>
      <c r="L9" s="354"/>
      <c r="M9" s="354"/>
      <c r="N9" s="354"/>
      <c r="O9" s="354"/>
      <c r="P9" s="354"/>
      <c r="Q9" s="354"/>
    </row>
    <row r="10" spans="1:19" ht="15" customHeight="1">
      <c r="B10" s="354"/>
      <c r="C10" s="354"/>
      <c r="D10" s="354"/>
      <c r="E10" s="354"/>
      <c r="F10" s="354"/>
      <c r="G10" s="354"/>
      <c r="H10" s="354"/>
      <c r="I10" s="354"/>
      <c r="J10" s="354"/>
      <c r="K10" s="354"/>
      <c r="L10" s="354"/>
      <c r="M10" s="354"/>
      <c r="N10" s="354"/>
      <c r="O10" s="354"/>
      <c r="P10" s="354"/>
      <c r="Q10" s="354"/>
    </row>
    <row r="11" spans="1:19" ht="15" customHeight="1">
      <c r="B11" s="354" t="s">
        <v>245</v>
      </c>
      <c r="C11" s="354"/>
      <c r="D11" s="354"/>
      <c r="E11" s="354"/>
      <c r="F11" s="354"/>
      <c r="G11" s="354"/>
      <c r="H11" s="354"/>
      <c r="I11" s="354"/>
      <c r="J11" s="354"/>
      <c r="K11" s="354"/>
      <c r="L11" s="354"/>
      <c r="M11" s="354"/>
      <c r="N11" s="354"/>
      <c r="O11" s="354"/>
      <c r="P11" s="354"/>
      <c r="Q11" s="354"/>
    </row>
    <row r="12" spans="1:19" ht="26.25" customHeight="1">
      <c r="B12" s="354"/>
      <c r="C12" s="354"/>
      <c r="D12" s="354"/>
      <c r="E12" s="354"/>
      <c r="F12" s="354"/>
      <c r="G12" s="354"/>
      <c r="H12" s="354"/>
      <c r="I12" s="354"/>
      <c r="J12" s="354"/>
      <c r="K12" s="354"/>
      <c r="L12" s="354"/>
      <c r="M12" s="354"/>
      <c r="N12" s="354"/>
      <c r="O12" s="354"/>
      <c r="P12" s="354"/>
      <c r="Q12" s="354"/>
    </row>
    <row r="13" spans="1:19">
      <c r="C13" s="13"/>
    </row>
    <row r="14" spans="1:19">
      <c r="B14" s="352" t="s">
        <v>246</v>
      </c>
      <c r="C14" s="352"/>
      <c r="D14" s="352"/>
      <c r="E14" s="352"/>
      <c r="F14" s="352"/>
      <c r="G14" s="352"/>
      <c r="H14" s="352"/>
      <c r="I14" s="352"/>
      <c r="J14" s="352"/>
      <c r="K14" s="352"/>
      <c r="L14" s="352"/>
      <c r="M14" s="352"/>
      <c r="N14" s="352"/>
      <c r="O14" s="352"/>
      <c r="P14" s="352"/>
      <c r="Q14" s="352"/>
      <c r="R14" s="352"/>
      <c r="S14" s="352"/>
    </row>
    <row r="15" spans="1:19" ht="38.25" customHeight="1">
      <c r="B15" s="352"/>
      <c r="C15" s="352"/>
      <c r="D15" s="352"/>
      <c r="E15" s="352"/>
      <c r="F15" s="352"/>
      <c r="G15" s="352"/>
      <c r="H15" s="352"/>
      <c r="I15" s="352"/>
      <c r="J15" s="352"/>
      <c r="K15" s="352"/>
      <c r="L15" s="352"/>
      <c r="M15" s="352"/>
      <c r="N15" s="352"/>
      <c r="O15" s="352"/>
      <c r="P15" s="352"/>
      <c r="Q15" s="352"/>
      <c r="R15" s="352"/>
      <c r="S15" s="352"/>
    </row>
    <row r="16" spans="1:19">
      <c r="B16" s="14" t="s">
        <v>110</v>
      </c>
      <c r="C16" s="13"/>
    </row>
    <row r="17" spans="2:19">
      <c r="B17" s="14" t="s">
        <v>111</v>
      </c>
      <c r="C17" s="13"/>
    </row>
    <row r="18" spans="2:19" ht="8.25" customHeight="1">
      <c r="C18" s="13"/>
    </row>
    <row r="19" spans="2:19" s="235" customFormat="1" ht="15" customHeight="1">
      <c r="B19" s="355" t="s">
        <v>247</v>
      </c>
      <c r="C19" s="355"/>
      <c r="D19" s="355"/>
      <c r="E19" s="355"/>
      <c r="F19" s="355"/>
      <c r="G19" s="355"/>
      <c r="H19" s="355"/>
      <c r="I19" s="355"/>
      <c r="J19" s="355"/>
      <c r="K19" s="355"/>
      <c r="L19" s="355"/>
      <c r="M19" s="355"/>
      <c r="N19" s="355"/>
      <c r="O19" s="355"/>
      <c r="P19" s="355"/>
      <c r="Q19" s="355"/>
      <c r="R19" s="355"/>
      <c r="S19" s="355"/>
    </row>
    <row r="20" spans="2:19" s="235" customFormat="1" ht="37.5" customHeight="1">
      <c r="B20" s="355" t="s">
        <v>187</v>
      </c>
      <c r="C20" s="355"/>
      <c r="D20" s="355"/>
      <c r="E20" s="355"/>
      <c r="F20" s="355"/>
      <c r="G20" s="355"/>
      <c r="H20" s="355"/>
      <c r="I20" s="355"/>
      <c r="J20" s="355"/>
      <c r="K20" s="355"/>
      <c r="L20" s="355"/>
      <c r="M20" s="355"/>
      <c r="N20" s="355"/>
      <c r="O20" s="355"/>
      <c r="P20" s="355"/>
      <c r="Q20" s="355"/>
      <c r="R20" s="355"/>
      <c r="S20" s="355"/>
    </row>
    <row r="21" spans="2:19">
      <c r="B21" s="15" t="s">
        <v>86</v>
      </c>
    </row>
    <row r="22" spans="2:19">
      <c r="B22" s="14" t="s">
        <v>87</v>
      </c>
    </row>
    <row r="23" spans="2:19">
      <c r="B23" s="17" t="s">
        <v>112</v>
      </c>
    </row>
    <row r="24" spans="2:19">
      <c r="B24" s="17" t="s">
        <v>168</v>
      </c>
    </row>
    <row r="25" spans="2:19">
      <c r="B25" s="17" t="s">
        <v>88</v>
      </c>
    </row>
    <row r="26" spans="2:19">
      <c r="B26" s="17" t="s">
        <v>89</v>
      </c>
      <c r="E26" s="17"/>
    </row>
    <row r="27" spans="2:19">
      <c r="B27" s="17" t="s">
        <v>0</v>
      </c>
    </row>
    <row r="28" spans="2:19">
      <c r="B28" s="17" t="s">
        <v>1</v>
      </c>
    </row>
    <row r="29" spans="2:19">
      <c r="B29" s="17" t="s">
        <v>3</v>
      </c>
      <c r="E29" s="17"/>
    </row>
    <row r="30" spans="2:19">
      <c r="B30" s="17" t="s">
        <v>2</v>
      </c>
    </row>
    <row r="31" spans="2:19">
      <c r="B31" s="17" t="s">
        <v>43</v>
      </c>
    </row>
    <row r="32" spans="2:19">
      <c r="B32" s="17" t="s">
        <v>90</v>
      </c>
    </row>
    <row r="33" spans="1:14">
      <c r="C33" s="13"/>
    </row>
    <row r="34" spans="1:14">
      <c r="B34" s="15" t="s">
        <v>203</v>
      </c>
      <c r="C34" s="15"/>
    </row>
    <row r="35" spans="1:14">
      <c r="A35" s="18"/>
      <c r="B35" s="14" t="s">
        <v>91</v>
      </c>
      <c r="C35" s="13"/>
      <c r="D35" s="18"/>
      <c r="E35" s="18"/>
      <c r="F35" s="18"/>
      <c r="G35" s="18"/>
      <c r="H35" s="18"/>
      <c r="I35" s="18"/>
      <c r="J35" s="18"/>
      <c r="K35" s="18"/>
      <c r="L35" s="18"/>
      <c r="M35" s="18"/>
      <c r="N35" s="18"/>
    </row>
    <row r="36" spans="1:14">
      <c r="A36" s="18"/>
      <c r="B36" s="14" t="s">
        <v>205</v>
      </c>
      <c r="C36" s="13"/>
      <c r="D36" s="18"/>
      <c r="E36" s="18"/>
      <c r="F36" s="18"/>
      <c r="G36" s="18"/>
      <c r="H36" s="18"/>
      <c r="I36" s="18"/>
      <c r="J36" s="18"/>
      <c r="K36" s="18"/>
      <c r="L36" s="18"/>
      <c r="M36" s="18"/>
      <c r="N36" s="18"/>
    </row>
    <row r="37" spans="1:14">
      <c r="A37" s="18"/>
      <c r="B37" s="14" t="s">
        <v>92</v>
      </c>
      <c r="D37" s="18"/>
      <c r="E37" s="18"/>
      <c r="F37" s="18"/>
      <c r="G37" s="18"/>
      <c r="H37" s="18"/>
      <c r="I37" s="18"/>
      <c r="J37" s="18"/>
      <c r="K37" s="18"/>
      <c r="L37" s="18"/>
      <c r="M37" s="18"/>
      <c r="N37" s="18"/>
    </row>
    <row r="38" spans="1:14">
      <c r="A38" s="18"/>
      <c r="B38" s="14" t="s">
        <v>93</v>
      </c>
      <c r="D38" s="18"/>
      <c r="E38" s="18"/>
      <c r="F38" s="18"/>
      <c r="G38" s="18"/>
      <c r="H38" s="18"/>
      <c r="I38" s="18"/>
      <c r="J38" s="18"/>
      <c r="K38" s="18"/>
      <c r="L38" s="18"/>
      <c r="M38" s="18"/>
      <c r="N38" s="18"/>
    </row>
    <row r="39" spans="1:14">
      <c r="A39" s="18"/>
      <c r="B39" s="14" t="s">
        <v>201</v>
      </c>
      <c r="D39" s="18"/>
      <c r="E39" s="18"/>
      <c r="F39" s="18"/>
      <c r="G39" s="18"/>
      <c r="H39" s="18"/>
      <c r="I39" s="18"/>
      <c r="J39" s="18"/>
      <c r="K39" s="18"/>
      <c r="L39" s="18"/>
      <c r="M39" s="18"/>
      <c r="N39" s="18"/>
    </row>
    <row r="41" spans="1:14">
      <c r="B41" s="15" t="s">
        <v>94</v>
      </c>
    </row>
    <row r="42" spans="1:14">
      <c r="B42" s="19" t="s">
        <v>95</v>
      </c>
    </row>
    <row r="43" spans="1:14">
      <c r="B43" s="20"/>
      <c r="C43" s="20"/>
      <c r="D43" s="20"/>
      <c r="E43" s="20"/>
    </row>
    <row r="44" spans="1:14">
      <c r="B44" s="20"/>
      <c r="C44" s="20"/>
      <c r="D44" s="20"/>
      <c r="E44" s="20"/>
    </row>
    <row r="45" spans="1:14">
      <c r="B45" s="20"/>
      <c r="C45" s="20"/>
      <c r="D45" s="20"/>
      <c r="E45" s="20"/>
    </row>
    <row r="46" spans="1:14">
      <c r="B46" s="20"/>
      <c r="C46" s="21"/>
      <c r="D46" s="20"/>
      <c r="E46" s="20"/>
    </row>
    <row r="47" spans="1:14">
      <c r="C47" s="13"/>
    </row>
    <row r="48" spans="1:14">
      <c r="B48" s="15" t="s">
        <v>96</v>
      </c>
    </row>
    <row r="49" spans="2:14">
      <c r="B49" s="14" t="s">
        <v>97</v>
      </c>
      <c r="C49" s="16"/>
    </row>
    <row r="50" spans="2:14">
      <c r="B50" s="14" t="s">
        <v>98</v>
      </c>
    </row>
    <row r="51" spans="2:14">
      <c r="B51" s="22" t="s">
        <v>99</v>
      </c>
      <c r="C51" s="22"/>
      <c r="D51" s="22"/>
      <c r="E51" s="22"/>
      <c r="F51" s="22"/>
      <c r="G51" s="22"/>
      <c r="H51" s="22"/>
      <c r="I51" s="22"/>
      <c r="J51" s="22"/>
      <c r="K51" s="22"/>
      <c r="L51" s="22"/>
    </row>
    <row r="52" spans="2:14">
      <c r="B52" s="22" t="s">
        <v>100</v>
      </c>
      <c r="C52" s="22"/>
      <c r="D52" s="22"/>
      <c r="E52" s="22"/>
      <c r="F52" s="22"/>
      <c r="G52" s="22"/>
      <c r="H52" s="22"/>
      <c r="I52" s="22"/>
      <c r="J52" s="22"/>
      <c r="K52" s="22"/>
      <c r="L52" s="22"/>
    </row>
    <row r="54" spans="2:14">
      <c r="B54" s="15" t="s">
        <v>101</v>
      </c>
    </row>
    <row r="55" spans="2:14">
      <c r="B55" s="23" t="s">
        <v>102</v>
      </c>
      <c r="C55" s="23"/>
      <c r="D55" s="23"/>
      <c r="E55" s="23"/>
      <c r="F55" s="23"/>
      <c r="G55" s="23"/>
      <c r="H55" s="23"/>
      <c r="I55" s="23"/>
      <c r="J55" s="23"/>
      <c r="K55" s="23"/>
      <c r="L55" s="23"/>
      <c r="M55" s="23"/>
      <c r="N55" s="23"/>
    </row>
    <row r="56" spans="2:14">
      <c r="B56" s="23" t="s">
        <v>188</v>
      </c>
      <c r="C56" s="23"/>
      <c r="D56" s="23"/>
      <c r="E56" s="23"/>
      <c r="F56" s="23"/>
      <c r="G56" s="23"/>
      <c r="H56" s="23"/>
      <c r="I56" s="23"/>
      <c r="J56" s="23"/>
      <c r="K56" s="23"/>
      <c r="L56" s="23"/>
      <c r="M56" s="23"/>
      <c r="N56" s="23"/>
    </row>
    <row r="57" spans="2:14">
      <c r="B57" s="14" t="s">
        <v>103</v>
      </c>
    </row>
    <row r="59" spans="2:14">
      <c r="B59" s="15" t="s">
        <v>104</v>
      </c>
    </row>
    <row r="60" spans="2:14">
      <c r="B60" s="24" t="s">
        <v>186</v>
      </c>
      <c r="F60" s="24"/>
    </row>
    <row r="61" spans="2:14">
      <c r="F61" s="24"/>
    </row>
    <row r="62" spans="2:14">
      <c r="F62" s="24"/>
    </row>
    <row r="63" spans="2:14">
      <c r="B63" s="15" t="s">
        <v>184</v>
      </c>
    </row>
    <row r="64" spans="2:14">
      <c r="B64" s="24" t="s">
        <v>185</v>
      </c>
      <c r="F64" s="24"/>
    </row>
    <row r="65" spans="2:6">
      <c r="F65" s="24"/>
    </row>
    <row r="66" spans="2:6">
      <c r="F66" s="24"/>
    </row>
    <row r="67" spans="2:6">
      <c r="B67" s="15" t="s">
        <v>105</v>
      </c>
    </row>
    <row r="68" spans="2:6">
      <c r="F68" s="24"/>
    </row>
    <row r="69" spans="2:6">
      <c r="B69" s="14" t="s">
        <v>113</v>
      </c>
      <c r="F69" s="24"/>
    </row>
    <row r="71" spans="2:6">
      <c r="B71" s="14" t="s">
        <v>114</v>
      </c>
    </row>
    <row r="74" spans="2:6" ht="18.75">
      <c r="B74" s="307" t="s">
        <v>249</v>
      </c>
    </row>
    <row r="76" spans="2:6">
      <c r="B76" s="308" t="s">
        <v>250</v>
      </c>
    </row>
    <row r="77" spans="2:6" ht="15.75">
      <c r="B77" s="309" t="s">
        <v>251</v>
      </c>
    </row>
    <row r="78" spans="2:6">
      <c r="B78" s="14" t="s">
        <v>252</v>
      </c>
    </row>
    <row r="79" spans="2:6">
      <c r="B79" s="14" t="s">
        <v>253</v>
      </c>
    </row>
    <row r="80" spans="2:6">
      <c r="B80" s="14" t="s">
        <v>254</v>
      </c>
    </row>
    <row r="81" spans="2:9">
      <c r="B81" s="310" t="s">
        <v>255</v>
      </c>
      <c r="C81" s="311"/>
      <c r="D81" s="311"/>
      <c r="E81" s="311"/>
      <c r="F81" s="311"/>
      <c r="G81" s="311"/>
      <c r="H81" s="311"/>
      <c r="I81" s="311"/>
    </row>
    <row r="83" spans="2:9" ht="15.75">
      <c r="B83" s="312" t="s">
        <v>256</v>
      </c>
    </row>
    <row r="84" spans="2:9" ht="15.75">
      <c r="B84" s="309" t="s">
        <v>257</v>
      </c>
    </row>
    <row r="85" spans="2:9" ht="15.75">
      <c r="B85" s="309" t="s">
        <v>252</v>
      </c>
    </row>
    <row r="86" spans="2:9">
      <c r="B86" s="14" t="s">
        <v>258</v>
      </c>
    </row>
    <row r="87" spans="2:9">
      <c r="B87" s="14" t="s">
        <v>259</v>
      </c>
    </row>
    <row r="88" spans="2:9">
      <c r="B88" s="313" t="s">
        <v>260</v>
      </c>
      <c r="C88" s="311"/>
      <c r="D88" s="311"/>
      <c r="E88" s="311"/>
      <c r="F88" s="311"/>
      <c r="G88" s="311"/>
      <c r="H88" s="311"/>
    </row>
  </sheetData>
  <mergeCells count="5">
    <mergeCell ref="B14:S15"/>
    <mergeCell ref="B5:P7"/>
    <mergeCell ref="B9:Q10"/>
    <mergeCell ref="B11:Q12"/>
    <mergeCell ref="B19:S20"/>
  </mergeCells>
  <hyperlinks>
    <hyperlink ref="B64" r:id="rId1"/>
    <hyperlink ref="B60" r:id="rId2"/>
  </hyperlinks>
  <pageMargins left="0.75" right="0.75" top="1" bottom="1" header="0.5" footer="0.5"/>
  <pageSetup scale="53" orientation="portrait" r:id="rId3"/>
  <headerFooter alignWithMargins="0">
    <oddFooter>&amp;A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2:O970"/>
  <sheetViews>
    <sheetView topLeftCell="A64" zoomScaleNormal="100" workbookViewId="0">
      <selection activeCell="N675" sqref="N675"/>
    </sheetView>
  </sheetViews>
  <sheetFormatPr defaultColWidth="9.140625" defaultRowHeight="12.75"/>
  <cols>
    <col min="1" max="2" width="9.140625" style="170"/>
    <col min="3" max="3" width="30.7109375" style="170" customWidth="1"/>
    <col min="4" max="13" width="9.140625" style="170"/>
    <col min="14" max="14" width="38.28515625" style="170" customWidth="1"/>
    <col min="15" max="16384" width="9.140625" style="170"/>
  </cols>
  <sheetData>
    <row r="2" spans="1:3">
      <c r="B2" s="171" t="s">
        <v>183</v>
      </c>
    </row>
    <row r="4" spans="1:3">
      <c r="C4" s="179" t="s">
        <v>182</v>
      </c>
    </row>
    <row r="5" spans="1:3">
      <c r="C5" s="178" t="s">
        <v>161</v>
      </c>
    </row>
    <row r="6" spans="1:3">
      <c r="C6" s="178" t="s">
        <v>160</v>
      </c>
    </row>
    <row r="7" spans="1:3">
      <c r="C7" s="178" t="s">
        <v>162</v>
      </c>
    </row>
    <row r="8" spans="1:3">
      <c r="C8" s="178" t="s">
        <v>163</v>
      </c>
    </row>
    <row r="9" spans="1:3">
      <c r="C9" s="178" t="s">
        <v>43</v>
      </c>
    </row>
    <row r="10" spans="1:3">
      <c r="C10" s="178" t="s">
        <v>45</v>
      </c>
    </row>
    <row r="14" spans="1:3">
      <c r="A14" s="203" t="s">
        <v>147</v>
      </c>
      <c r="B14" s="202"/>
      <c r="C14" s="202"/>
    </row>
    <row r="16" spans="1:3">
      <c r="A16" s="170" t="s">
        <v>126</v>
      </c>
    </row>
    <row r="18" spans="2:2">
      <c r="B18" s="100" t="s">
        <v>241</v>
      </c>
    </row>
    <row r="22" spans="2:2">
      <c r="B22" s="170" t="s">
        <v>128</v>
      </c>
    </row>
    <row r="30" spans="2:2">
      <c r="B30" s="170" t="s">
        <v>129</v>
      </c>
    </row>
    <row r="38" spans="2:3">
      <c r="B38" s="100" t="s">
        <v>130</v>
      </c>
    </row>
    <row r="40" spans="2:3">
      <c r="C40" s="100" t="s">
        <v>131</v>
      </c>
    </row>
    <row r="61" spans="2:2">
      <c r="B61" s="100" t="s">
        <v>138</v>
      </c>
    </row>
    <row r="87" spans="2:3">
      <c r="B87" s="100" t="s">
        <v>132</v>
      </c>
    </row>
    <row r="89" spans="2:3">
      <c r="C89" s="100" t="s">
        <v>133</v>
      </c>
    </row>
    <row r="113" spans="2:3">
      <c r="C113" s="100" t="s">
        <v>134</v>
      </c>
    </row>
    <row r="114" spans="2:3">
      <c r="C114" s="100" t="s">
        <v>135</v>
      </c>
    </row>
    <row r="116" spans="2:3">
      <c r="B116" s="100" t="s">
        <v>136</v>
      </c>
    </row>
    <row r="125" spans="2:3">
      <c r="B125" s="100" t="s">
        <v>142</v>
      </c>
    </row>
    <row r="126" spans="2:3">
      <c r="B126" s="100"/>
    </row>
    <row r="127" spans="2:3">
      <c r="B127" s="100" t="s">
        <v>139</v>
      </c>
    </row>
    <row r="136" spans="2:2">
      <c r="B136" s="100" t="s">
        <v>137</v>
      </c>
    </row>
    <row r="138" spans="2:2">
      <c r="B138" s="100" t="s">
        <v>140</v>
      </c>
    </row>
    <row r="140" spans="2:2">
      <c r="B140" s="100" t="s">
        <v>141</v>
      </c>
    </row>
    <row r="142" spans="2:2">
      <c r="B142" s="100" t="s">
        <v>144</v>
      </c>
    </row>
    <row r="167" spans="2:2">
      <c r="B167" s="100" t="s">
        <v>145</v>
      </c>
    </row>
    <row r="168" spans="2:2">
      <c r="B168" s="178"/>
    </row>
    <row r="169" spans="2:2">
      <c r="B169" s="178"/>
    </row>
    <row r="179" spans="1:3" s="201" customFormat="1"/>
    <row r="181" spans="1:3">
      <c r="A181" s="203" t="s">
        <v>146</v>
      </c>
      <c r="B181" s="202"/>
      <c r="C181" s="202"/>
    </row>
    <row r="183" spans="1:3">
      <c r="B183" s="170" t="s">
        <v>127</v>
      </c>
    </row>
    <row r="187" spans="1:3">
      <c r="B187" s="170" t="s">
        <v>128</v>
      </c>
    </row>
    <row r="195" spans="2:3">
      <c r="B195" s="170" t="s">
        <v>129</v>
      </c>
    </row>
    <row r="202" spans="2:3">
      <c r="B202" s="100" t="s">
        <v>130</v>
      </c>
    </row>
    <row r="204" spans="2:3">
      <c r="C204" s="100" t="s">
        <v>131</v>
      </c>
    </row>
    <row r="225" spans="2:2">
      <c r="B225" s="100" t="s">
        <v>148</v>
      </c>
    </row>
    <row r="251" spans="2:3">
      <c r="B251" s="100" t="s">
        <v>132</v>
      </c>
    </row>
    <row r="253" spans="2:3">
      <c r="C253" s="100" t="s">
        <v>133</v>
      </c>
    </row>
    <row r="273" spans="2:3">
      <c r="C273" s="100" t="s">
        <v>134</v>
      </c>
    </row>
    <row r="274" spans="2:3">
      <c r="C274" s="100" t="s">
        <v>135</v>
      </c>
    </row>
    <row r="276" spans="2:3">
      <c r="B276" s="100" t="s">
        <v>136</v>
      </c>
    </row>
    <row r="285" spans="2:3">
      <c r="B285" s="100" t="s">
        <v>142</v>
      </c>
    </row>
    <row r="286" spans="2:3">
      <c r="B286" s="100"/>
    </row>
    <row r="287" spans="2:3">
      <c r="B287" s="100" t="s">
        <v>139</v>
      </c>
    </row>
    <row r="296" spans="2:2">
      <c r="B296"/>
    </row>
    <row r="297" spans="2:2">
      <c r="B297" s="100" t="s">
        <v>149</v>
      </c>
    </row>
    <row r="298" spans="2:2">
      <c r="B298" s="100"/>
    </row>
    <row r="299" spans="2:2">
      <c r="B299" s="179" t="s">
        <v>150</v>
      </c>
    </row>
    <row r="301" spans="2:2">
      <c r="B301" s="100" t="s">
        <v>137</v>
      </c>
    </row>
    <row r="303" spans="2:2">
      <c r="B303" s="100" t="s">
        <v>157</v>
      </c>
    </row>
    <row r="305" spans="2:2">
      <c r="B305" s="100" t="s">
        <v>141</v>
      </c>
    </row>
    <row r="307" spans="2:2">
      <c r="B307" s="100" t="s">
        <v>151</v>
      </c>
    </row>
    <row r="328" spans="1:3" s="201" customFormat="1"/>
    <row r="330" spans="1:3">
      <c r="A330" s="203" t="s">
        <v>154</v>
      </c>
      <c r="B330" s="202"/>
      <c r="C330" s="202"/>
    </row>
    <row r="332" spans="1:3">
      <c r="B332" s="170" t="s">
        <v>127</v>
      </c>
    </row>
    <row r="336" spans="1:3">
      <c r="B336" s="100" t="s">
        <v>155</v>
      </c>
    </row>
    <row r="344" spans="2:2">
      <c r="B344" s="100" t="s">
        <v>156</v>
      </c>
    </row>
    <row r="351" spans="2:2">
      <c r="B351" s="100" t="s">
        <v>130</v>
      </c>
    </row>
    <row r="353" spans="3:3">
      <c r="C353" s="100" t="s">
        <v>131</v>
      </c>
    </row>
    <row r="373" spans="2:2">
      <c r="B373" s="100" t="s">
        <v>148</v>
      </c>
    </row>
    <row r="398" spans="2:3">
      <c r="B398" s="100" t="s">
        <v>132</v>
      </c>
    </row>
    <row r="400" spans="2:3">
      <c r="C400" s="100" t="s">
        <v>133</v>
      </c>
    </row>
    <row r="419" spans="2:2">
      <c r="B419" s="100" t="s">
        <v>134</v>
      </c>
    </row>
    <row r="420" spans="2:2">
      <c r="B420" s="100" t="s">
        <v>135</v>
      </c>
    </row>
    <row r="422" spans="2:2">
      <c r="B422" s="100" t="s">
        <v>157</v>
      </c>
    </row>
    <row r="424" spans="2:2">
      <c r="B424" s="100" t="s">
        <v>141</v>
      </c>
    </row>
    <row r="426" spans="2:2">
      <c r="B426" s="100" t="s">
        <v>159</v>
      </c>
    </row>
    <row r="427" spans="2:2">
      <c r="B427" s="100"/>
    </row>
    <row r="428" spans="2:2">
      <c r="B428" s="100"/>
    </row>
    <row r="429" spans="2:2">
      <c r="B429" s="100"/>
    </row>
    <row r="430" spans="2:2">
      <c r="B430" s="100"/>
    </row>
    <row r="431" spans="2:2">
      <c r="B431" s="100"/>
    </row>
    <row r="432" spans="2:2">
      <c r="B432" s="100"/>
    </row>
    <row r="435" spans="2:11">
      <c r="B435" s="100" t="s">
        <v>164</v>
      </c>
    </row>
    <row r="448" spans="2:11">
      <c r="B448" s="202" t="s">
        <v>217</v>
      </c>
      <c r="C448" s="202"/>
      <c r="D448" s="202"/>
      <c r="E448" s="202"/>
      <c r="F448" s="202"/>
      <c r="G448" s="202"/>
      <c r="H448" s="202"/>
      <c r="I448" s="202"/>
      <c r="J448" s="202"/>
      <c r="K448" s="202"/>
    </row>
    <row r="449" spans="1:3" s="290" customFormat="1"/>
    <row r="450" spans="1:3" s="201" customFormat="1"/>
    <row r="451" spans="1:3" s="291" customFormat="1"/>
    <row r="452" spans="1:3">
      <c r="A452" s="203" t="s">
        <v>216</v>
      </c>
      <c r="B452" s="202"/>
      <c r="C452" s="202"/>
    </row>
    <row r="454" spans="1:3">
      <c r="B454" s="170" t="s">
        <v>127</v>
      </c>
    </row>
    <row r="458" spans="1:3">
      <c r="B458" s="100" t="s">
        <v>155</v>
      </c>
    </row>
    <row r="466" spans="2:3">
      <c r="B466" s="100" t="s">
        <v>156</v>
      </c>
    </row>
    <row r="473" spans="2:3">
      <c r="B473" s="100" t="s">
        <v>130</v>
      </c>
    </row>
    <row r="475" spans="2:3">
      <c r="C475" s="100" t="s">
        <v>131</v>
      </c>
    </row>
    <row r="495" spans="2:2">
      <c r="B495" s="100" t="s">
        <v>148</v>
      </c>
    </row>
    <row r="520" spans="2:3">
      <c r="B520" s="100" t="s">
        <v>132</v>
      </c>
    </row>
    <row r="522" spans="2:3">
      <c r="C522" s="100" t="s">
        <v>133</v>
      </c>
    </row>
    <row r="541" spans="2:2">
      <c r="B541" s="100" t="s">
        <v>134</v>
      </c>
    </row>
    <row r="542" spans="2:2">
      <c r="B542" s="100" t="s">
        <v>135</v>
      </c>
    </row>
    <row r="544" spans="2:2">
      <c r="B544" s="100" t="s">
        <v>157</v>
      </c>
    </row>
    <row r="546" spans="2:2">
      <c r="B546" s="100" t="s">
        <v>141</v>
      </c>
    </row>
    <row r="548" spans="2:2">
      <c r="B548" s="100" t="s">
        <v>159</v>
      </c>
    </row>
    <row r="557" spans="2:2">
      <c r="B557" s="100" t="s">
        <v>164</v>
      </c>
    </row>
    <row r="570" spans="1:15" ht="26.25" customHeight="1">
      <c r="B570" s="202" t="s">
        <v>218</v>
      </c>
      <c r="C570" s="202"/>
      <c r="D570" s="202"/>
      <c r="E570" s="202"/>
      <c r="F570" s="202"/>
      <c r="G570" s="203"/>
      <c r="H570" s="203"/>
      <c r="I570" s="203"/>
      <c r="J570" s="203"/>
      <c r="K570" s="203"/>
      <c r="L570" s="171"/>
      <c r="M570" s="171"/>
      <c r="N570" s="171"/>
      <c r="O570" s="171"/>
    </row>
    <row r="571" spans="1:15">
      <c r="B571" s="203"/>
      <c r="C571" s="202"/>
      <c r="D571" s="202"/>
      <c r="E571" s="202"/>
      <c r="F571" s="202"/>
      <c r="G571" s="202"/>
      <c r="H571" s="202"/>
      <c r="I571" s="202"/>
      <c r="J571" s="202"/>
      <c r="K571" s="202"/>
    </row>
    <row r="573" spans="1:15" s="201" customFormat="1"/>
    <row r="576" spans="1:15">
      <c r="A576" s="203" t="s">
        <v>158</v>
      </c>
      <c r="B576" s="202"/>
      <c r="C576" s="202"/>
    </row>
    <row r="578" spans="2:2">
      <c r="B578" s="170" t="s">
        <v>127</v>
      </c>
    </row>
    <row r="582" spans="2:2">
      <c r="B582" s="100" t="s">
        <v>155</v>
      </c>
    </row>
    <row r="590" spans="2:2">
      <c r="B590" s="100" t="s">
        <v>156</v>
      </c>
    </row>
    <row r="597" spans="2:3">
      <c r="B597" s="100" t="s">
        <v>130</v>
      </c>
    </row>
    <row r="599" spans="2:3">
      <c r="C599" s="100" t="s">
        <v>131</v>
      </c>
    </row>
    <row r="619" spans="2:2">
      <c r="B619" s="100" t="s">
        <v>148</v>
      </c>
    </row>
    <row r="642" spans="2:3">
      <c r="B642" s="100" t="s">
        <v>132</v>
      </c>
    </row>
    <row r="644" spans="2:3">
      <c r="C644" s="100" t="s">
        <v>133</v>
      </c>
    </row>
    <row r="663" spans="2:2">
      <c r="B663" s="100" t="s">
        <v>134</v>
      </c>
    </row>
    <row r="664" spans="2:2">
      <c r="B664" s="100" t="s">
        <v>135</v>
      </c>
    </row>
    <row r="666" spans="2:2">
      <c r="B666" s="100" t="s">
        <v>157</v>
      </c>
    </row>
    <row r="668" spans="2:2">
      <c r="B668" s="100" t="s">
        <v>141</v>
      </c>
    </row>
    <row r="670" spans="2:2">
      <c r="B670" s="100" t="s">
        <v>159</v>
      </c>
    </row>
    <row r="680" spans="2:2">
      <c r="B680" s="100" t="s">
        <v>164</v>
      </c>
    </row>
    <row r="681" spans="2:2">
      <c r="B681" s="100"/>
    </row>
    <row r="695" spans="1:3" s="201" customFormat="1"/>
    <row r="698" spans="1:3">
      <c r="A698" s="203" t="s">
        <v>165</v>
      </c>
      <c r="B698" s="202"/>
      <c r="C698" s="202"/>
    </row>
    <row r="700" spans="1:3">
      <c r="B700" s="170" t="s">
        <v>127</v>
      </c>
    </row>
    <row r="704" spans="1:3">
      <c r="B704" s="100" t="s">
        <v>166</v>
      </c>
    </row>
    <row r="710" spans="2:3">
      <c r="B710" s="170" t="s">
        <v>167</v>
      </c>
    </row>
    <row r="715" spans="2:3">
      <c r="B715" s="100" t="s">
        <v>130</v>
      </c>
    </row>
    <row r="717" spans="2:3">
      <c r="C717" s="100" t="s">
        <v>131</v>
      </c>
    </row>
    <row r="729" spans="2:2">
      <c r="B729" s="100" t="s">
        <v>148</v>
      </c>
    </row>
    <row r="754" spans="2:8">
      <c r="B754" s="100" t="s">
        <v>132</v>
      </c>
    </row>
    <row r="756" spans="2:8">
      <c r="C756" s="100" t="s">
        <v>133</v>
      </c>
    </row>
    <row r="768" spans="2:8">
      <c r="H768" s="100"/>
    </row>
    <row r="774" spans="2:2">
      <c r="B774" s="100" t="s">
        <v>134</v>
      </c>
    </row>
    <row r="775" spans="2:2">
      <c r="B775" s="100" t="s">
        <v>135</v>
      </c>
    </row>
    <row r="777" spans="2:2">
      <c r="B777" s="100" t="s">
        <v>157</v>
      </c>
    </row>
    <row r="779" spans="2:2">
      <c r="B779" s="100" t="s">
        <v>141</v>
      </c>
    </row>
    <row r="782" spans="2:2">
      <c r="B782" s="100"/>
    </row>
    <row r="789" spans="1:3">
      <c r="B789" s="170" t="s">
        <v>169</v>
      </c>
    </row>
    <row r="791" spans="1:3">
      <c r="B791" s="100" t="s">
        <v>170</v>
      </c>
    </row>
    <row r="793" spans="1:3" s="201" customFormat="1"/>
    <row r="796" spans="1:3">
      <c r="A796" s="203" t="s">
        <v>171</v>
      </c>
      <c r="B796" s="202"/>
      <c r="C796" s="202"/>
    </row>
    <row r="798" spans="1:3">
      <c r="B798" s="170" t="s">
        <v>127</v>
      </c>
    </row>
    <row r="802" spans="2:3">
      <c r="B802" s="100" t="s">
        <v>172</v>
      </c>
    </row>
    <row r="808" spans="2:3">
      <c r="B808" s="170" t="s">
        <v>173</v>
      </c>
    </row>
    <row r="813" spans="2:3">
      <c r="B813" s="100" t="s">
        <v>130</v>
      </c>
    </row>
    <row r="815" spans="2:3">
      <c r="C815" s="100" t="s">
        <v>131</v>
      </c>
    </row>
    <row r="828" spans="2:2">
      <c r="B828" s="100" t="s">
        <v>148</v>
      </c>
    </row>
    <row r="852" spans="2:3">
      <c r="B852" s="100" t="s">
        <v>132</v>
      </c>
    </row>
    <row r="854" spans="2:3">
      <c r="C854" s="100" t="s">
        <v>133</v>
      </c>
    </row>
    <row r="871" spans="2:2">
      <c r="B871" s="100" t="s">
        <v>174</v>
      </c>
    </row>
    <row r="884" spans="2:2">
      <c r="B884" s="100" t="s">
        <v>175</v>
      </c>
    </row>
    <row r="916" spans="1:6" s="171" customFormat="1" ht="15.75">
      <c r="A916" s="298" t="s">
        <v>235</v>
      </c>
      <c r="B916" s="203"/>
      <c r="C916" s="203"/>
      <c r="D916" s="203"/>
      <c r="E916" s="203"/>
      <c r="F916" s="203"/>
    </row>
    <row r="917" spans="1:6" s="171" customFormat="1" ht="15.75">
      <c r="A917" s="299"/>
      <c r="B917" s="51" t="s">
        <v>236</v>
      </c>
      <c r="C917" s="9"/>
      <c r="D917" s="9"/>
      <c r="E917" s="9"/>
      <c r="F917" s="9"/>
    </row>
    <row r="918" spans="1:6">
      <c r="A918" s="170" t="s">
        <v>229</v>
      </c>
      <c r="B918" s="170" t="s">
        <v>223</v>
      </c>
    </row>
    <row r="919" spans="1:6">
      <c r="B919" s="170" t="s">
        <v>224</v>
      </c>
    </row>
    <row r="920" spans="1:6">
      <c r="B920" s="100" t="s">
        <v>225</v>
      </c>
    </row>
    <row r="921" spans="1:6">
      <c r="B921" s="100" t="s">
        <v>178</v>
      </c>
      <c r="C921" s="171"/>
      <c r="D921" s="297"/>
    </row>
    <row r="922" spans="1:6">
      <c r="B922" s="100" t="s">
        <v>240</v>
      </c>
    </row>
    <row r="925" spans="1:6">
      <c r="B925" s="171" t="s">
        <v>126</v>
      </c>
      <c r="C925" s="171"/>
    </row>
    <row r="927" spans="1:6">
      <c r="C927" s="170" t="s">
        <v>127</v>
      </c>
    </row>
    <row r="929" spans="3:5">
      <c r="D929" s="297"/>
    </row>
    <row r="931" spans="3:5">
      <c r="C931" s="100" t="s">
        <v>238</v>
      </c>
    </row>
    <row r="932" spans="3:5">
      <c r="C932" s="100" t="s">
        <v>232</v>
      </c>
      <c r="E932" s="297"/>
    </row>
    <row r="948" spans="3:3">
      <c r="C948" s="100" t="s">
        <v>233</v>
      </c>
    </row>
    <row r="964" spans="3:3">
      <c r="C964" s="100" t="s">
        <v>234</v>
      </c>
    </row>
    <row r="966" spans="3:3">
      <c r="C966" s="170" t="s">
        <v>230</v>
      </c>
    </row>
    <row r="968" spans="3:3">
      <c r="C968" s="100" t="s">
        <v>231</v>
      </c>
    </row>
    <row r="970" spans="3:3">
      <c r="C970" s="100"/>
    </row>
  </sheetData>
  <hyperlinks>
    <hyperlink ref="C5" location="Procedure!A20" display="Share_Cost_Mkt Query"/>
    <hyperlink ref="C6" location="Procedure!A187" display="Cash Tab Query"/>
    <hyperlink ref="C7" location="Procedure!A330" display="Dividend Receivable"/>
    <hyperlink ref="C8" location="Procedure!A456" display="Tax Reclaim Query"/>
    <hyperlink ref="C9" location="Procedure!A576" display="Open Trades"/>
    <hyperlink ref="C10" location="Procedure!A674" display="Pending FX"/>
  </hyperlinks>
  <pageMargins left="0.7" right="0.7" top="0.75" bottom="0.75" header="0.3" footer="0.3"/>
  <pageSetup scale="51" orientation="landscape" r:id="rId1"/>
  <colBreaks count="1" manualBreakCount="1">
    <brk id="14" max="670"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H53"/>
  <sheetViews>
    <sheetView tabSelected="1" zoomScale="70" zoomScaleNormal="70" workbookViewId="0">
      <pane ySplit="10" topLeftCell="A11" activePane="bottomLeft" state="frozen"/>
      <selection activeCell="G22" sqref="G22"/>
      <selection pane="bottomLeft"/>
    </sheetView>
  </sheetViews>
  <sheetFormatPr defaultColWidth="9.140625" defaultRowHeight="15"/>
  <cols>
    <col min="1" max="1" width="2.7109375" style="25" customWidth="1"/>
    <col min="2" max="2" width="63.7109375" style="25" customWidth="1"/>
    <col min="3" max="3" width="22.85546875" style="25" bestFit="1" customWidth="1"/>
    <col min="4" max="4" width="19.28515625" style="25" customWidth="1"/>
    <col min="5" max="6" width="21.5703125" style="25" customWidth="1"/>
    <col min="7" max="7" width="24.5703125" style="25" customWidth="1"/>
    <col min="8" max="8" width="42.85546875" style="25" customWidth="1"/>
    <col min="9" max="9" width="37.7109375" style="26" customWidth="1"/>
    <col min="10" max="10" width="16.85546875" style="26" customWidth="1"/>
    <col min="11" max="16384" width="9.140625" style="26"/>
  </cols>
  <sheetData>
    <row r="1" spans="1:8" ht="19.5" customHeight="1">
      <c r="A1" s="221" t="s">
        <v>198</v>
      </c>
      <c r="B1" s="222"/>
      <c r="C1" s="222" t="s">
        <v>278</v>
      </c>
      <c r="D1" s="222"/>
      <c r="E1" s="222"/>
      <c r="F1" s="222"/>
      <c r="G1" s="222"/>
      <c r="H1" s="222"/>
    </row>
    <row r="2" spans="1:8" ht="19.5" customHeight="1">
      <c r="A2" s="221" t="s">
        <v>199</v>
      </c>
      <c r="B2" s="222"/>
      <c r="C2" s="222" t="s">
        <v>277</v>
      </c>
      <c r="D2" s="222"/>
      <c r="E2" s="222"/>
      <c r="F2" s="222"/>
      <c r="G2" s="223" t="s">
        <v>26</v>
      </c>
      <c r="H2" s="224" t="s">
        <v>281</v>
      </c>
    </row>
    <row r="3" spans="1:8" ht="19.5" customHeight="1">
      <c r="A3" s="225" t="s">
        <v>107</v>
      </c>
      <c r="B3" s="226"/>
      <c r="C3" s="227">
        <v>44074</v>
      </c>
      <c r="D3" s="222"/>
      <c r="E3" s="222"/>
      <c r="F3" s="222"/>
      <c r="G3" s="223" t="s">
        <v>27</v>
      </c>
      <c r="H3" s="224" t="s">
        <v>280</v>
      </c>
    </row>
    <row r="4" spans="1:8" ht="19.5" customHeight="1">
      <c r="A4" s="231" t="s">
        <v>200</v>
      </c>
      <c r="B4" s="228"/>
      <c r="C4" s="228" t="s">
        <v>261</v>
      </c>
      <c r="D4" s="228"/>
      <c r="E4" s="222"/>
      <c r="F4" s="222"/>
      <c r="G4" s="223" t="s">
        <v>28</v>
      </c>
      <c r="H4" s="224" t="s">
        <v>282</v>
      </c>
    </row>
    <row r="5" spans="1:8" ht="19.5" customHeight="1">
      <c r="A5" s="233" t="s">
        <v>29</v>
      </c>
      <c r="B5" s="233"/>
      <c r="C5" s="234"/>
      <c r="D5" s="222"/>
      <c r="E5" s="222"/>
      <c r="F5" s="222"/>
      <c r="G5" s="223"/>
      <c r="H5" s="232"/>
    </row>
    <row r="6" spans="1:8" ht="19.5" customHeight="1">
      <c r="A6" s="28"/>
      <c r="B6" s="28"/>
      <c r="C6" s="28"/>
      <c r="D6" s="29"/>
      <c r="G6" s="27"/>
      <c r="H6" s="28"/>
    </row>
    <row r="7" spans="1:8">
      <c r="G7" s="27"/>
      <c r="H7" s="30"/>
    </row>
    <row r="8" spans="1:8">
      <c r="A8" s="28"/>
      <c r="B8" s="28"/>
      <c r="C8" s="28"/>
      <c r="D8" s="28"/>
      <c r="E8" s="28"/>
      <c r="F8" s="28"/>
      <c r="G8" s="28"/>
      <c r="H8" s="28"/>
    </row>
    <row r="9" spans="1:8" ht="15.75">
      <c r="A9" s="31"/>
      <c r="B9" s="31"/>
      <c r="C9" s="32" t="s">
        <v>30</v>
      </c>
      <c r="D9" s="32" t="s">
        <v>30</v>
      </c>
      <c r="E9" s="32"/>
      <c r="F9" s="32" t="s">
        <v>108</v>
      </c>
      <c r="G9" s="32" t="s">
        <v>31</v>
      </c>
      <c r="H9" s="32" t="s">
        <v>32</v>
      </c>
    </row>
    <row r="10" spans="1:8" ht="15.75">
      <c r="A10" s="28"/>
      <c r="B10" s="31"/>
      <c r="C10" s="32" t="s">
        <v>33</v>
      </c>
      <c r="D10" s="32" t="s">
        <v>32</v>
      </c>
      <c r="E10" s="32" t="s">
        <v>7</v>
      </c>
      <c r="F10" s="32" t="s">
        <v>109</v>
      </c>
      <c r="G10" s="32" t="s">
        <v>34</v>
      </c>
      <c r="H10" s="32" t="s">
        <v>31</v>
      </c>
    </row>
    <row r="11" spans="1:8" ht="15.75">
      <c r="A11" s="28"/>
      <c r="B11" s="31"/>
      <c r="C11" s="31"/>
      <c r="D11" s="31"/>
      <c r="E11" s="31"/>
      <c r="F11" s="31"/>
      <c r="G11" s="31"/>
      <c r="H11" s="31"/>
    </row>
    <row r="12" spans="1:8" ht="15.75">
      <c r="A12" s="28"/>
      <c r="B12" s="5" t="s">
        <v>35</v>
      </c>
      <c r="C12" s="31"/>
      <c r="D12" s="31"/>
      <c r="E12" s="31"/>
      <c r="F12" s="31"/>
      <c r="G12" s="31"/>
      <c r="H12" s="31"/>
    </row>
    <row r="13" spans="1:8" ht="19.5" customHeight="1">
      <c r="A13" s="33" t="s">
        <v>36</v>
      </c>
      <c r="B13" s="28"/>
      <c r="C13" s="28"/>
      <c r="D13" s="28"/>
      <c r="E13" s="28"/>
      <c r="F13" s="28"/>
      <c r="G13" s="28"/>
      <c r="H13" s="28"/>
    </row>
    <row r="14" spans="1:8" ht="15.75">
      <c r="A14" s="34"/>
      <c r="B14" s="34" t="s">
        <v>80</v>
      </c>
      <c r="C14" s="212">
        <f>Cash!C18</f>
        <v>588568.79999999993</v>
      </c>
      <c r="D14" s="212">
        <f>Cash!D18</f>
        <v>588349.1100000001</v>
      </c>
      <c r="E14" s="213">
        <f>C14-D14</f>
        <v>219.68999999982771</v>
      </c>
      <c r="F14" s="35"/>
      <c r="G14" s="36" t="s">
        <v>52</v>
      </c>
      <c r="H14" s="37"/>
    </row>
    <row r="15" spans="1:8" ht="19.5" customHeight="1">
      <c r="A15" s="28"/>
      <c r="B15" s="28"/>
      <c r="C15" s="214"/>
      <c r="D15" s="215"/>
      <c r="E15" s="214"/>
      <c r="F15" s="38"/>
      <c r="G15" s="40"/>
      <c r="H15" s="41"/>
    </row>
    <row r="16" spans="1:8" ht="19.5" customHeight="1">
      <c r="A16" s="42" t="s">
        <v>37</v>
      </c>
      <c r="B16" s="28"/>
      <c r="C16" s="214"/>
      <c r="D16" s="215"/>
      <c r="E16" s="214"/>
      <c r="F16" s="38"/>
      <c r="G16" s="40"/>
      <c r="H16" s="41"/>
    </row>
    <row r="17" spans="1:8" ht="15.75">
      <c r="A17" s="44"/>
      <c r="B17" s="34" t="s">
        <v>38</v>
      </c>
      <c r="C17" s="213">
        <f>Share_Cost_Mkt!D80</f>
        <v>1122223</v>
      </c>
      <c r="D17" s="216">
        <f>Share_Cost_Mkt!E80</f>
        <v>1122223</v>
      </c>
      <c r="E17" s="213">
        <f>C17-D17</f>
        <v>0</v>
      </c>
      <c r="F17" s="35"/>
      <c r="G17" s="36" t="s">
        <v>51</v>
      </c>
      <c r="H17" s="37"/>
    </row>
    <row r="18" spans="1:8" ht="15.75">
      <c r="A18" s="44"/>
      <c r="B18" s="46" t="s">
        <v>39</v>
      </c>
      <c r="C18" s="213">
        <f>Share_Cost_Mkt!H80</f>
        <v>24643504.620000008</v>
      </c>
      <c r="D18" s="213">
        <f>Share_Cost_Mkt!I80</f>
        <v>24561374.530000005</v>
      </c>
      <c r="E18" s="213">
        <f>C18-D18</f>
        <v>82130.090000003576</v>
      </c>
      <c r="F18" s="35"/>
      <c r="G18" s="36" t="s">
        <v>51</v>
      </c>
      <c r="H18" s="37"/>
    </row>
    <row r="19" spans="1:8" ht="79.900000000000006" customHeight="1">
      <c r="A19" s="44"/>
      <c r="B19" s="46" t="s">
        <v>40</v>
      </c>
      <c r="C19" s="213">
        <f>Share_Cost_Mkt!P80</f>
        <v>32835393.929999996</v>
      </c>
      <c r="D19" s="213">
        <f>Share_Cost_Mkt!Q80</f>
        <v>32827208.429999996</v>
      </c>
      <c r="E19" s="213">
        <f>C19-D19</f>
        <v>8185.5</v>
      </c>
      <c r="F19" s="35"/>
      <c r="G19" s="36" t="s">
        <v>51</v>
      </c>
      <c r="H19" s="37"/>
    </row>
    <row r="20" spans="1:8" ht="19.5" customHeight="1">
      <c r="A20" s="28"/>
      <c r="B20" s="28"/>
      <c r="C20" s="214"/>
      <c r="D20" s="214"/>
      <c r="E20" s="214"/>
      <c r="F20" s="38"/>
      <c r="G20" s="47"/>
      <c r="H20" s="229"/>
    </row>
    <row r="21" spans="1:8" ht="18.95" customHeight="1">
      <c r="A21" s="169" t="s">
        <v>41</v>
      </c>
      <c r="B21" s="48"/>
      <c r="C21" s="214"/>
      <c r="D21" s="214"/>
      <c r="E21" s="214"/>
      <c r="F21" s="43"/>
      <c r="G21" s="47"/>
      <c r="H21" s="229"/>
    </row>
    <row r="22" spans="1:8" ht="15.75">
      <c r="A22" s="44"/>
      <c r="B22" s="44" t="s">
        <v>42</v>
      </c>
      <c r="C22" s="213">
        <f>SUM(Open_Trades!D45)</f>
        <v>0</v>
      </c>
      <c r="D22" s="213">
        <f>SUM(Open_Trades!E45)</f>
        <v>0</v>
      </c>
      <c r="E22" s="213">
        <f t="shared" ref="E22:E28" si="0">C22-D22</f>
        <v>0</v>
      </c>
      <c r="F22" s="35"/>
      <c r="G22" s="36" t="s">
        <v>43</v>
      </c>
      <c r="H22" s="37"/>
    </row>
    <row r="23" spans="1:8" ht="15.75">
      <c r="A23" s="44"/>
      <c r="B23" s="44" t="s">
        <v>228</v>
      </c>
      <c r="C23" s="213">
        <f>SUM(INT_BNI_SSC)</f>
        <v>67.66</v>
      </c>
      <c r="D23" s="213">
        <f>SUM(INT_BNI_IM)</f>
        <v>67.66</v>
      </c>
      <c r="E23" s="213">
        <f t="shared" si="0"/>
        <v>0</v>
      </c>
      <c r="F23" s="35"/>
      <c r="G23" s="36" t="s">
        <v>3</v>
      </c>
      <c r="H23" s="37"/>
    </row>
    <row r="24" spans="1:8" ht="95.45" customHeight="1">
      <c r="A24" s="44"/>
      <c r="B24" s="44" t="s">
        <v>227</v>
      </c>
      <c r="C24" s="213">
        <f>SUM(Dividends!I60)</f>
        <v>40891.17</v>
      </c>
      <c r="D24" s="213">
        <f>SUM(Dividends!J60)</f>
        <v>40891.17</v>
      </c>
      <c r="E24" s="213">
        <f t="shared" si="0"/>
        <v>0</v>
      </c>
      <c r="F24" s="35"/>
      <c r="G24" s="36" t="s">
        <v>1</v>
      </c>
      <c r="H24" s="37"/>
    </row>
    <row r="25" spans="1:8" ht="15.75">
      <c r="A25" s="44"/>
      <c r="B25" s="44" t="s">
        <v>243</v>
      </c>
      <c r="C25" s="213">
        <f>Tax_Reclaims!J60</f>
        <v>56312.919999999991</v>
      </c>
      <c r="D25" s="213">
        <f>SUM(Tax_Reclaims!M60)</f>
        <v>56312.919999999991</v>
      </c>
      <c r="E25" s="213">
        <f t="shared" si="0"/>
        <v>0</v>
      </c>
      <c r="F25" s="35"/>
      <c r="G25" s="36" t="s">
        <v>2</v>
      </c>
      <c r="H25" s="37"/>
    </row>
    <row r="26" spans="1:8" ht="23.25" customHeight="1">
      <c r="A26" s="44"/>
      <c r="B26" s="46" t="s">
        <v>49</v>
      </c>
      <c r="C26" s="213">
        <f>SUM('Pending_FX '!B22)</f>
        <v>0</v>
      </c>
      <c r="D26" s="213">
        <f>SUM('Pending_FX '!C22)</f>
        <v>0</v>
      </c>
      <c r="E26" s="213">
        <f t="shared" si="0"/>
        <v>0</v>
      </c>
      <c r="F26" s="35"/>
      <c r="G26" s="36" t="s">
        <v>45</v>
      </c>
      <c r="H26" s="37"/>
    </row>
    <row r="27" spans="1:8" ht="15.75">
      <c r="A27" s="44"/>
      <c r="B27" s="218" t="s">
        <v>177</v>
      </c>
      <c r="C27" s="217"/>
      <c r="D27" s="217"/>
      <c r="E27" s="213">
        <f t="shared" si="0"/>
        <v>0</v>
      </c>
      <c r="F27" s="35"/>
      <c r="G27" s="36" t="s">
        <v>237</v>
      </c>
      <c r="H27" s="37"/>
    </row>
    <row r="28" spans="1:8" ht="15.75">
      <c r="A28" s="44"/>
      <c r="B28" s="218" t="s">
        <v>223</v>
      </c>
      <c r="C28" s="217"/>
      <c r="D28" s="217"/>
      <c r="E28" s="213">
        <f t="shared" si="0"/>
        <v>0</v>
      </c>
      <c r="F28" s="35"/>
      <c r="G28" s="36" t="s">
        <v>237</v>
      </c>
      <c r="H28" s="37"/>
    </row>
    <row r="29" spans="1:8" ht="19.5" customHeight="1">
      <c r="A29" s="28"/>
      <c r="B29" s="219" t="s">
        <v>46</v>
      </c>
      <c r="C29" s="214"/>
      <c r="D29" s="214"/>
      <c r="E29" s="214"/>
      <c r="F29" s="38"/>
      <c r="G29" s="47"/>
      <c r="H29" s="230"/>
    </row>
    <row r="30" spans="1:8" ht="18.95" customHeight="1">
      <c r="A30" s="42" t="s">
        <v>47</v>
      </c>
      <c r="B30" s="40"/>
      <c r="C30" s="214"/>
      <c r="D30" s="214"/>
      <c r="E30" s="214"/>
      <c r="F30" s="38"/>
      <c r="G30" s="49"/>
      <c r="H30" s="230"/>
    </row>
    <row r="31" spans="1:8" ht="15.75">
      <c r="A31" s="44"/>
      <c r="B31" s="220" t="s">
        <v>48</v>
      </c>
      <c r="C31" s="213">
        <f>SUM(Open_Trades!D19)</f>
        <v>0</v>
      </c>
      <c r="D31" s="213">
        <f>SUM(Open_Trades!E19)</f>
        <v>0</v>
      </c>
      <c r="E31" s="213">
        <f>C31-D31</f>
        <v>0</v>
      </c>
      <c r="F31" s="35"/>
      <c r="G31" s="36" t="s">
        <v>43</v>
      </c>
      <c r="H31" s="37"/>
    </row>
    <row r="32" spans="1:8" ht="18.95" customHeight="1">
      <c r="A32" s="44"/>
      <c r="B32" s="46" t="s">
        <v>44</v>
      </c>
      <c r="C32" s="213">
        <f>SUM('Pending_FX '!B11)</f>
        <v>2784.54</v>
      </c>
      <c r="D32" s="213">
        <f>SUM('Pending_FX '!C11)</f>
        <v>2784.54</v>
      </c>
      <c r="E32" s="213">
        <f t="shared" ref="E32:E41" si="1">C32-D32</f>
        <v>0</v>
      </c>
      <c r="F32" s="35"/>
      <c r="G32" s="36" t="s">
        <v>45</v>
      </c>
      <c r="H32" s="37"/>
    </row>
    <row r="33" spans="1:8" ht="15.75">
      <c r="A33" s="295"/>
      <c r="B33" s="218" t="s">
        <v>224</v>
      </c>
      <c r="C33" s="217"/>
      <c r="D33" s="217"/>
      <c r="E33" s="213">
        <f>C33-D33</f>
        <v>0</v>
      </c>
      <c r="F33" s="35"/>
      <c r="G33" s="36" t="s">
        <v>237</v>
      </c>
      <c r="H33" s="37"/>
    </row>
    <row r="34" spans="1:8" ht="15.75">
      <c r="A34" s="44"/>
      <c r="B34" s="218" t="s">
        <v>225</v>
      </c>
      <c r="C34" s="217"/>
      <c r="D34" s="217"/>
      <c r="E34" s="213">
        <f>C34-D34</f>
        <v>0</v>
      </c>
      <c r="F34" s="35"/>
      <c r="G34" s="36" t="s">
        <v>237</v>
      </c>
      <c r="H34" s="37"/>
    </row>
    <row r="35" spans="1:8" ht="15.75">
      <c r="A35" s="295"/>
      <c r="B35" s="218" t="s">
        <v>178</v>
      </c>
      <c r="C35" s="217"/>
      <c r="D35" s="217"/>
      <c r="E35" s="213">
        <f>C35-D35</f>
        <v>0</v>
      </c>
      <c r="F35" s="35"/>
      <c r="G35" s="36" t="s">
        <v>237</v>
      </c>
      <c r="H35" s="37"/>
    </row>
    <row r="36" spans="1:8" ht="19.5" customHeight="1">
      <c r="A36" s="42" t="s">
        <v>119</v>
      </c>
      <c r="B36" s="218"/>
      <c r="C36" s="217"/>
      <c r="D36" s="217"/>
      <c r="E36" s="213"/>
      <c r="F36" s="35"/>
      <c r="G36" s="36"/>
      <c r="H36" s="45"/>
    </row>
    <row r="37" spans="1:8" ht="19.5" customHeight="1">
      <c r="A37" s="44"/>
      <c r="B37" s="218" t="s">
        <v>176</v>
      </c>
      <c r="C37" s="217">
        <f>SUM(Dividends!Q60,Tax_Reclaims!L60)</f>
        <v>3667.9900000000002</v>
      </c>
      <c r="D37" s="217">
        <f>SUM(Dividends!R60,Tax_Reclaims!O60)</f>
        <v>3667.9900000000002</v>
      </c>
      <c r="E37" s="213">
        <f t="shared" si="1"/>
        <v>0</v>
      </c>
      <c r="F37" s="35"/>
      <c r="G37" s="36" t="s">
        <v>181</v>
      </c>
      <c r="H37" s="37"/>
    </row>
    <row r="38" spans="1:8" ht="19.5" customHeight="1">
      <c r="A38" s="44"/>
      <c r="B38" s="218" t="s">
        <v>120</v>
      </c>
      <c r="C38" s="217">
        <f>SUM(Open_Trades!L19)</f>
        <v>0</v>
      </c>
      <c r="D38" s="217">
        <f>SUM(Open_Trades!M19)</f>
        <v>0</v>
      </c>
      <c r="E38" s="213">
        <f t="shared" si="1"/>
        <v>0</v>
      </c>
      <c r="F38" s="35"/>
      <c r="G38" s="36" t="s">
        <v>43</v>
      </c>
      <c r="H38" s="45"/>
    </row>
    <row r="39" spans="1:8" ht="19.5" customHeight="1">
      <c r="A39" s="44"/>
      <c r="B39" s="218" t="s">
        <v>121</v>
      </c>
      <c r="C39" s="217">
        <f>SUM(Open_Trades!L45)</f>
        <v>0</v>
      </c>
      <c r="D39" s="217">
        <f>SUM(Open_Trades!M45)</f>
        <v>0</v>
      </c>
      <c r="E39" s="213">
        <f t="shared" si="1"/>
        <v>0</v>
      </c>
      <c r="F39" s="35"/>
      <c r="G39" s="36" t="s">
        <v>43</v>
      </c>
      <c r="H39" s="45"/>
    </row>
    <row r="40" spans="1:8" ht="19.5" customHeight="1">
      <c r="A40" s="44"/>
      <c r="B40" s="218" t="s">
        <v>220</v>
      </c>
      <c r="C40" s="213">
        <f>'Pending_FX '!D25</f>
        <v>-21.37</v>
      </c>
      <c r="D40" s="213">
        <f>'Pending_FX '!E25</f>
        <v>-21.37</v>
      </c>
      <c r="E40" s="213">
        <f t="shared" si="1"/>
        <v>0</v>
      </c>
      <c r="F40" s="35"/>
      <c r="G40" s="36" t="s">
        <v>45</v>
      </c>
      <c r="H40" s="45"/>
    </row>
    <row r="41" spans="1:8" ht="19.5" customHeight="1">
      <c r="A41" s="44"/>
      <c r="B41" s="218" t="s">
        <v>219</v>
      </c>
      <c r="C41" s="213">
        <f>'Pending_FX '!D26</f>
        <v>0</v>
      </c>
      <c r="D41" s="213">
        <f>'Pending_FX '!E26</f>
        <v>0</v>
      </c>
      <c r="E41" s="213">
        <f t="shared" si="1"/>
        <v>0</v>
      </c>
      <c r="F41" s="35"/>
      <c r="G41" s="36" t="s">
        <v>45</v>
      </c>
      <c r="H41" s="45"/>
    </row>
    <row r="42" spans="1:8" ht="19.5" customHeight="1">
      <c r="A42" s="28"/>
      <c r="B42" s="40"/>
      <c r="C42" s="214"/>
      <c r="D42" s="214"/>
      <c r="E42" s="215"/>
      <c r="F42" s="39"/>
      <c r="G42" s="47"/>
      <c r="H42" s="230"/>
    </row>
    <row r="43" spans="1:8" ht="19.5" customHeight="1">
      <c r="A43" s="44"/>
      <c r="B43" s="304" t="s">
        <v>226</v>
      </c>
      <c r="C43" s="213">
        <f>C14+C19+C22+C23+C24+C25+C26+C27-C31-C32+C35+C37+C39+C38+C40+C41</f>
        <v>33522096.559999999</v>
      </c>
      <c r="D43" s="213">
        <f>D14+D19+D22+D23+D24+D25+D26+D27-D31-D32+D35+D37+D39+D38+D40+D41</f>
        <v>33513691.369999997</v>
      </c>
      <c r="E43" s="216">
        <f>C43-D43</f>
        <v>8405.1900000013411</v>
      </c>
      <c r="F43" s="303">
        <f>(E43/$D43)*10000</f>
        <v>2.5079869320290107</v>
      </c>
      <c r="G43" s="36" t="s">
        <v>248</v>
      </c>
      <c r="H43" s="45"/>
    </row>
    <row r="44" spans="1:8" ht="20.25" customHeight="1">
      <c r="A44" s="44"/>
      <c r="B44" s="304" t="s">
        <v>50</v>
      </c>
      <c r="C44" s="44"/>
      <c r="D44" s="44"/>
      <c r="E44" s="302">
        <f>IF(ISERROR(E43/C43),0,E43/C43)</f>
        <v>2.5073580898966723E-4</v>
      </c>
      <c r="F44" s="35"/>
      <c r="G44" s="36"/>
      <c r="H44" s="45"/>
    </row>
    <row r="45" spans="1:8">
      <c r="A45" s="50"/>
    </row>
    <row r="46" spans="1:8" ht="15.75">
      <c r="A46" s="44"/>
      <c r="B46" s="296" t="s">
        <v>239</v>
      </c>
      <c r="C46" s="316">
        <v>33422382.09</v>
      </c>
      <c r="D46" s="316">
        <v>33422382.09</v>
      </c>
      <c r="E46" s="213">
        <f t="shared" ref="E46" si="2">C46-D46</f>
        <v>0</v>
      </c>
      <c r="F46" s="303">
        <f>(E46/$D46)*10000</f>
        <v>0</v>
      </c>
      <c r="G46" s="36" t="s">
        <v>237</v>
      </c>
      <c r="H46" s="45"/>
    </row>
    <row r="47" spans="1:8">
      <c r="A47" s="50"/>
      <c r="B47" s="300"/>
      <c r="C47" s="301"/>
      <c r="D47" s="300"/>
      <c r="E47" s="300"/>
      <c r="F47" s="300"/>
      <c r="G47" s="300"/>
      <c r="H47" s="300"/>
    </row>
    <row r="48" spans="1:8" ht="16.5" thickBot="1">
      <c r="B48" s="305" t="s">
        <v>242</v>
      </c>
      <c r="C48" s="306">
        <f>C46-C43</f>
        <v>-99714.469999998808</v>
      </c>
      <c r="D48" s="306">
        <f>D46-D43</f>
        <v>-91309.279999997467</v>
      </c>
      <c r="E48" s="300"/>
      <c r="F48" s="300"/>
      <c r="G48" s="300"/>
      <c r="H48" s="300"/>
    </row>
    <row r="49" spans="3:4">
      <c r="C49" s="154"/>
      <c r="D49" s="211"/>
    </row>
    <row r="51" spans="3:4">
      <c r="C51" s="211"/>
    </row>
    <row r="52" spans="3:4">
      <c r="C52" s="211"/>
    </row>
    <row r="53" spans="3:4">
      <c r="C53" s="211"/>
    </row>
  </sheetData>
  <phoneticPr fontId="0" type="noConversion"/>
  <pageMargins left="0.75" right="0.75" top="1" bottom="1" header="0.5" footer="0.5"/>
  <pageSetup scale="48" orientation="landscape" r:id="rId1"/>
  <headerFooter alignWithMargins="0">
    <oddHeader>&amp;A</oddHeader>
  </headerFooter>
  <ignoredErrors>
    <ignoredError sqref="C37 C38:C39 D37 D38:D39" unlocked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XEX82"/>
  <sheetViews>
    <sheetView zoomScale="80" zoomScaleNormal="80" workbookViewId="0">
      <pane xSplit="3" ySplit="2" topLeftCell="D3" activePane="bottomRight" state="frozen"/>
      <selection activeCell="G22" sqref="G22"/>
      <selection pane="topRight" activeCell="G22" sqref="G22"/>
      <selection pane="bottomLeft" activeCell="G22" sqref="G22"/>
      <selection pane="bottomRight"/>
    </sheetView>
  </sheetViews>
  <sheetFormatPr defaultColWidth="8.85546875" defaultRowHeight="12.75"/>
  <cols>
    <col min="1" max="2" width="14.28515625" style="53" customWidth="1"/>
    <col min="3" max="3" width="35.85546875" style="53" bestFit="1" customWidth="1"/>
    <col min="4" max="4" width="19" style="236" bestFit="1" customWidth="1"/>
    <col min="5" max="5" width="21.28515625" style="236" bestFit="1" customWidth="1"/>
    <col min="6" max="7" width="20.28515625" style="236" customWidth="1"/>
    <col min="8" max="8" width="17.5703125" style="237" bestFit="1" customWidth="1"/>
    <col min="9" max="9" width="16.140625" style="237" bestFit="1" customWidth="1"/>
    <col min="10" max="11" width="19.85546875" style="237" customWidth="1"/>
    <col min="12" max="12" width="18.7109375" style="237" customWidth="1"/>
    <col min="13" max="14" width="13.5703125" style="237" customWidth="1"/>
    <col min="15" max="15" width="15.7109375" style="237" customWidth="1"/>
    <col min="16" max="16" width="15.42578125" style="237" bestFit="1" customWidth="1"/>
    <col min="17" max="17" width="15.28515625" style="237" bestFit="1" customWidth="1"/>
    <col min="18" max="18" width="16.28515625" style="237" customWidth="1"/>
    <col min="19" max="19" width="21.28515625" style="148" customWidth="1"/>
    <col min="20" max="20" width="62.5703125" style="52" bestFit="1" customWidth="1"/>
    <col min="21" max="21" width="12.7109375" style="54" customWidth="1"/>
    <col min="22" max="16384" width="8.85546875" style="52"/>
  </cols>
  <sheetData>
    <row r="1" spans="1:21">
      <c r="A1" s="146" t="s">
        <v>116</v>
      </c>
      <c r="B1" s="146"/>
    </row>
    <row r="2" spans="1:21" s="51" customFormat="1" ht="25.5">
      <c r="A2" s="173" t="s">
        <v>70</v>
      </c>
      <c r="B2" s="173" t="s">
        <v>204</v>
      </c>
      <c r="C2" s="173" t="s">
        <v>5</v>
      </c>
      <c r="D2" s="238" t="s">
        <v>6</v>
      </c>
      <c r="E2" s="239" t="s">
        <v>67</v>
      </c>
      <c r="F2" s="240" t="s">
        <v>7</v>
      </c>
      <c r="G2" s="240" t="s">
        <v>191</v>
      </c>
      <c r="H2" s="241" t="s">
        <v>8</v>
      </c>
      <c r="I2" s="242" t="s">
        <v>68</v>
      </c>
      <c r="J2" s="240" t="s">
        <v>7</v>
      </c>
      <c r="K2" s="240" t="s">
        <v>191</v>
      </c>
      <c r="L2" s="238" t="s">
        <v>9</v>
      </c>
      <c r="M2" s="239" t="s">
        <v>71</v>
      </c>
      <c r="N2" s="240" t="s">
        <v>7</v>
      </c>
      <c r="O2" s="240" t="s">
        <v>191</v>
      </c>
      <c r="P2" s="238" t="s">
        <v>10</v>
      </c>
      <c r="Q2" s="239" t="s">
        <v>69</v>
      </c>
      <c r="R2" s="240" t="s">
        <v>7</v>
      </c>
      <c r="S2" s="240" t="s">
        <v>191</v>
      </c>
      <c r="T2" s="9" t="s">
        <v>209</v>
      </c>
      <c r="U2" s="350" t="s">
        <v>275</v>
      </c>
    </row>
    <row r="3" spans="1:21" s="51" customFormat="1">
      <c r="A3" s="292">
        <f>VLOOKUP(U3,Sheet1!$C$2:$C$84,1,FALSE)</f>
        <v>2704485</v>
      </c>
      <c r="B3" s="334">
        <v>705015105</v>
      </c>
      <c r="C3" s="334" t="s">
        <v>449</v>
      </c>
      <c r="D3">
        <v>31708</v>
      </c>
      <c r="E3" s="239">
        <f>VLOOKUP(A3,Sheet1!$C$2:$E$84,3,FALSE)</f>
        <v>31708</v>
      </c>
      <c r="F3" s="240">
        <f t="shared" ref="F3:F76" si="0">D3-E3</f>
        <v>0</v>
      </c>
      <c r="G3" s="254">
        <f>ROUND(F3/D3,10)</f>
        <v>0</v>
      </c>
      <c r="H3">
        <v>378096.97</v>
      </c>
      <c r="I3" s="242">
        <f>VLOOKUP(A3,Sheet1!$C$2:$F$84,4,FALSE)</f>
        <v>378096.97</v>
      </c>
      <c r="J3" s="240">
        <f t="shared" ref="J3:J76" si="1">H3-I3</f>
        <v>0</v>
      </c>
      <c r="K3" s="254">
        <f>ROUND(J3/H3,10)</f>
        <v>0</v>
      </c>
      <c r="L3" s="346">
        <v>7.45</v>
      </c>
      <c r="M3" s="239">
        <f>VLOOKUP(A3,Sheet1!$C$2:$G$84,5,FALSE)</f>
        <v>7.45</v>
      </c>
      <c r="N3" s="240">
        <f t="shared" ref="N3:N76" si="2">L3-M3</f>
        <v>0</v>
      </c>
      <c r="O3" s="254">
        <f t="shared" ref="O3:O76" si="3">ROUND(N3/L3,10)</f>
        <v>0</v>
      </c>
      <c r="P3">
        <v>236224.6</v>
      </c>
      <c r="Q3" s="239">
        <f>VLOOKUP(A3,Sheet1!$C$2:$H$84,6,FALSE)</f>
        <v>236224.6</v>
      </c>
      <c r="R3" s="240">
        <f>P3-Q3</f>
        <v>0</v>
      </c>
      <c r="S3" s="254">
        <f>ROUND(R3/P3,10)</f>
        <v>0</v>
      </c>
      <c r="T3" s="9"/>
      <c r="U3" s="334">
        <v>2704485</v>
      </c>
    </row>
    <row r="4" spans="1:21" s="51" customFormat="1">
      <c r="A4" s="292">
        <f>VLOOKUP(U4,Sheet1!$C$2:$C$84,1,FALSE)</f>
        <v>2402444</v>
      </c>
      <c r="B4" s="334">
        <v>686330101</v>
      </c>
      <c r="C4" s="334" t="s">
        <v>450</v>
      </c>
      <c r="D4">
        <v>2050</v>
      </c>
      <c r="E4" s="239">
        <f>VLOOKUP(A4,Sheet1!$C$2:$E$84,3,FALSE)</f>
        <v>2050</v>
      </c>
      <c r="F4" s="240">
        <f t="shared" si="0"/>
        <v>0</v>
      </c>
      <c r="G4" s="254">
        <f t="shared" ref="G4:G80" si="4">ROUND(F4/D4,10)</f>
        <v>0</v>
      </c>
      <c r="H4">
        <v>163597.38</v>
      </c>
      <c r="I4" s="242">
        <f>VLOOKUP(A4,Sheet1!$C$2:$F$84,4,FALSE)</f>
        <v>163597.38</v>
      </c>
      <c r="J4" s="240">
        <f t="shared" si="1"/>
        <v>0</v>
      </c>
      <c r="K4" s="254">
        <f t="shared" ref="K4:K76" si="5">ROUND(J4/H4,10)</f>
        <v>0</v>
      </c>
      <c r="L4" s="346">
        <v>62.16</v>
      </c>
      <c r="M4" s="239">
        <f>VLOOKUP(A4,Sheet1!$C$2:$G$84,5,FALSE)</f>
        <v>62.16</v>
      </c>
      <c r="N4" s="240">
        <f t="shared" si="2"/>
        <v>0</v>
      </c>
      <c r="O4" s="254">
        <f t="shared" si="3"/>
        <v>0</v>
      </c>
      <c r="P4">
        <v>127428</v>
      </c>
      <c r="Q4" s="239">
        <f>VLOOKUP(A4,Sheet1!$C$2:$H$84,6,FALSE)</f>
        <v>127428</v>
      </c>
      <c r="R4" s="240">
        <f t="shared" ref="R4:R55" si="6">P4-Q4</f>
        <v>0</v>
      </c>
      <c r="S4" s="254">
        <f t="shared" ref="S4:S76" si="7">ROUND(R4/P4,10)</f>
        <v>0</v>
      </c>
      <c r="T4" s="9"/>
      <c r="U4" s="334">
        <v>2402444</v>
      </c>
    </row>
    <row r="5" spans="1:21" s="51" customFormat="1">
      <c r="A5" s="292">
        <f>VLOOKUP(U5,Sheet1!$C$2:$C$84,1,FALSE)</f>
        <v>5999330</v>
      </c>
      <c r="B5" s="334">
        <v>599933900</v>
      </c>
      <c r="C5" s="334" t="s">
        <v>451</v>
      </c>
      <c r="D5">
        <v>2900</v>
      </c>
      <c r="E5" s="239">
        <f>VLOOKUP(A5,Sheet1!$C$2:$E$84,3,FALSE)</f>
        <v>2900</v>
      </c>
      <c r="F5" s="240">
        <f t="shared" si="0"/>
        <v>0</v>
      </c>
      <c r="G5" s="254">
        <f t="shared" si="4"/>
        <v>0</v>
      </c>
      <c r="H5">
        <v>513054.91</v>
      </c>
      <c r="I5" s="242">
        <f>VLOOKUP(A5,Sheet1!$C$2:$F$84,4,FALSE)</f>
        <v>513054.91</v>
      </c>
      <c r="J5" s="240">
        <f t="shared" si="1"/>
        <v>0</v>
      </c>
      <c r="K5" s="254">
        <f t="shared" si="5"/>
        <v>0</v>
      </c>
      <c r="L5" s="346">
        <v>309.03361200000001</v>
      </c>
      <c r="M5" s="239">
        <f>VLOOKUP(A5,Sheet1!$C$2:$G$84,5,FALSE)</f>
        <v>308.43</v>
      </c>
      <c r="N5" s="240">
        <f t="shared" si="2"/>
        <v>0.60361199999999826</v>
      </c>
      <c r="O5" s="254">
        <f t="shared" si="3"/>
        <v>1.9532244000000001E-3</v>
      </c>
      <c r="P5">
        <v>896197.48</v>
      </c>
      <c r="Q5" s="239">
        <f>VLOOKUP(A5,Sheet1!$C$2:$H$84,6,FALSE)</f>
        <v>894437.81</v>
      </c>
      <c r="R5" s="240">
        <f t="shared" si="6"/>
        <v>1759.6699999999255</v>
      </c>
      <c r="S5" s="254">
        <f t="shared" si="7"/>
        <v>1.9634847E-3</v>
      </c>
      <c r="T5" s="9"/>
      <c r="U5" s="334">
        <v>5999330</v>
      </c>
    </row>
    <row r="6" spans="1:21" s="51" customFormat="1">
      <c r="A6" s="292">
        <f>VLOOKUP(U6,Sheet1!$C$2:$C$84,1,FALSE)</f>
        <v>6229597</v>
      </c>
      <c r="B6" s="334">
        <v>622959906</v>
      </c>
      <c r="C6" s="334" t="s">
        <v>452</v>
      </c>
      <c r="D6">
        <v>50671</v>
      </c>
      <c r="E6" s="239">
        <f>VLOOKUP(A6,Sheet1!$C$2:$E$84,3,FALSE)</f>
        <v>50671</v>
      </c>
      <c r="F6" s="240">
        <f t="shared" si="0"/>
        <v>0</v>
      </c>
      <c r="G6" s="254">
        <f t="shared" si="4"/>
        <v>0</v>
      </c>
      <c r="H6">
        <v>404967.63</v>
      </c>
      <c r="I6" s="242">
        <f>VLOOKUP(A6,Sheet1!$C$2:$F$84,4,FALSE)</f>
        <v>404967.63</v>
      </c>
      <c r="J6" s="240">
        <f t="shared" si="1"/>
        <v>0</v>
      </c>
      <c r="K6" s="254">
        <f t="shared" si="5"/>
        <v>0</v>
      </c>
      <c r="L6" s="346">
        <v>8.798152</v>
      </c>
      <c r="M6" s="239">
        <f>VLOOKUP(A6,Sheet1!$C$2:$G$84,5,FALSE)</f>
        <v>8.81</v>
      </c>
      <c r="N6" s="240">
        <f t="shared" si="2"/>
        <v>-1.1848000000000525E-2</v>
      </c>
      <c r="O6" s="254">
        <f t="shared" si="3"/>
        <v>-1.3466464000000001E-3</v>
      </c>
      <c r="P6">
        <v>445811.15</v>
      </c>
      <c r="Q6" s="239">
        <f>VLOOKUP(A6,Sheet1!$C$2:$H$84,6,FALSE)</f>
        <v>446463.72</v>
      </c>
      <c r="R6" s="240">
        <f t="shared" si="6"/>
        <v>-652.56999999994878</v>
      </c>
      <c r="S6" s="254">
        <f t="shared" si="7"/>
        <v>-1.4637812E-3</v>
      </c>
      <c r="T6" s="9"/>
      <c r="U6" s="334">
        <v>6229597</v>
      </c>
    </row>
    <row r="7" spans="1:21" s="51" customFormat="1">
      <c r="A7" s="292">
        <f>VLOOKUP(U7,Sheet1!$C$2:$C$84,1,FALSE)</f>
        <v>4031879</v>
      </c>
      <c r="B7" s="334">
        <v>403187909</v>
      </c>
      <c r="C7" s="334" t="s">
        <v>453</v>
      </c>
      <c r="D7">
        <v>18176</v>
      </c>
      <c r="E7" s="239">
        <f>VLOOKUP(A7,Sheet1!$C$2:$E$84,3,FALSE)</f>
        <v>18176</v>
      </c>
      <c r="F7" s="240">
        <f t="shared" si="0"/>
        <v>0</v>
      </c>
      <c r="G7" s="254">
        <f t="shared" si="4"/>
        <v>0</v>
      </c>
      <c r="H7">
        <v>343845.81</v>
      </c>
      <c r="I7" s="242">
        <f>VLOOKUP(A7,Sheet1!$C$2:$F$84,4,FALSE)</f>
        <v>343845.81</v>
      </c>
      <c r="J7" s="240">
        <f t="shared" si="1"/>
        <v>0</v>
      </c>
      <c r="K7" s="254">
        <f t="shared" si="5"/>
        <v>0</v>
      </c>
      <c r="L7" s="346">
        <v>24.158200000000001</v>
      </c>
      <c r="M7" s="239">
        <f>VLOOKUP(A7,Sheet1!$C$2:$G$84,5,FALSE)</f>
        <v>24.11</v>
      </c>
      <c r="N7" s="240">
        <f t="shared" si="2"/>
        <v>4.8200000000001353E-2</v>
      </c>
      <c r="O7" s="254">
        <f t="shared" si="3"/>
        <v>1.9951817999999998E-3</v>
      </c>
      <c r="P7">
        <v>439099.45</v>
      </c>
      <c r="Q7" s="239">
        <f>VLOOKUP(A7,Sheet1!$C$2:$H$84,6,FALSE)</f>
        <v>438237.29</v>
      </c>
      <c r="R7" s="240">
        <f t="shared" si="6"/>
        <v>862.1600000000326</v>
      </c>
      <c r="S7" s="254">
        <f t="shared" si="7"/>
        <v>1.9634731999999999E-3</v>
      </c>
      <c r="T7" s="9"/>
      <c r="U7" s="334">
        <v>4031879</v>
      </c>
    </row>
    <row r="8" spans="1:21" s="51" customFormat="1">
      <c r="A8" s="292">
        <f>VLOOKUP(U8,Sheet1!$C$2:$C$84,1,FALSE)</f>
        <v>2124533</v>
      </c>
      <c r="B8" s="334">
        <v>878742204</v>
      </c>
      <c r="C8" s="334" t="s">
        <v>454</v>
      </c>
      <c r="D8">
        <v>8200</v>
      </c>
      <c r="E8" s="239">
        <f>VLOOKUP(A8,Sheet1!$C$2:$E$84,3,FALSE)</f>
        <v>8200</v>
      </c>
      <c r="F8" s="240">
        <f t="shared" si="0"/>
        <v>0</v>
      </c>
      <c r="G8" s="254">
        <f t="shared" si="4"/>
        <v>0</v>
      </c>
      <c r="H8">
        <v>173840</v>
      </c>
      <c r="I8" s="242">
        <f>VLOOKUP(A8,Sheet1!$C$2:$F$84,4,FALSE)</f>
        <v>173840</v>
      </c>
      <c r="J8" s="240">
        <f t="shared" si="1"/>
        <v>0</v>
      </c>
      <c r="K8" s="254">
        <f t="shared" si="5"/>
        <v>0</v>
      </c>
      <c r="L8" s="346">
        <v>11.52</v>
      </c>
      <c r="M8" s="239">
        <f>VLOOKUP(A8,Sheet1!$C$2:$G$84,5,FALSE)</f>
        <v>11.52</v>
      </c>
      <c r="N8" s="240">
        <f t="shared" si="2"/>
        <v>0</v>
      </c>
      <c r="O8" s="254">
        <f t="shared" si="3"/>
        <v>0</v>
      </c>
      <c r="P8">
        <v>94464</v>
      </c>
      <c r="Q8" s="239">
        <f>VLOOKUP(A8,Sheet1!$C$2:$H$84,6,FALSE)</f>
        <v>94464</v>
      </c>
      <c r="R8" s="240">
        <f t="shared" si="6"/>
        <v>0</v>
      </c>
      <c r="S8" s="254">
        <f t="shared" si="7"/>
        <v>0</v>
      </c>
      <c r="T8" s="9"/>
      <c r="U8" s="334">
        <v>2124533</v>
      </c>
    </row>
    <row r="9" spans="1:21" s="51" customFormat="1">
      <c r="A9" s="292">
        <f>VLOOKUP(U9,Sheet1!$C$2:$C$84,1,FALSE)</f>
        <v>2569286</v>
      </c>
      <c r="B9" s="334" t="s">
        <v>328</v>
      </c>
      <c r="C9" s="334" t="s">
        <v>455</v>
      </c>
      <c r="D9">
        <v>42200</v>
      </c>
      <c r="E9" s="239">
        <f>VLOOKUP(A9,Sheet1!$C$2:$E$84,3,FALSE)</f>
        <v>42200</v>
      </c>
      <c r="F9" s="240">
        <f t="shared" si="0"/>
        <v>0</v>
      </c>
      <c r="G9" s="254">
        <f t="shared" si="4"/>
        <v>0</v>
      </c>
      <c r="H9">
        <v>495346.44</v>
      </c>
      <c r="I9" s="242">
        <f>VLOOKUP(A9,Sheet1!$C$2:$F$84,4,FALSE)</f>
        <v>495346.44</v>
      </c>
      <c r="J9" s="240">
        <f t="shared" si="1"/>
        <v>0</v>
      </c>
      <c r="K9" s="254">
        <f t="shared" si="5"/>
        <v>0</v>
      </c>
      <c r="L9" s="346">
        <v>10.74</v>
      </c>
      <c r="M9" s="239">
        <f>VLOOKUP(A9,Sheet1!$C$2:$G$84,5,FALSE)</f>
        <v>10.74</v>
      </c>
      <c r="N9" s="240">
        <f t="shared" si="2"/>
        <v>0</v>
      </c>
      <c r="O9" s="254">
        <f t="shared" si="3"/>
        <v>0</v>
      </c>
      <c r="P9">
        <v>453228</v>
      </c>
      <c r="Q9" s="239">
        <f>VLOOKUP(A9,Sheet1!$C$2:$H$84,6,FALSE)</f>
        <v>453228</v>
      </c>
      <c r="R9" s="240">
        <f t="shared" si="6"/>
        <v>0</v>
      </c>
      <c r="S9" s="254">
        <f t="shared" si="7"/>
        <v>0</v>
      </c>
      <c r="T9" s="9"/>
      <c r="U9" s="334">
        <v>2569286</v>
      </c>
    </row>
    <row r="10" spans="1:21" s="51" customFormat="1">
      <c r="A10" s="292">
        <f>VLOOKUP(U10,Sheet1!$C$2:$C$84,1,FALSE)</f>
        <v>6269861</v>
      </c>
      <c r="B10" s="334">
        <v>626986905</v>
      </c>
      <c r="C10" s="334" t="s">
        <v>456</v>
      </c>
      <c r="D10">
        <v>11200</v>
      </c>
      <c r="E10" s="239">
        <f>VLOOKUP(A10,Sheet1!$C$2:$E$84,3,FALSE)</f>
        <v>11200</v>
      </c>
      <c r="F10" s="240">
        <f t="shared" si="0"/>
        <v>0</v>
      </c>
      <c r="G10" s="254">
        <f t="shared" si="4"/>
        <v>0</v>
      </c>
      <c r="H10">
        <v>178647.75</v>
      </c>
      <c r="I10" s="242">
        <f>VLOOKUP(A10,Sheet1!$C$2:$F$84,4,FALSE)</f>
        <v>178647.75</v>
      </c>
      <c r="J10" s="240">
        <f t="shared" si="1"/>
        <v>0</v>
      </c>
      <c r="K10" s="254">
        <f t="shared" si="5"/>
        <v>0</v>
      </c>
      <c r="L10" s="346">
        <v>23.490027999999999</v>
      </c>
      <c r="M10" s="239">
        <f>VLOOKUP(A10,Sheet1!$C$2:$G$84,5,FALSE)</f>
        <v>23.52</v>
      </c>
      <c r="N10" s="240">
        <f t="shared" si="2"/>
        <v>-2.9972000000000776E-2</v>
      </c>
      <c r="O10" s="254">
        <f t="shared" si="3"/>
        <v>-1.2759456999999999E-3</v>
      </c>
      <c r="P10">
        <v>263088.31</v>
      </c>
      <c r="Q10" s="239">
        <f>VLOOKUP(A10,Sheet1!$C$2:$H$84,6,FALSE)</f>
        <v>263473.42</v>
      </c>
      <c r="R10" s="240">
        <f t="shared" si="6"/>
        <v>-385.10999999998603</v>
      </c>
      <c r="S10" s="254">
        <f t="shared" si="7"/>
        <v>-1.4638050999999999E-3</v>
      </c>
      <c r="T10" s="9"/>
      <c r="U10" s="334">
        <v>6269861</v>
      </c>
    </row>
    <row r="11" spans="1:21" s="51" customFormat="1">
      <c r="A11" s="292">
        <f>VLOOKUP(U11,Sheet1!$C$2:$C$84,1,FALSE)</f>
        <v>2125097</v>
      </c>
      <c r="B11" s="334">
        <v>124765108</v>
      </c>
      <c r="C11" s="334" t="s">
        <v>457</v>
      </c>
      <c r="D11">
        <v>24400</v>
      </c>
      <c r="E11" s="239">
        <f>VLOOKUP(A11,Sheet1!$C$2:$E$84,3,FALSE)</f>
        <v>24400</v>
      </c>
      <c r="F11" s="240">
        <f t="shared" si="0"/>
        <v>0</v>
      </c>
      <c r="G11" s="254">
        <f t="shared" si="4"/>
        <v>0</v>
      </c>
      <c r="H11">
        <v>406039.06</v>
      </c>
      <c r="I11" s="242">
        <f>VLOOKUP(A11,Sheet1!$C$2:$F$84,4,FALSE)</f>
        <v>406039.06</v>
      </c>
      <c r="J11" s="240">
        <f t="shared" si="1"/>
        <v>0</v>
      </c>
      <c r="K11" s="254">
        <f t="shared" si="5"/>
        <v>0</v>
      </c>
      <c r="L11" s="346">
        <v>15.81</v>
      </c>
      <c r="M11" s="239">
        <f>VLOOKUP(A11,Sheet1!$C$2:$G$84,5,FALSE)</f>
        <v>15.81</v>
      </c>
      <c r="N11" s="240">
        <f t="shared" si="2"/>
        <v>0</v>
      </c>
      <c r="O11" s="254">
        <f t="shared" si="3"/>
        <v>0</v>
      </c>
      <c r="P11">
        <v>385764</v>
      </c>
      <c r="Q11" s="239">
        <f>VLOOKUP(A11,Sheet1!$C$2:$H$84,6,FALSE)</f>
        <v>385764</v>
      </c>
      <c r="R11" s="240">
        <f t="shared" si="6"/>
        <v>0</v>
      </c>
      <c r="S11" s="254">
        <f t="shared" si="7"/>
        <v>0</v>
      </c>
      <c r="T11" s="9"/>
      <c r="U11" s="334">
        <v>2125097</v>
      </c>
    </row>
    <row r="12" spans="1:21" s="51" customFormat="1">
      <c r="A12" s="292">
        <f>VLOOKUP(U12,Sheet1!$C$2:$C$84,1,FALSE)</f>
        <v>6986041</v>
      </c>
      <c r="B12" s="334">
        <v>698604006</v>
      </c>
      <c r="C12" s="334" t="s">
        <v>458</v>
      </c>
      <c r="D12">
        <v>6300</v>
      </c>
      <c r="E12" s="239">
        <f>VLOOKUP(A12,Sheet1!$C$2:$E$84,3,FALSE)</f>
        <v>6300</v>
      </c>
      <c r="F12" s="240">
        <f t="shared" si="0"/>
        <v>0</v>
      </c>
      <c r="G12" s="254">
        <f t="shared" si="4"/>
        <v>0</v>
      </c>
      <c r="H12">
        <v>168291.53</v>
      </c>
      <c r="I12" s="242">
        <f>VLOOKUP(A12,Sheet1!$C$2:$F$84,4,FALSE)</f>
        <v>168291.53</v>
      </c>
      <c r="J12" s="240">
        <f t="shared" si="1"/>
        <v>0</v>
      </c>
      <c r="K12" s="254">
        <f t="shared" si="5"/>
        <v>0</v>
      </c>
      <c r="L12" s="346">
        <v>35.975293999999998</v>
      </c>
      <c r="M12" s="239">
        <f>VLOOKUP(A12,Sheet1!$C$2:$G$84,5,FALSE)</f>
        <v>36.03</v>
      </c>
      <c r="N12" s="240">
        <f t="shared" si="2"/>
        <v>-5.470600000000303E-2</v>
      </c>
      <c r="O12" s="254">
        <f t="shared" si="3"/>
        <v>-1.5206547E-3</v>
      </c>
      <c r="P12">
        <v>226644.35</v>
      </c>
      <c r="Q12" s="239">
        <f>VLOOKUP(A12,Sheet1!$C$2:$H$84,6,FALSE)</f>
        <v>226976.11</v>
      </c>
      <c r="R12" s="240">
        <f t="shared" si="6"/>
        <v>-331.75999999998021</v>
      </c>
      <c r="S12" s="254">
        <f t="shared" si="7"/>
        <v>-1.4637911999999999E-3</v>
      </c>
      <c r="T12" s="9"/>
      <c r="U12" s="334">
        <v>6986041</v>
      </c>
    </row>
    <row r="13" spans="1:21" s="51" customFormat="1">
      <c r="A13" s="292">
        <f>VLOOKUP(U13,Sheet1!$C$2:$C$84,1,FALSE)</f>
        <v>2655657</v>
      </c>
      <c r="B13" s="334">
        <v>683715106</v>
      </c>
      <c r="C13" s="334" t="s">
        <v>459</v>
      </c>
      <c r="D13">
        <v>11800</v>
      </c>
      <c r="E13" s="239">
        <f>VLOOKUP(A13,Sheet1!$C$2:$E$84,3,FALSE)</f>
        <v>11800</v>
      </c>
      <c r="F13" s="240">
        <f t="shared" si="0"/>
        <v>0</v>
      </c>
      <c r="G13" s="254">
        <f t="shared" si="4"/>
        <v>0</v>
      </c>
      <c r="H13">
        <v>394088.85</v>
      </c>
      <c r="I13" s="242">
        <f>VLOOKUP(A13,Sheet1!$C$2:$F$84,4,FALSE)</f>
        <v>394088.85</v>
      </c>
      <c r="J13" s="240">
        <f t="shared" si="1"/>
        <v>0</v>
      </c>
      <c r="K13" s="254">
        <f t="shared" si="5"/>
        <v>0</v>
      </c>
      <c r="L13" s="346">
        <v>45.38</v>
      </c>
      <c r="M13" s="239">
        <f>VLOOKUP(A13,Sheet1!$C$2:$G$84,5,FALSE)</f>
        <v>45.38</v>
      </c>
      <c r="N13" s="240">
        <f t="shared" si="2"/>
        <v>0</v>
      </c>
      <c r="O13" s="254">
        <f t="shared" si="3"/>
        <v>0</v>
      </c>
      <c r="P13">
        <v>535484</v>
      </c>
      <c r="Q13" s="239">
        <f>VLOOKUP(A13,Sheet1!$C$2:$H$84,6,FALSE)</f>
        <v>535484</v>
      </c>
      <c r="R13" s="240">
        <f t="shared" si="6"/>
        <v>0</v>
      </c>
      <c r="S13" s="254">
        <f t="shared" si="7"/>
        <v>0</v>
      </c>
      <c r="T13" s="9"/>
      <c r="U13" s="334">
        <v>2655657</v>
      </c>
    </row>
    <row r="14" spans="1:21" s="51" customFormat="1">
      <c r="A14" s="292" t="str">
        <f>VLOOKUP(U14,Sheet1!$C$2:$C$84,1,FALSE)</f>
        <v>0263494</v>
      </c>
      <c r="B14" s="334" t="s">
        <v>460</v>
      </c>
      <c r="C14" s="334" t="s">
        <v>418</v>
      </c>
      <c r="D14">
        <v>65032</v>
      </c>
      <c r="E14" s="239">
        <f>VLOOKUP(A14,Sheet1!$C$2:$E$84,3,FALSE)</f>
        <v>65032</v>
      </c>
      <c r="F14" s="240">
        <f t="shared" si="0"/>
        <v>0</v>
      </c>
      <c r="G14" s="254">
        <f t="shared" si="4"/>
        <v>0</v>
      </c>
      <c r="H14">
        <v>487923.77</v>
      </c>
      <c r="I14" s="242">
        <f>VLOOKUP(A14,Sheet1!$C$2:$F$84,4,FALSE)</f>
        <v>487923.74</v>
      </c>
      <c r="J14" s="240">
        <f t="shared" si="1"/>
        <v>3.0000000027939677E-2</v>
      </c>
      <c r="K14" s="254">
        <f t="shared" si="5"/>
        <v>6.1500000000000001E-8</v>
      </c>
      <c r="L14" s="346">
        <v>6.9571829999999997</v>
      </c>
      <c r="M14" s="239">
        <f>VLOOKUP(A14,Sheet1!$C$2:$G$84,5,FALSE)</f>
        <v>6.95</v>
      </c>
      <c r="N14" s="240">
        <f t="shared" si="2"/>
        <v>7.1829999999994953E-3</v>
      </c>
      <c r="O14" s="254">
        <f t="shared" si="3"/>
        <v>1.0324581E-3</v>
      </c>
      <c r="P14">
        <v>452439.53</v>
      </c>
      <c r="Q14" s="239">
        <f>VLOOKUP(A14,Sheet1!$C$2:$H$84,6,FALSE)</f>
        <v>451746.35</v>
      </c>
      <c r="R14" s="240">
        <f t="shared" si="6"/>
        <v>693.18000000005122</v>
      </c>
      <c r="S14" s="254">
        <f t="shared" si="7"/>
        <v>1.5320942E-3</v>
      </c>
      <c r="T14" s="9"/>
      <c r="U14" s="351" t="s">
        <v>437</v>
      </c>
    </row>
    <row r="15" spans="1:21" s="51" customFormat="1">
      <c r="A15" s="292">
        <f>VLOOKUP(U15,Sheet1!$C$2:$C$84,1,FALSE)</f>
        <v>4031976</v>
      </c>
      <c r="B15" s="334">
        <v>403197908</v>
      </c>
      <c r="C15" s="334" t="s">
        <v>379</v>
      </c>
      <c r="D15">
        <v>1716</v>
      </c>
      <c r="E15" s="239">
        <f>VLOOKUP(A15,Sheet1!$C$2:$E$84,3,FALSE)</f>
        <v>1716</v>
      </c>
      <c r="F15" s="240">
        <f t="shared" si="0"/>
        <v>0</v>
      </c>
      <c r="G15" s="254">
        <f t="shared" si="4"/>
        <v>0</v>
      </c>
      <c r="H15">
        <v>337964.93</v>
      </c>
      <c r="I15" s="242">
        <f>VLOOKUP(A15,Sheet1!$C$2:$F$84,4,FALSE)</f>
        <v>337964.93</v>
      </c>
      <c r="J15" s="240">
        <f t="shared" si="1"/>
        <v>0</v>
      </c>
      <c r="K15" s="254">
        <f t="shared" si="5"/>
        <v>0</v>
      </c>
      <c r="L15" s="346">
        <v>304.48899999999998</v>
      </c>
      <c r="M15" s="239">
        <f>VLOOKUP(A15,Sheet1!$C$2:$G$84,5,FALSE)</f>
        <v>303.89</v>
      </c>
      <c r="N15" s="240">
        <f t="shared" si="2"/>
        <v>0.59899999999998954</v>
      </c>
      <c r="O15" s="254">
        <f t="shared" si="3"/>
        <v>1.9672303E-3</v>
      </c>
      <c r="P15">
        <v>522503.12</v>
      </c>
      <c r="Q15" s="239">
        <f>VLOOKUP(A15,Sheet1!$C$2:$H$84,6,FALSE)</f>
        <v>521477.2</v>
      </c>
      <c r="R15" s="240">
        <f t="shared" si="6"/>
        <v>1025.9199999999837</v>
      </c>
      <c r="S15" s="254">
        <f t="shared" si="7"/>
        <v>1.9634714999999998E-3</v>
      </c>
      <c r="T15" s="9"/>
      <c r="U15" s="334">
        <v>4031976</v>
      </c>
    </row>
    <row r="16" spans="1:21" s="51" customFormat="1">
      <c r="A16" s="292">
        <f>VLOOKUP(U16,Sheet1!$C$2:$C$84,1,FALSE)</f>
        <v>4741844</v>
      </c>
      <c r="B16" s="334">
        <v>474184900</v>
      </c>
      <c r="C16" s="334" t="s">
        <v>385</v>
      </c>
      <c r="D16">
        <v>3654</v>
      </c>
      <c r="E16" s="239">
        <f>VLOOKUP(A16,Sheet1!$C$2:$E$84,3,FALSE)</f>
        <v>3654</v>
      </c>
      <c r="F16" s="240">
        <f t="shared" si="0"/>
        <v>0</v>
      </c>
      <c r="G16" s="254">
        <f t="shared" si="4"/>
        <v>0</v>
      </c>
      <c r="H16">
        <v>405958.8</v>
      </c>
      <c r="I16" s="242">
        <f>VLOOKUP(A16,Sheet1!$C$2:$F$84,4,FALSE)</f>
        <v>405958.8</v>
      </c>
      <c r="J16" s="240">
        <f t="shared" si="1"/>
        <v>0</v>
      </c>
      <c r="K16" s="254">
        <f t="shared" si="5"/>
        <v>0</v>
      </c>
      <c r="L16" s="346">
        <v>135.91977600000001</v>
      </c>
      <c r="M16" s="239">
        <f>VLOOKUP(A16,Sheet1!$C$2:$G$84,5,FALSE)</f>
        <v>135.65</v>
      </c>
      <c r="N16" s="240">
        <f t="shared" si="2"/>
        <v>0.26977600000000734</v>
      </c>
      <c r="O16" s="254">
        <f t="shared" si="3"/>
        <v>1.9848179000000001E-3</v>
      </c>
      <c r="P16">
        <v>496650.86</v>
      </c>
      <c r="Q16" s="239">
        <f>VLOOKUP(A16,Sheet1!$C$2:$H$84,6,FALSE)</f>
        <v>495675.7</v>
      </c>
      <c r="R16" s="240">
        <f t="shared" si="6"/>
        <v>975.15999999997439</v>
      </c>
      <c r="S16" s="254">
        <f t="shared" si="7"/>
        <v>1.9634718999999999E-3</v>
      </c>
      <c r="T16" s="9"/>
      <c r="U16" s="334">
        <v>4741844</v>
      </c>
    </row>
    <row r="17" spans="1:21" s="51" customFormat="1">
      <c r="A17" s="292">
        <f>VLOOKUP(U17,Sheet1!$C$2:$C$84,1,FALSE)</f>
        <v>5330047</v>
      </c>
      <c r="B17" s="334">
        <v>533004909</v>
      </c>
      <c r="C17" s="334" t="s">
        <v>461</v>
      </c>
      <c r="D17">
        <v>5188</v>
      </c>
      <c r="E17" s="239">
        <f>VLOOKUP(A17,Sheet1!$C$2:$E$84,3,FALSE)</f>
        <v>5188</v>
      </c>
      <c r="F17" s="240">
        <f t="shared" si="0"/>
        <v>0</v>
      </c>
      <c r="G17" s="254">
        <f t="shared" si="4"/>
        <v>0</v>
      </c>
      <c r="H17">
        <v>492884.57</v>
      </c>
      <c r="I17" s="242">
        <f>VLOOKUP(A17,Sheet1!$C$2:$F$84,4,FALSE)</f>
        <v>492884.56</v>
      </c>
      <c r="J17" s="240">
        <f t="shared" si="1"/>
        <v>1.0000000009313226E-2</v>
      </c>
      <c r="K17" s="254">
        <f t="shared" si="5"/>
        <v>2.03E-8</v>
      </c>
      <c r="L17" s="346">
        <v>188.780788</v>
      </c>
      <c r="M17" s="239">
        <f>VLOOKUP(A17,Sheet1!$C$2:$G$84,5,FALSE)</f>
        <v>188.41</v>
      </c>
      <c r="N17" s="240">
        <f t="shared" si="2"/>
        <v>0.37078800000000456</v>
      </c>
      <c r="O17" s="254">
        <f t="shared" si="3"/>
        <v>1.9641194E-3</v>
      </c>
      <c r="P17">
        <v>979394.73</v>
      </c>
      <c r="Q17" s="239">
        <f>VLOOKUP(A17,Sheet1!$C$2:$H$84,6,FALSE)</f>
        <v>977471.71</v>
      </c>
      <c r="R17" s="240">
        <f t="shared" si="6"/>
        <v>1923.0200000000186</v>
      </c>
      <c r="S17" s="254">
        <f t="shared" si="7"/>
        <v>1.9634779999999998E-3</v>
      </c>
      <c r="T17" s="9"/>
      <c r="U17" s="334">
        <v>5330047</v>
      </c>
    </row>
    <row r="18" spans="1:21" s="51" customFormat="1">
      <c r="A18" s="292">
        <f>VLOOKUP(U18,Sheet1!$C$2:$C$84,1,FALSE)</f>
        <v>6054603</v>
      </c>
      <c r="B18" s="334">
        <v>605460005</v>
      </c>
      <c r="C18" s="334" t="s">
        <v>462</v>
      </c>
      <c r="D18">
        <v>24100</v>
      </c>
      <c r="E18" s="239">
        <f>VLOOKUP(A18,Sheet1!$C$2:$E$84,3,FALSE)</f>
        <v>24100</v>
      </c>
      <c r="F18" s="240">
        <f t="shared" si="0"/>
        <v>0</v>
      </c>
      <c r="G18" s="254">
        <f t="shared" si="4"/>
        <v>0</v>
      </c>
      <c r="H18">
        <v>234404.42</v>
      </c>
      <c r="I18" s="242">
        <f>VLOOKUP(A18,Sheet1!$C$2:$F$84,4,FALSE)</f>
        <v>234404.42</v>
      </c>
      <c r="J18" s="240">
        <f t="shared" si="1"/>
        <v>0</v>
      </c>
      <c r="K18" s="254">
        <f t="shared" si="5"/>
        <v>0</v>
      </c>
      <c r="L18" s="346">
        <v>8.3926630000000007</v>
      </c>
      <c r="M18" s="239">
        <f>VLOOKUP(A18,Sheet1!$C$2:$G$84,5,FALSE)</f>
        <v>8.4</v>
      </c>
      <c r="N18" s="240">
        <f t="shared" si="2"/>
        <v>-7.3369999999997049E-3</v>
      </c>
      <c r="O18" s="254">
        <f t="shared" si="3"/>
        <v>-8.7421600000000003E-4</v>
      </c>
      <c r="P18">
        <v>202263.19</v>
      </c>
      <c r="Q18" s="239">
        <f>VLOOKUP(A18,Sheet1!$C$2:$H$84,6,FALSE)</f>
        <v>202559.26</v>
      </c>
      <c r="R18" s="240">
        <f t="shared" si="6"/>
        <v>-296.07000000000698</v>
      </c>
      <c r="S18" s="254">
        <f t="shared" si="7"/>
        <v>-1.4637859000000001E-3</v>
      </c>
      <c r="T18" s="9"/>
      <c r="U18" s="334">
        <v>6054603</v>
      </c>
    </row>
    <row r="19" spans="1:21" s="51" customFormat="1">
      <c r="A19" s="292">
        <f>VLOOKUP(U19,Sheet1!$C$2:$C$84,1,FALSE)</f>
        <v>6185495</v>
      </c>
      <c r="B19" s="334">
        <v>618549901</v>
      </c>
      <c r="C19" s="334" t="s">
        <v>412</v>
      </c>
      <c r="D19">
        <v>1883</v>
      </c>
      <c r="E19" s="239">
        <f>VLOOKUP(A19,Sheet1!$C$2:$E$84,3,FALSE)</f>
        <v>1883</v>
      </c>
      <c r="F19" s="240">
        <f t="shared" si="0"/>
        <v>0</v>
      </c>
      <c r="G19" s="254">
        <f t="shared" si="4"/>
        <v>0</v>
      </c>
      <c r="H19">
        <v>180451.82</v>
      </c>
      <c r="I19" s="242">
        <f>VLOOKUP(A19,Sheet1!$C$2:$F$84,4,FALSE)</f>
        <v>180451.82</v>
      </c>
      <c r="J19" s="240">
        <f t="shared" si="1"/>
        <v>0</v>
      </c>
      <c r="K19" s="254">
        <f t="shared" si="5"/>
        <v>0</v>
      </c>
      <c r="L19" s="346">
        <v>211.51863599999999</v>
      </c>
      <c r="M19" s="239">
        <f>VLOOKUP(A19,Sheet1!$C$2:$G$84,5,FALSE)</f>
        <v>210.94</v>
      </c>
      <c r="N19" s="240">
        <f t="shared" si="2"/>
        <v>0.57863599999998883</v>
      </c>
      <c r="O19" s="254">
        <f t="shared" si="3"/>
        <v>2.7356265999999999E-3</v>
      </c>
      <c r="P19">
        <v>398289.59</v>
      </c>
      <c r="Q19" s="239">
        <f>VLOOKUP(A19,Sheet1!$C$2:$H$84,6,FALSE)</f>
        <v>397195.1</v>
      </c>
      <c r="R19" s="240">
        <f t="shared" si="6"/>
        <v>1094.4900000000489</v>
      </c>
      <c r="S19" s="254">
        <f t="shared" si="7"/>
        <v>2.7479753999999999E-3</v>
      </c>
      <c r="T19" s="9"/>
      <c r="U19" s="334">
        <v>6185495</v>
      </c>
    </row>
    <row r="20" spans="1:21" s="51" customFormat="1">
      <c r="A20" s="292">
        <f>VLOOKUP(U20,Sheet1!$C$2:$C$84,1,FALSE)</f>
        <v>6499260</v>
      </c>
      <c r="B20" s="334">
        <v>649926003</v>
      </c>
      <c r="C20" s="334" t="s">
        <v>392</v>
      </c>
      <c r="D20">
        <v>3900</v>
      </c>
      <c r="E20" s="239">
        <f>VLOOKUP(A20,Sheet1!$C$2:$E$84,3,FALSE)</f>
        <v>3900</v>
      </c>
      <c r="F20" s="240">
        <f t="shared" si="0"/>
        <v>0</v>
      </c>
      <c r="G20" s="254">
        <f t="shared" si="4"/>
        <v>0</v>
      </c>
      <c r="H20">
        <v>211774.68</v>
      </c>
      <c r="I20" s="242">
        <f>VLOOKUP(A20,Sheet1!$C$2:$F$84,4,FALSE)</f>
        <v>211774.68</v>
      </c>
      <c r="J20" s="240">
        <f t="shared" si="1"/>
        <v>0</v>
      </c>
      <c r="K20" s="254">
        <f t="shared" si="5"/>
        <v>0</v>
      </c>
      <c r="L20" s="346">
        <v>57.40016</v>
      </c>
      <c r="M20" s="239">
        <f>VLOOKUP(A20,Sheet1!$C$2:$G$84,5,FALSE)</f>
        <v>57.48</v>
      </c>
      <c r="N20" s="240">
        <f t="shared" si="2"/>
        <v>-7.9839999999997247E-2</v>
      </c>
      <c r="O20" s="254">
        <f t="shared" si="3"/>
        <v>-1.3909369E-3</v>
      </c>
      <c r="P20">
        <v>223860.63</v>
      </c>
      <c r="Q20" s="239">
        <f>VLOOKUP(A20,Sheet1!$C$2:$H$84,6,FALSE)</f>
        <v>224188.31</v>
      </c>
      <c r="R20" s="240">
        <f t="shared" si="6"/>
        <v>-327.67999999999302</v>
      </c>
      <c r="S20" s="254">
        <f t="shared" si="7"/>
        <v>-1.4637679E-3</v>
      </c>
      <c r="T20" s="9"/>
      <c r="U20" s="334">
        <v>6499260</v>
      </c>
    </row>
    <row r="21" spans="1:21" s="51" customFormat="1">
      <c r="A21" s="292">
        <f>VLOOKUP(U21,Sheet1!$C$2:$C$84,1,FALSE)</f>
        <v>6555805</v>
      </c>
      <c r="B21" s="334">
        <v>655580009</v>
      </c>
      <c r="C21" s="334" t="s">
        <v>463</v>
      </c>
      <c r="D21">
        <v>6000</v>
      </c>
      <c r="E21" s="239">
        <f>VLOOKUP(A21,Sheet1!$C$2:$E$84,3,FALSE)</f>
        <v>6000</v>
      </c>
      <c r="F21" s="240">
        <f t="shared" si="0"/>
        <v>0</v>
      </c>
      <c r="G21" s="254">
        <f t="shared" si="4"/>
        <v>0</v>
      </c>
      <c r="H21">
        <v>214862.88</v>
      </c>
      <c r="I21" s="242">
        <f>VLOOKUP(A21,Sheet1!$C$2:$F$84,4,FALSE)</f>
        <v>214862.88</v>
      </c>
      <c r="J21" s="240">
        <f t="shared" si="1"/>
        <v>0</v>
      </c>
      <c r="K21" s="254">
        <f t="shared" si="5"/>
        <v>0</v>
      </c>
      <c r="L21" s="346">
        <v>46.206798999999997</v>
      </c>
      <c r="M21" s="239">
        <f>VLOOKUP(A21,Sheet1!$C$2:$G$84,5,FALSE)</f>
        <v>46.27</v>
      </c>
      <c r="N21" s="240">
        <f t="shared" si="2"/>
        <v>-6.3201000000006502E-2</v>
      </c>
      <c r="O21" s="254">
        <f t="shared" si="3"/>
        <v>-1.3677857000000001E-3</v>
      </c>
      <c r="P21">
        <v>277240.78999999998</v>
      </c>
      <c r="Q21" s="239">
        <f>VLOOKUP(A21,Sheet1!$C$2:$H$84,6,FALSE)</f>
        <v>277646.61</v>
      </c>
      <c r="R21" s="240">
        <f t="shared" si="6"/>
        <v>-405.82000000000698</v>
      </c>
      <c r="S21" s="254">
        <f t="shared" si="7"/>
        <v>-1.4637817E-3</v>
      </c>
      <c r="T21" s="9"/>
      <c r="U21" s="334">
        <v>6555805</v>
      </c>
    </row>
    <row r="22" spans="1:21" s="51" customFormat="1">
      <c r="A22" s="292">
        <f>VLOOKUP(U22,Sheet1!$C$2:$C$84,1,FALSE)</f>
        <v>6640682</v>
      </c>
      <c r="B22" s="334">
        <v>664068004</v>
      </c>
      <c r="C22" s="334" t="s">
        <v>464</v>
      </c>
      <c r="D22">
        <v>7972</v>
      </c>
      <c r="E22" s="239">
        <f>VLOOKUP(A22,Sheet1!$C$2:$E$84,3,FALSE)</f>
        <v>7972</v>
      </c>
      <c r="F22" s="240">
        <f t="shared" si="0"/>
        <v>0</v>
      </c>
      <c r="G22" s="254">
        <f t="shared" si="4"/>
        <v>0</v>
      </c>
      <c r="H22">
        <v>394943.18</v>
      </c>
      <c r="I22" s="242">
        <f>VLOOKUP(A22,Sheet1!$C$2:$F$84,4,FALSE)</f>
        <v>400043.51</v>
      </c>
      <c r="J22" s="240">
        <f t="shared" si="1"/>
        <v>-5100.3300000000163</v>
      </c>
      <c r="K22" s="254">
        <f t="shared" si="5"/>
        <v>-1.29140855E-2</v>
      </c>
      <c r="L22" s="346">
        <v>84.030364000000006</v>
      </c>
      <c r="M22" s="239">
        <f>VLOOKUP(A22,Sheet1!$C$2:$G$84,5,FALSE)</f>
        <v>84.15</v>
      </c>
      <c r="N22" s="240">
        <f t="shared" si="2"/>
        <v>-0.11963599999999985</v>
      </c>
      <c r="O22" s="254">
        <f t="shared" si="3"/>
        <v>-1.4237235E-3</v>
      </c>
      <c r="P22">
        <v>669890.06999999995</v>
      </c>
      <c r="Q22" s="239">
        <f>VLOOKUP(A22,Sheet1!$C$2:$H$84,6,FALSE)</f>
        <v>670870.64</v>
      </c>
      <c r="R22" s="240">
        <f t="shared" si="6"/>
        <v>-980.57000000006519</v>
      </c>
      <c r="S22" s="254">
        <f t="shared" si="7"/>
        <v>-1.4637775E-3</v>
      </c>
      <c r="T22" s="9"/>
      <c r="U22" s="334">
        <v>6640682</v>
      </c>
    </row>
    <row r="23" spans="1:21" s="51" customFormat="1">
      <c r="A23" s="292">
        <f>VLOOKUP(U23,Sheet1!$C$2:$C$84,1,FALSE)</f>
        <v>6659428</v>
      </c>
      <c r="B23" s="334">
        <v>665942009</v>
      </c>
      <c r="C23" s="334" t="s">
        <v>465</v>
      </c>
      <c r="D23">
        <v>7911</v>
      </c>
      <c r="E23" s="239">
        <f>VLOOKUP(A23,Sheet1!$C$2:$E$84,3,FALSE)</f>
        <v>7911</v>
      </c>
      <c r="F23" s="240">
        <f t="shared" si="0"/>
        <v>0</v>
      </c>
      <c r="G23" s="254">
        <f t="shared" si="4"/>
        <v>0</v>
      </c>
      <c r="H23">
        <v>352324.1</v>
      </c>
      <c r="I23" s="242">
        <f>VLOOKUP(A23,Sheet1!$C$2:$F$84,4,FALSE)</f>
        <v>352324.1</v>
      </c>
      <c r="J23" s="240">
        <f t="shared" si="1"/>
        <v>0</v>
      </c>
      <c r="K23" s="254">
        <f t="shared" si="5"/>
        <v>0</v>
      </c>
      <c r="L23" s="346">
        <v>73.270780999999999</v>
      </c>
      <c r="M23" s="239">
        <f>VLOOKUP(A23,Sheet1!$C$2:$G$84,5,FALSE)</f>
        <v>73.38</v>
      </c>
      <c r="N23" s="240">
        <f t="shared" si="2"/>
        <v>-0.10921899999999596</v>
      </c>
      <c r="O23" s="254">
        <f t="shared" si="3"/>
        <v>-1.4906215000000001E-3</v>
      </c>
      <c r="P23">
        <v>579645.15</v>
      </c>
      <c r="Q23" s="239">
        <f>VLOOKUP(A23,Sheet1!$C$2:$H$84,6,FALSE)</f>
        <v>580493.63</v>
      </c>
      <c r="R23" s="240">
        <f t="shared" si="6"/>
        <v>-848.47999999998137</v>
      </c>
      <c r="S23" s="254">
        <f t="shared" si="7"/>
        <v>-1.4637921E-3</v>
      </c>
      <c r="T23" s="9"/>
      <c r="U23" s="334">
        <v>6659428</v>
      </c>
    </row>
    <row r="24" spans="1:21" s="51" customFormat="1">
      <c r="A24" s="292">
        <f>VLOOKUP(U24,Sheet1!$C$2:$C$84,1,FALSE)</f>
        <v>6661144</v>
      </c>
      <c r="B24" s="334">
        <v>666114004</v>
      </c>
      <c r="C24" s="334" t="s">
        <v>396</v>
      </c>
      <c r="D24">
        <v>17800</v>
      </c>
      <c r="E24" s="239">
        <f>VLOOKUP(A24,Sheet1!$C$2:$E$84,3,FALSE)</f>
        <v>17800</v>
      </c>
      <c r="F24" s="240">
        <f t="shared" si="0"/>
        <v>0</v>
      </c>
      <c r="G24" s="254">
        <f t="shared" si="4"/>
        <v>0</v>
      </c>
      <c r="H24">
        <v>280514.89</v>
      </c>
      <c r="I24" s="242">
        <f>VLOOKUP(A24,Sheet1!$C$2:$F$84,4,FALSE)</f>
        <v>280514.89</v>
      </c>
      <c r="J24" s="240">
        <f t="shared" si="1"/>
        <v>0</v>
      </c>
      <c r="K24" s="254">
        <f t="shared" si="5"/>
        <v>0</v>
      </c>
      <c r="L24" s="346">
        <v>12.466405999999999</v>
      </c>
      <c r="M24" s="239">
        <f>VLOOKUP(A24,Sheet1!$C$2:$G$84,5,FALSE)</f>
        <v>12.48</v>
      </c>
      <c r="N24" s="240">
        <f t="shared" si="2"/>
        <v>-1.3594000000001216E-2</v>
      </c>
      <c r="O24" s="254">
        <f t="shared" si="3"/>
        <v>-1.0904506E-3</v>
      </c>
      <c r="P24">
        <v>221902.02</v>
      </c>
      <c r="Q24" s="239">
        <f>VLOOKUP(A24,Sheet1!$C$2:$H$84,6,FALSE)</f>
        <v>222226.84</v>
      </c>
      <c r="R24" s="240">
        <f t="shared" si="6"/>
        <v>-324.82000000000698</v>
      </c>
      <c r="S24" s="254">
        <f t="shared" si="7"/>
        <v>-1.4637992000000001E-3</v>
      </c>
      <c r="T24" s="9"/>
      <c r="U24" s="334">
        <v>6661144</v>
      </c>
    </row>
    <row r="25" spans="1:21" s="51" customFormat="1">
      <c r="A25" s="292">
        <f>VLOOKUP(U25,Sheet1!$C$2:$C$84,1,FALSE)</f>
        <v>6916781</v>
      </c>
      <c r="B25" s="334">
        <v>691678007</v>
      </c>
      <c r="C25" s="334" t="s">
        <v>284</v>
      </c>
      <c r="D25">
        <v>12030</v>
      </c>
      <c r="E25" s="239">
        <f>VLOOKUP(A25,Sheet1!$C$2:$E$84,3,FALSE)</f>
        <v>12030</v>
      </c>
      <c r="F25" s="240">
        <f t="shared" si="0"/>
        <v>0</v>
      </c>
      <c r="G25" s="254">
        <f t="shared" si="4"/>
        <v>0</v>
      </c>
      <c r="H25">
        <v>187289.38</v>
      </c>
      <c r="I25" s="242">
        <f>VLOOKUP(A25,Sheet1!$C$2:$F$84,4,FALSE)</f>
        <v>187289.37</v>
      </c>
      <c r="J25" s="240">
        <f t="shared" si="1"/>
        <v>1.0000000009313226E-2</v>
      </c>
      <c r="K25" s="254">
        <f t="shared" si="5"/>
        <v>5.3400000000000002E-8</v>
      </c>
      <c r="L25" s="346">
        <v>14.386583999999999</v>
      </c>
      <c r="M25" s="239">
        <f>VLOOKUP(A25,Sheet1!$C$2:$G$84,5,FALSE)</f>
        <v>14.38</v>
      </c>
      <c r="N25" s="240">
        <f t="shared" si="2"/>
        <v>6.5839999999983689E-3</v>
      </c>
      <c r="O25" s="254">
        <f t="shared" si="3"/>
        <v>4.5764859999999999E-4</v>
      </c>
      <c r="P25">
        <v>173070.61</v>
      </c>
      <c r="Q25" s="239">
        <f>VLOOKUP(A25,Sheet1!$C$2:$H$84,6,FALSE)</f>
        <v>173006.98</v>
      </c>
      <c r="R25" s="240">
        <f t="shared" si="6"/>
        <v>63.629999999975553</v>
      </c>
      <c r="S25" s="254">
        <f t="shared" si="7"/>
        <v>3.6765339999999999E-4</v>
      </c>
      <c r="T25" s="9"/>
      <c r="U25" s="334">
        <v>6916781</v>
      </c>
    </row>
    <row r="26" spans="1:21" s="51" customFormat="1">
      <c r="A26" s="292">
        <f>VLOOKUP(U26,Sheet1!$C$2:$C$84,1,FALSE)</f>
        <v>5889505</v>
      </c>
      <c r="B26" s="334">
        <v>588950907</v>
      </c>
      <c r="C26" s="334" t="s">
        <v>384</v>
      </c>
      <c r="D26">
        <v>19754</v>
      </c>
      <c r="E26" s="239">
        <f>VLOOKUP(A26,Sheet1!$C$2:$E$84,3,FALSE)</f>
        <v>19754</v>
      </c>
      <c r="F26" s="240">
        <f t="shared" si="0"/>
        <v>0</v>
      </c>
      <c r="G26" s="254">
        <f t="shared" si="4"/>
        <v>0</v>
      </c>
      <c r="H26">
        <v>389105.64</v>
      </c>
      <c r="I26" s="242">
        <f>VLOOKUP(A26,Sheet1!$C$2:$F$84,4,FALSE)</f>
        <v>389105.64</v>
      </c>
      <c r="J26" s="240">
        <f t="shared" si="1"/>
        <v>0</v>
      </c>
      <c r="K26" s="254">
        <f t="shared" si="5"/>
        <v>0</v>
      </c>
      <c r="L26" s="346">
        <v>27.698214</v>
      </c>
      <c r="M26" s="239">
        <f>VLOOKUP(A26,Sheet1!$C$2:$G$84,5,FALSE)</f>
        <v>27.64</v>
      </c>
      <c r="N26" s="240">
        <f t="shared" si="2"/>
        <v>5.8213999999999544E-2</v>
      </c>
      <c r="O26" s="254">
        <f t="shared" si="3"/>
        <v>2.1017240000000001E-3</v>
      </c>
      <c r="P26">
        <v>547150.52</v>
      </c>
      <c r="Q26" s="239">
        <f>VLOOKUP(A26,Sheet1!$C$2:$H$84,6,FALSE)</f>
        <v>546076.19999999995</v>
      </c>
      <c r="R26" s="240">
        <f t="shared" si="6"/>
        <v>1074.3200000000652</v>
      </c>
      <c r="S26" s="254">
        <f t="shared" si="7"/>
        <v>1.9634816000000002E-3</v>
      </c>
      <c r="T26" s="9"/>
      <c r="U26" s="334">
        <v>5889505</v>
      </c>
    </row>
    <row r="27" spans="1:21" s="51" customFormat="1">
      <c r="A27" s="292">
        <f>VLOOKUP(U27,Sheet1!$C$2:$C$84,1,FALSE)</f>
        <v>6356406</v>
      </c>
      <c r="B27" s="334">
        <v>635640006</v>
      </c>
      <c r="C27" s="334" t="s">
        <v>399</v>
      </c>
      <c r="D27">
        <v>6188</v>
      </c>
      <c r="E27" s="239">
        <f>VLOOKUP(A27,Sheet1!$C$2:$E$84,3,FALSE)</f>
        <v>6188</v>
      </c>
      <c r="F27" s="240">
        <f t="shared" si="0"/>
        <v>0</v>
      </c>
      <c r="G27" s="254">
        <f t="shared" si="4"/>
        <v>0</v>
      </c>
      <c r="H27">
        <v>208492.07</v>
      </c>
      <c r="I27" s="242">
        <f>VLOOKUP(A27,Sheet1!$C$2:$F$84,4,FALSE)</f>
        <v>194414.99</v>
      </c>
      <c r="J27" s="240">
        <f t="shared" si="1"/>
        <v>14077.080000000016</v>
      </c>
      <c r="K27" s="254">
        <f t="shared" si="5"/>
        <v>6.7518539200000005E-2</v>
      </c>
      <c r="L27" s="346">
        <v>20.769485</v>
      </c>
      <c r="M27" s="239">
        <f>VLOOKUP(A27,Sheet1!$C$2:$G$84,5,FALSE)</f>
        <v>20.8</v>
      </c>
      <c r="N27" s="240">
        <f t="shared" si="2"/>
        <v>-3.051500000000118E-2</v>
      </c>
      <c r="O27" s="254">
        <f t="shared" si="3"/>
        <v>-1.4692227999999999E-3</v>
      </c>
      <c r="P27">
        <v>128521.57</v>
      </c>
      <c r="Q27" s="239">
        <f>VLOOKUP(A27,Sheet1!$C$2:$H$84,6,FALSE)</f>
        <v>128709.7</v>
      </c>
      <c r="R27" s="240">
        <f t="shared" si="6"/>
        <v>-188.1299999999901</v>
      </c>
      <c r="S27" s="254">
        <f t="shared" si="7"/>
        <v>-1.463801E-3</v>
      </c>
      <c r="T27" s="9"/>
      <c r="U27" s="334">
        <v>6356406</v>
      </c>
    </row>
    <row r="28" spans="1:21" s="51" customFormat="1">
      <c r="A28" s="292">
        <f>VLOOKUP(U28,Sheet1!$C$2:$C$84,1,FALSE)</f>
        <v>6869302</v>
      </c>
      <c r="B28" s="334">
        <v>686930009</v>
      </c>
      <c r="C28" s="334" t="s">
        <v>466</v>
      </c>
      <c r="D28">
        <v>2398</v>
      </c>
      <c r="E28" s="239">
        <f>VLOOKUP(A28,Sheet1!$C$2:$E$84,3,FALSE)</f>
        <v>2398</v>
      </c>
      <c r="F28" s="240">
        <f t="shared" si="0"/>
        <v>0</v>
      </c>
      <c r="G28" s="254">
        <f t="shared" si="4"/>
        <v>0</v>
      </c>
      <c r="H28">
        <v>172824.13</v>
      </c>
      <c r="I28" s="242">
        <f>VLOOKUP(A28,Sheet1!$C$2:$F$84,4,FALSE)</f>
        <v>203559.9</v>
      </c>
      <c r="J28" s="240">
        <f t="shared" si="1"/>
        <v>-30735.76999999999</v>
      </c>
      <c r="K28" s="254">
        <f t="shared" si="5"/>
        <v>-0.17784420500000001</v>
      </c>
      <c r="L28" s="346">
        <v>103.823848</v>
      </c>
      <c r="M28" s="239">
        <f>VLOOKUP(A28,Sheet1!$C$2:$G$84,5,FALSE)</f>
        <v>103.98</v>
      </c>
      <c r="N28" s="240">
        <f t="shared" si="2"/>
        <v>-0.15615200000000584</v>
      </c>
      <c r="O28" s="254">
        <f t="shared" si="3"/>
        <v>-1.5040089999999999E-3</v>
      </c>
      <c r="P28">
        <v>248969.59</v>
      </c>
      <c r="Q28" s="239">
        <f>VLOOKUP(A28,Sheet1!$C$2:$H$84,6,FALSE)</f>
        <v>249334.03</v>
      </c>
      <c r="R28" s="240">
        <f t="shared" si="6"/>
        <v>-364.44000000000233</v>
      </c>
      <c r="S28" s="254">
        <f t="shared" si="7"/>
        <v>-1.4637932E-3</v>
      </c>
      <c r="T28" s="9"/>
      <c r="U28" s="334">
        <v>6869302</v>
      </c>
    </row>
    <row r="29" spans="1:21" s="51" customFormat="1">
      <c r="A29" s="292">
        <f>VLOOKUP(U29,Sheet1!$C$2:$C$84,1,FALSE)</f>
        <v>2640891</v>
      </c>
      <c r="B29" s="334">
        <v>654902204</v>
      </c>
      <c r="C29" s="334" t="s">
        <v>467</v>
      </c>
      <c r="D29">
        <v>40000</v>
      </c>
      <c r="E29" s="239">
        <f>VLOOKUP(A29,Sheet1!$C$2:$E$84,3,FALSE)</f>
        <v>40000</v>
      </c>
      <c r="F29" s="240">
        <f t="shared" si="0"/>
        <v>0</v>
      </c>
      <c r="G29" s="254">
        <f t="shared" si="4"/>
        <v>0</v>
      </c>
      <c r="H29">
        <v>137044</v>
      </c>
      <c r="I29" s="242">
        <f>VLOOKUP(A29,Sheet1!$C$2:$F$84,4,FALSE)</f>
        <v>137044</v>
      </c>
      <c r="J29" s="240">
        <f t="shared" si="1"/>
        <v>0</v>
      </c>
      <c r="K29" s="254">
        <f t="shared" si="5"/>
        <v>0</v>
      </c>
      <c r="L29" s="346">
        <v>4.9000000000000004</v>
      </c>
      <c r="M29" s="239">
        <f>VLOOKUP(A29,Sheet1!$C$2:$G$84,5,FALSE)</f>
        <v>4.9000000000000004</v>
      </c>
      <c r="N29" s="240">
        <f t="shared" si="2"/>
        <v>0</v>
      </c>
      <c r="O29" s="254">
        <f t="shared" si="3"/>
        <v>0</v>
      </c>
      <c r="P29">
        <v>196000</v>
      </c>
      <c r="Q29" s="239">
        <f>VLOOKUP(A29,Sheet1!$C$2:$H$84,6,FALSE)</f>
        <v>196000</v>
      </c>
      <c r="R29" s="240">
        <f t="shared" si="6"/>
        <v>0</v>
      </c>
      <c r="S29" s="254">
        <f t="shared" si="7"/>
        <v>0</v>
      </c>
      <c r="T29" s="9"/>
      <c r="U29" s="334">
        <v>2640891</v>
      </c>
    </row>
    <row r="30" spans="1:21" s="51" customFormat="1">
      <c r="A30" s="292">
        <f>VLOOKUP(U30,Sheet1!$C$2:$C$84,1,FALSE)</f>
        <v>2024677</v>
      </c>
      <c r="B30" s="334" t="s">
        <v>309</v>
      </c>
      <c r="C30" s="334" t="s">
        <v>468</v>
      </c>
      <c r="D30">
        <v>20835</v>
      </c>
      <c r="E30" s="239">
        <f>VLOOKUP(A30,Sheet1!$C$2:$E$84,3,FALSE)</f>
        <v>20835</v>
      </c>
      <c r="F30" s="240">
        <f t="shared" si="0"/>
        <v>0</v>
      </c>
      <c r="G30" s="254">
        <f t="shared" si="4"/>
        <v>0</v>
      </c>
      <c r="H30">
        <v>280479.26</v>
      </c>
      <c r="I30" s="242">
        <f>VLOOKUP(A30,Sheet1!$C$2:$F$84,4,FALSE)</f>
        <v>280476.57</v>
      </c>
      <c r="J30" s="240">
        <f t="shared" si="1"/>
        <v>2.6900000000023283</v>
      </c>
      <c r="K30" s="254">
        <f t="shared" si="5"/>
        <v>9.5906999999999995E-6</v>
      </c>
      <c r="L30" s="346">
        <v>29.65</v>
      </c>
      <c r="M30" s="239">
        <f>VLOOKUP(A30,Sheet1!$C$2:$G$84,5,FALSE)</f>
        <v>29.65</v>
      </c>
      <c r="N30" s="240">
        <f t="shared" si="2"/>
        <v>0</v>
      </c>
      <c r="O30" s="254">
        <f t="shared" si="3"/>
        <v>0</v>
      </c>
      <c r="P30">
        <v>617757.75</v>
      </c>
      <c r="Q30" s="239">
        <f>VLOOKUP(A30,Sheet1!$C$2:$H$84,6,FALSE)</f>
        <v>617757.75</v>
      </c>
      <c r="R30" s="240">
        <f t="shared" si="6"/>
        <v>0</v>
      </c>
      <c r="S30" s="254">
        <f t="shared" si="7"/>
        <v>0</v>
      </c>
      <c r="T30" s="9"/>
      <c r="U30" s="334">
        <v>2024677</v>
      </c>
    </row>
    <row r="31" spans="1:21" s="51" customFormat="1">
      <c r="A31" s="292">
        <f>VLOOKUP(U31,Sheet1!$C$2:$C$84,1,FALSE)</f>
        <v>2775135</v>
      </c>
      <c r="B31" s="334">
        <v>803054204</v>
      </c>
      <c r="C31" s="334" t="s">
        <v>469</v>
      </c>
      <c r="D31">
        <v>6200</v>
      </c>
      <c r="E31" s="239">
        <f>VLOOKUP(A31,Sheet1!$C$2:$E$84,3,FALSE)</f>
        <v>6200</v>
      </c>
      <c r="F31" s="240">
        <f t="shared" si="0"/>
        <v>0</v>
      </c>
      <c r="G31" s="254">
        <f t="shared" si="4"/>
        <v>0</v>
      </c>
      <c r="H31">
        <v>633075.1</v>
      </c>
      <c r="I31" s="242">
        <f>VLOOKUP(A31,Sheet1!$C$2:$F$84,4,FALSE)</f>
        <v>638639.88</v>
      </c>
      <c r="J31" s="240">
        <f t="shared" si="1"/>
        <v>-5564.7800000000279</v>
      </c>
      <c r="K31" s="254">
        <f t="shared" si="5"/>
        <v>-8.7900788000000001E-3</v>
      </c>
      <c r="L31" s="346">
        <v>165.41</v>
      </c>
      <c r="M31" s="239">
        <f>VLOOKUP(A31,Sheet1!$C$2:$G$84,5,FALSE)</f>
        <v>165.41</v>
      </c>
      <c r="N31" s="240">
        <f t="shared" ref="N31:N51" si="8">L31-M31</f>
        <v>0</v>
      </c>
      <c r="O31" s="254">
        <f t="shared" ref="O31:O51" si="9">ROUND(N31/L31,10)</f>
        <v>0</v>
      </c>
      <c r="P31">
        <v>1025542</v>
      </c>
      <c r="Q31" s="239">
        <f>VLOOKUP(A31,Sheet1!$C$2:$H$84,6,FALSE)</f>
        <v>1025542</v>
      </c>
      <c r="R31" s="240">
        <f t="shared" ref="R31:R51" si="10">P31-Q31</f>
        <v>0</v>
      </c>
      <c r="S31" s="254">
        <f t="shared" ref="S31:S51" si="11">ROUND(R31/P31,10)</f>
        <v>0</v>
      </c>
      <c r="T31" s="9"/>
      <c r="U31" s="334">
        <v>2775135</v>
      </c>
    </row>
    <row r="32" spans="1:21" s="51" customFormat="1">
      <c r="A32" s="292">
        <f>VLOOKUP(U32,Sheet1!$C$2:$C$84,1,FALSE)</f>
        <v>2821481</v>
      </c>
      <c r="B32" s="334">
        <v>835699307</v>
      </c>
      <c r="C32" s="334" t="s">
        <v>470</v>
      </c>
      <c r="D32">
        <v>11667</v>
      </c>
      <c r="E32" s="239">
        <f>VLOOKUP(A32,Sheet1!$C$2:$E$84,3,FALSE)</f>
        <v>11667</v>
      </c>
      <c r="F32" s="240">
        <f t="shared" si="0"/>
        <v>0</v>
      </c>
      <c r="G32" s="254">
        <f t="shared" si="4"/>
        <v>0</v>
      </c>
      <c r="H32">
        <v>447931.93</v>
      </c>
      <c r="I32" s="242">
        <f>VLOOKUP(A32,Sheet1!$C$2:$F$84,4,FALSE)</f>
        <v>479616.92</v>
      </c>
      <c r="J32" s="240">
        <f t="shared" si="1"/>
        <v>-31684.989999999991</v>
      </c>
      <c r="K32" s="254">
        <f t="shared" si="5"/>
        <v>-7.0736171900000006E-2</v>
      </c>
      <c r="L32" s="346">
        <v>78.64</v>
      </c>
      <c r="M32" s="239">
        <f>VLOOKUP(A32,Sheet1!$C$2:$G$84,5,FALSE)</f>
        <v>78.64</v>
      </c>
      <c r="N32" s="240">
        <f t="shared" si="8"/>
        <v>0</v>
      </c>
      <c r="O32" s="254">
        <f t="shared" si="9"/>
        <v>0</v>
      </c>
      <c r="P32">
        <v>917492.88</v>
      </c>
      <c r="Q32" s="239">
        <f>VLOOKUP(A32,Sheet1!$C$2:$H$84,6,FALSE)</f>
        <v>917492.88</v>
      </c>
      <c r="R32" s="240">
        <f t="shared" si="10"/>
        <v>0</v>
      </c>
      <c r="S32" s="254">
        <f t="shared" si="11"/>
        <v>0</v>
      </c>
      <c r="T32" s="9"/>
      <c r="U32" s="334">
        <v>2821481</v>
      </c>
    </row>
    <row r="33" spans="1:21" s="51" customFormat="1">
      <c r="A33" s="292">
        <f>VLOOKUP(U33,Sheet1!$C$2:$C$84,1,FALSE)</f>
        <v>2495648</v>
      </c>
      <c r="B33" s="334" t="s">
        <v>365</v>
      </c>
      <c r="C33" s="334" t="s">
        <v>471</v>
      </c>
      <c r="D33">
        <v>8800</v>
      </c>
      <c r="E33" s="239">
        <f>VLOOKUP(A33,Sheet1!$C$2:$E$84,3,FALSE)</f>
        <v>8800</v>
      </c>
      <c r="F33" s="240">
        <f t="shared" si="0"/>
        <v>0</v>
      </c>
      <c r="G33" s="254">
        <f t="shared" si="4"/>
        <v>0</v>
      </c>
      <c r="H33">
        <v>215805.28</v>
      </c>
      <c r="I33" s="242">
        <f>VLOOKUP(A33,Sheet1!$C$2:$F$84,4,FALSE)</f>
        <v>215805.28</v>
      </c>
      <c r="J33" s="240">
        <f t="shared" si="1"/>
        <v>0</v>
      </c>
      <c r="K33" s="254">
        <f t="shared" si="5"/>
        <v>0</v>
      </c>
      <c r="L33" s="346">
        <v>22.97</v>
      </c>
      <c r="M33" s="239">
        <f>VLOOKUP(A33,Sheet1!$C$2:$G$84,5,FALSE)</f>
        <v>22.97</v>
      </c>
      <c r="N33" s="240">
        <f t="shared" si="8"/>
        <v>0</v>
      </c>
      <c r="O33" s="254">
        <f t="shared" si="9"/>
        <v>0</v>
      </c>
      <c r="P33">
        <v>202136</v>
      </c>
      <c r="Q33" s="239">
        <f>VLOOKUP(A33,Sheet1!$C$2:$H$84,6,FALSE)</f>
        <v>202136</v>
      </c>
      <c r="R33" s="240">
        <f t="shared" si="10"/>
        <v>0</v>
      </c>
      <c r="S33" s="254">
        <f t="shared" si="11"/>
        <v>0</v>
      </c>
      <c r="T33" s="9"/>
      <c r="U33" s="334">
        <v>2495648</v>
      </c>
    </row>
    <row r="34" spans="1:21" s="51" customFormat="1">
      <c r="A34" s="292">
        <f>VLOOKUP(U34,Sheet1!$C$2:$C$84,1,FALSE)</f>
        <v>2186812</v>
      </c>
      <c r="B34" s="334" t="s">
        <v>315</v>
      </c>
      <c r="C34" s="334" t="s">
        <v>472</v>
      </c>
      <c r="D34">
        <v>30600</v>
      </c>
      <c r="E34" s="239">
        <f>VLOOKUP(A34,Sheet1!$C$2:$E$84,3,FALSE)</f>
        <v>30600</v>
      </c>
      <c r="F34" s="240">
        <f t="shared" si="0"/>
        <v>0</v>
      </c>
      <c r="G34" s="254">
        <f t="shared" si="4"/>
        <v>0</v>
      </c>
      <c r="H34">
        <v>292093.21999999997</v>
      </c>
      <c r="I34" s="242">
        <f>VLOOKUP(A34,Sheet1!$C$2:$F$84,4,FALSE)</f>
        <v>292093.21999999997</v>
      </c>
      <c r="J34" s="240">
        <f t="shared" si="1"/>
        <v>0</v>
      </c>
      <c r="K34" s="254">
        <f t="shared" si="5"/>
        <v>0</v>
      </c>
      <c r="L34" s="346">
        <v>6.48</v>
      </c>
      <c r="M34" s="239">
        <f>VLOOKUP(A34,Sheet1!$C$2:$G$84,5,FALSE)</f>
        <v>6.48</v>
      </c>
      <c r="N34" s="240">
        <f t="shared" si="8"/>
        <v>0</v>
      </c>
      <c r="O34" s="254">
        <f t="shared" si="9"/>
        <v>0</v>
      </c>
      <c r="P34">
        <v>198288</v>
      </c>
      <c r="Q34" s="239">
        <f>VLOOKUP(A34,Sheet1!$C$2:$H$84,6,FALSE)</f>
        <v>198288</v>
      </c>
      <c r="R34" s="240">
        <f t="shared" si="10"/>
        <v>0</v>
      </c>
      <c r="S34" s="254">
        <f t="shared" si="11"/>
        <v>0</v>
      </c>
      <c r="T34" s="9"/>
      <c r="U34" s="334">
        <v>2186812</v>
      </c>
    </row>
    <row r="35" spans="1:21" s="51" customFormat="1">
      <c r="A35" s="292">
        <f>VLOOKUP(U35,Sheet1!$C$2:$C$84,1,FALSE)</f>
        <v>2615565</v>
      </c>
      <c r="B35" s="334" t="s">
        <v>371</v>
      </c>
      <c r="C35" s="334" t="s">
        <v>473</v>
      </c>
      <c r="D35">
        <v>18400</v>
      </c>
      <c r="E35" s="239">
        <f>VLOOKUP(A35,Sheet1!$C$2:$E$84,3,FALSE)</f>
        <v>18400</v>
      </c>
      <c r="F35" s="240">
        <f t="shared" si="0"/>
        <v>0</v>
      </c>
      <c r="G35" s="254">
        <f t="shared" si="4"/>
        <v>0</v>
      </c>
      <c r="H35">
        <v>615917.48</v>
      </c>
      <c r="I35" s="242">
        <f>VLOOKUP(A35,Sheet1!$C$2:$F$84,4,FALSE)</f>
        <v>615917.48</v>
      </c>
      <c r="J35" s="240">
        <f t="shared" si="1"/>
        <v>0</v>
      </c>
      <c r="K35" s="254">
        <f t="shared" si="5"/>
        <v>0</v>
      </c>
      <c r="L35" s="346">
        <v>40.65</v>
      </c>
      <c r="M35" s="239">
        <f>VLOOKUP(A35,Sheet1!$C$2:$G$84,5,FALSE)</f>
        <v>40.65</v>
      </c>
      <c r="N35" s="240">
        <f t="shared" si="8"/>
        <v>0</v>
      </c>
      <c r="O35" s="254">
        <f t="shared" si="9"/>
        <v>0</v>
      </c>
      <c r="P35">
        <v>747960</v>
      </c>
      <c r="Q35" s="239">
        <f>VLOOKUP(A35,Sheet1!$C$2:$H$84,6,FALSE)</f>
        <v>747960</v>
      </c>
      <c r="R35" s="240">
        <f t="shared" si="10"/>
        <v>0</v>
      </c>
      <c r="S35" s="254">
        <f t="shared" si="11"/>
        <v>0</v>
      </c>
      <c r="T35" s="9"/>
      <c r="U35" s="334">
        <v>2615565</v>
      </c>
    </row>
    <row r="36" spans="1:21" s="51" customFormat="1">
      <c r="A36" s="292">
        <f>VLOOKUP(U36,Sheet1!$C$2:$C$84,1,FALSE)</f>
        <v>2722670</v>
      </c>
      <c r="B36" s="334" t="s">
        <v>302</v>
      </c>
      <c r="C36" s="334" t="s">
        <v>474</v>
      </c>
      <c r="D36">
        <v>16414</v>
      </c>
      <c r="E36" s="239">
        <f>VLOOKUP(A36,Sheet1!$C$2:$E$84,3,FALSE)</f>
        <v>16414</v>
      </c>
      <c r="F36" s="240">
        <f t="shared" si="0"/>
        <v>0</v>
      </c>
      <c r="G36" s="254">
        <f t="shared" si="4"/>
        <v>0</v>
      </c>
      <c r="H36">
        <v>244930.71</v>
      </c>
      <c r="I36" s="242">
        <f>VLOOKUP(A36,Sheet1!$C$2:$F$84,4,FALSE)</f>
        <v>249507.58</v>
      </c>
      <c r="J36" s="240">
        <f t="shared" si="1"/>
        <v>-4576.8699999999953</v>
      </c>
      <c r="K36" s="254">
        <f t="shared" si="5"/>
        <v>-1.8686386900000001E-2</v>
      </c>
      <c r="L36" s="346">
        <v>12.17</v>
      </c>
      <c r="M36" s="239">
        <f>VLOOKUP(A36,Sheet1!$C$2:$G$84,5,FALSE)</f>
        <v>12.17</v>
      </c>
      <c r="N36" s="240">
        <f t="shared" si="8"/>
        <v>0</v>
      </c>
      <c r="O36" s="254">
        <f t="shared" si="9"/>
        <v>0</v>
      </c>
      <c r="P36">
        <v>199758.38</v>
      </c>
      <c r="Q36" s="239">
        <f>VLOOKUP(A36,Sheet1!$C$2:$H$84,6,FALSE)</f>
        <v>199758.38</v>
      </c>
      <c r="R36" s="240">
        <f t="shared" si="10"/>
        <v>0</v>
      </c>
      <c r="S36" s="254">
        <f t="shared" si="11"/>
        <v>0</v>
      </c>
      <c r="T36" s="9"/>
      <c r="U36" s="334">
        <v>2722670</v>
      </c>
    </row>
    <row r="37" spans="1:21" s="51" customFormat="1">
      <c r="A37" s="292">
        <f>VLOOKUP(U37,Sheet1!$C$2:$C$84,1,FALSE)</f>
        <v>7124594</v>
      </c>
      <c r="B37" s="334">
        <v>712459908</v>
      </c>
      <c r="C37" s="334" t="s">
        <v>406</v>
      </c>
      <c r="D37">
        <v>2596</v>
      </c>
      <c r="E37" s="239">
        <f>VLOOKUP(A37,Sheet1!$C$2:$E$84,3,FALSE)</f>
        <v>2596</v>
      </c>
      <c r="F37" s="240">
        <f t="shared" si="0"/>
        <v>0</v>
      </c>
      <c r="G37" s="254">
        <f t="shared" si="4"/>
        <v>0</v>
      </c>
      <c r="H37">
        <v>382225.63</v>
      </c>
      <c r="I37" s="242">
        <f>VLOOKUP(A37,Sheet1!$C$2:$F$84,4,FALSE)</f>
        <v>382225.63</v>
      </c>
      <c r="J37" s="240">
        <f t="shared" si="1"/>
        <v>0</v>
      </c>
      <c r="K37" s="254">
        <f t="shared" si="5"/>
        <v>0</v>
      </c>
      <c r="L37" s="346">
        <v>156.033095</v>
      </c>
      <c r="M37" s="239">
        <f>VLOOKUP(A37,Sheet1!$C$2:$G$84,5,FALSE)</f>
        <v>155.51</v>
      </c>
      <c r="N37" s="240">
        <f t="shared" si="8"/>
        <v>0.52309500000001208</v>
      </c>
      <c r="O37" s="254">
        <f t="shared" si="9"/>
        <v>3.3524619E-3</v>
      </c>
      <c r="P37">
        <v>405061.91</v>
      </c>
      <c r="Q37" s="239">
        <f>VLOOKUP(A37,Sheet1!$C$2:$H$84,6,FALSE)</f>
        <v>403694.52</v>
      </c>
      <c r="R37" s="240">
        <f t="shared" si="10"/>
        <v>1367.3899999999558</v>
      </c>
      <c r="S37" s="254">
        <f t="shared" si="11"/>
        <v>3.3757556E-3</v>
      </c>
      <c r="T37" s="9"/>
      <c r="U37" s="334">
        <v>7124594</v>
      </c>
    </row>
    <row r="38" spans="1:21" s="51" customFormat="1">
      <c r="A38" s="292">
        <f>VLOOKUP(U38,Sheet1!$C$2:$C$84,1,FALSE)</f>
        <v>7171589</v>
      </c>
      <c r="B38" s="334">
        <v>717158901</v>
      </c>
      <c r="C38" s="334" t="s">
        <v>408</v>
      </c>
      <c r="D38">
        <v>18812</v>
      </c>
      <c r="E38" s="239">
        <f>VLOOKUP(A38,Sheet1!$C$2:$E$84,3,FALSE)</f>
        <v>18812</v>
      </c>
      <c r="F38" s="240">
        <f t="shared" si="0"/>
        <v>0</v>
      </c>
      <c r="G38" s="254">
        <f t="shared" si="4"/>
        <v>0</v>
      </c>
      <c r="H38">
        <v>260935.21</v>
      </c>
      <c r="I38" s="242">
        <f>VLOOKUP(A38,Sheet1!$C$2:$F$84,4,FALSE)</f>
        <v>260935.19</v>
      </c>
      <c r="J38" s="240">
        <f t="shared" si="1"/>
        <v>1.9999999989522621E-2</v>
      </c>
      <c r="K38" s="254">
        <f t="shared" si="5"/>
        <v>7.6599999999999998E-8</v>
      </c>
      <c r="L38" s="346">
        <v>11.032261999999999</v>
      </c>
      <c r="M38" s="239">
        <f>VLOOKUP(A38,Sheet1!$C$2:$G$84,5,FALSE)</f>
        <v>11</v>
      </c>
      <c r="N38" s="240">
        <f t="shared" si="8"/>
        <v>3.2261999999999347E-2</v>
      </c>
      <c r="O38" s="254">
        <f t="shared" si="9"/>
        <v>2.9243323000000001E-3</v>
      </c>
      <c r="P38">
        <v>207538.91</v>
      </c>
      <c r="Q38" s="239">
        <f>VLOOKUP(A38,Sheet1!$C$2:$H$84,6,FALSE)</f>
        <v>206838.3</v>
      </c>
      <c r="R38" s="240">
        <f t="shared" si="10"/>
        <v>700.61000000001513</v>
      </c>
      <c r="S38" s="254">
        <f t="shared" si="11"/>
        <v>3.3758006999999998E-3</v>
      </c>
      <c r="T38" s="9"/>
      <c r="U38" s="334">
        <v>7171589</v>
      </c>
    </row>
    <row r="39" spans="1:21" s="51" customFormat="1">
      <c r="A39" s="292">
        <f>VLOOKUP(U39,Sheet1!$C$2:$C$84,1,FALSE)</f>
        <v>7333378</v>
      </c>
      <c r="B39" s="334">
        <v>733337901</v>
      </c>
      <c r="C39" s="334" t="s">
        <v>475</v>
      </c>
      <c r="D39">
        <v>2445</v>
      </c>
      <c r="E39" s="239">
        <f>VLOOKUP(A39,Sheet1!$C$2:$E$84,3,FALSE)</f>
        <v>2445</v>
      </c>
      <c r="F39" s="240">
        <f t="shared" si="0"/>
        <v>0</v>
      </c>
      <c r="G39" s="254">
        <f t="shared" si="4"/>
        <v>0</v>
      </c>
      <c r="H39">
        <v>439027.29</v>
      </c>
      <c r="I39" s="242">
        <f>VLOOKUP(A39,Sheet1!$C$2:$F$84,4,FALSE)</f>
        <v>439028.68</v>
      </c>
      <c r="J39" s="240">
        <f t="shared" si="1"/>
        <v>-1.3900000000139698</v>
      </c>
      <c r="K39" s="254">
        <f t="shared" si="5"/>
        <v>-3.1661000000000001E-6</v>
      </c>
      <c r="L39" s="346">
        <v>622.35548900000003</v>
      </c>
      <c r="M39" s="239">
        <f>VLOOKUP(A39,Sheet1!$C$2:$G$84,5,FALSE)</f>
        <v>620.25</v>
      </c>
      <c r="N39" s="240">
        <f t="shared" si="8"/>
        <v>2.1054890000000341</v>
      </c>
      <c r="O39" s="254">
        <f t="shared" si="9"/>
        <v>3.3830969999999998E-3</v>
      </c>
      <c r="P39">
        <v>1521659.17</v>
      </c>
      <c r="Q39" s="239">
        <f>VLOOKUP(A39,Sheet1!$C$2:$H$84,6,FALSE)</f>
        <v>1516522.41</v>
      </c>
      <c r="R39" s="240">
        <f t="shared" si="10"/>
        <v>5136.7600000000093</v>
      </c>
      <c r="S39" s="254">
        <f t="shared" si="11"/>
        <v>3.3757625000000002E-3</v>
      </c>
      <c r="T39" s="9"/>
      <c r="U39" s="334">
        <v>7333378</v>
      </c>
    </row>
    <row r="40" spans="1:21" s="51" customFormat="1">
      <c r="A40" s="292">
        <f>VLOOKUP(U40,Sheet1!$C$2:$C$84,1,FALSE)</f>
        <v>2945927</v>
      </c>
      <c r="B40" s="334" t="s">
        <v>317</v>
      </c>
      <c r="C40" s="334" t="s">
        <v>476</v>
      </c>
      <c r="D40">
        <v>23600</v>
      </c>
      <c r="E40" s="239">
        <f>VLOOKUP(A40,Sheet1!$C$2:$E$84,3,FALSE)</f>
        <v>23600</v>
      </c>
      <c r="F40" s="240">
        <f t="shared" si="0"/>
        <v>0</v>
      </c>
      <c r="G40" s="254">
        <f t="shared" si="4"/>
        <v>0</v>
      </c>
      <c r="H40">
        <v>288347.15999999997</v>
      </c>
      <c r="I40" s="242">
        <f>VLOOKUP(A40,Sheet1!$C$2:$F$84,4,FALSE)</f>
        <v>288347.15999999997</v>
      </c>
      <c r="J40" s="240">
        <f t="shared" si="1"/>
        <v>0</v>
      </c>
      <c r="K40" s="254">
        <f t="shared" si="5"/>
        <v>0</v>
      </c>
      <c r="L40" s="346">
        <v>8.6999999999999993</v>
      </c>
      <c r="M40" s="239">
        <f>VLOOKUP(A40,Sheet1!$C$2:$G$84,5,FALSE)</f>
        <v>8.6999999999999993</v>
      </c>
      <c r="N40" s="240">
        <f t="shared" si="8"/>
        <v>0</v>
      </c>
      <c r="O40" s="254">
        <f t="shared" si="9"/>
        <v>0</v>
      </c>
      <c r="P40">
        <v>205320</v>
      </c>
      <c r="Q40" s="239">
        <f>VLOOKUP(A40,Sheet1!$C$2:$H$84,6,FALSE)</f>
        <v>205320</v>
      </c>
      <c r="R40" s="240">
        <f t="shared" si="10"/>
        <v>0</v>
      </c>
      <c r="S40" s="254">
        <f t="shared" si="11"/>
        <v>0</v>
      </c>
      <c r="T40" s="9"/>
      <c r="U40" s="334">
        <v>2945927</v>
      </c>
    </row>
    <row r="41" spans="1:21" s="51" customFormat="1">
      <c r="A41" s="292">
        <f>VLOOKUP(U41,Sheet1!$C$2:$C$84,1,FALSE)</f>
        <v>2136646</v>
      </c>
      <c r="B41" s="334" t="s">
        <v>307</v>
      </c>
      <c r="C41" s="334" t="s">
        <v>477</v>
      </c>
      <c r="D41">
        <v>11200</v>
      </c>
      <c r="E41" s="239">
        <f>VLOOKUP(A41,Sheet1!$C$2:$E$84,3,FALSE)</f>
        <v>11200</v>
      </c>
      <c r="F41" s="240">
        <f t="shared" si="0"/>
        <v>0</v>
      </c>
      <c r="G41" s="254">
        <f t="shared" si="4"/>
        <v>0</v>
      </c>
      <c r="H41">
        <v>294060.79999999999</v>
      </c>
      <c r="I41" s="242">
        <f>VLOOKUP(A41,Sheet1!$C$2:$F$84,4,FALSE)</f>
        <v>294060.79999999999</v>
      </c>
      <c r="J41" s="240">
        <f t="shared" si="1"/>
        <v>0</v>
      </c>
      <c r="K41" s="254">
        <f t="shared" si="5"/>
        <v>0</v>
      </c>
      <c r="L41" s="346">
        <v>15.38</v>
      </c>
      <c r="M41" s="239">
        <f>VLOOKUP(A41,Sheet1!$C$2:$G$84,5,FALSE)</f>
        <v>15.38</v>
      </c>
      <c r="N41" s="240">
        <f t="shared" si="8"/>
        <v>0</v>
      </c>
      <c r="O41" s="254">
        <f t="shared" si="9"/>
        <v>0</v>
      </c>
      <c r="P41">
        <v>172256</v>
      </c>
      <c r="Q41" s="239">
        <f>VLOOKUP(A41,Sheet1!$C$2:$H$84,6,FALSE)</f>
        <v>172256</v>
      </c>
      <c r="R41" s="240">
        <f t="shared" si="10"/>
        <v>0</v>
      </c>
      <c r="S41" s="254">
        <f t="shared" si="11"/>
        <v>0</v>
      </c>
      <c r="T41" s="9"/>
      <c r="U41" s="334">
        <v>2136646</v>
      </c>
    </row>
    <row r="42" spans="1:21" s="51" customFormat="1">
      <c r="A42" s="292">
        <f>VLOOKUP(U42,Sheet1!$C$2:$C$84,1,FALSE)</f>
        <v>2031730</v>
      </c>
      <c r="B42" s="334">
        <v>294821608</v>
      </c>
      <c r="C42" s="334" t="s">
        <v>478</v>
      </c>
      <c r="D42">
        <v>70800</v>
      </c>
      <c r="E42" s="239">
        <f>VLOOKUP(A42,Sheet1!$C$2:$E$84,3,FALSE)</f>
        <v>70800</v>
      </c>
      <c r="F42" s="240">
        <f t="shared" si="0"/>
        <v>0</v>
      </c>
      <c r="G42" s="254">
        <f t="shared" si="4"/>
        <v>0</v>
      </c>
      <c r="H42">
        <v>507624.08</v>
      </c>
      <c r="I42" s="242">
        <f>VLOOKUP(A42,Sheet1!$C$2:$F$84,4,FALSE)</f>
        <v>507624.08</v>
      </c>
      <c r="J42" s="240">
        <f t="shared" si="1"/>
        <v>0</v>
      </c>
      <c r="K42" s="254">
        <f t="shared" si="5"/>
        <v>0</v>
      </c>
      <c r="L42" s="346">
        <v>11.65</v>
      </c>
      <c r="M42" s="239">
        <f>VLOOKUP(A42,Sheet1!$C$2:$G$84,5,FALSE)</f>
        <v>11.65</v>
      </c>
      <c r="N42" s="240">
        <f t="shared" si="8"/>
        <v>0</v>
      </c>
      <c r="O42" s="254">
        <f t="shared" si="9"/>
        <v>0</v>
      </c>
      <c r="P42">
        <v>824820</v>
      </c>
      <c r="Q42" s="239">
        <f>VLOOKUP(A42,Sheet1!$C$2:$H$84,6,FALSE)</f>
        <v>824820</v>
      </c>
      <c r="R42" s="240">
        <f t="shared" si="10"/>
        <v>0</v>
      </c>
      <c r="S42" s="254">
        <f t="shared" si="11"/>
        <v>0</v>
      </c>
      <c r="T42" s="9"/>
      <c r="U42" s="334">
        <v>2031730</v>
      </c>
    </row>
    <row r="43" spans="1:21" s="51" customFormat="1">
      <c r="A43" s="292">
        <f>VLOOKUP(U43,Sheet1!$C$2:$C$84,1,FALSE)</f>
        <v>6616508</v>
      </c>
      <c r="B43" s="334">
        <v>661650903</v>
      </c>
      <c r="C43" s="334" t="s">
        <v>479</v>
      </c>
      <c r="D43">
        <v>7290</v>
      </c>
      <c r="E43" s="239">
        <f>VLOOKUP(A43,Sheet1!$C$2:$E$84,3,FALSE)</f>
        <v>7290</v>
      </c>
      <c r="F43" s="240">
        <f t="shared" si="0"/>
        <v>0</v>
      </c>
      <c r="G43" s="254">
        <f t="shared" si="4"/>
        <v>0</v>
      </c>
      <c r="H43">
        <v>136585.96</v>
      </c>
      <c r="I43" s="242">
        <f>VLOOKUP(A43,Sheet1!$C$2:$F$84,4,FALSE)</f>
        <v>123898.39</v>
      </c>
      <c r="J43" s="240">
        <f t="shared" si="1"/>
        <v>12687.569999999992</v>
      </c>
      <c r="K43" s="254">
        <f t="shared" si="5"/>
        <v>9.2890733399999995E-2</v>
      </c>
      <c r="L43" s="346">
        <v>11.938328</v>
      </c>
      <c r="M43" s="239">
        <f>VLOOKUP(A43,Sheet1!$C$2:$G$84,5,FALSE)</f>
        <v>11.96</v>
      </c>
      <c r="N43" s="240">
        <f t="shared" si="8"/>
        <v>-2.167200000000058E-2</v>
      </c>
      <c r="O43" s="254">
        <f t="shared" si="9"/>
        <v>-1.8153296000000001E-3</v>
      </c>
      <c r="P43">
        <v>87030.41</v>
      </c>
      <c r="Q43" s="239">
        <f>VLOOKUP(A43,Sheet1!$C$2:$H$84,6,FALSE)</f>
        <v>87157.81</v>
      </c>
      <c r="R43" s="240">
        <f t="shared" si="10"/>
        <v>-127.39999999999418</v>
      </c>
      <c r="S43" s="254">
        <f t="shared" si="11"/>
        <v>-1.4638561E-3</v>
      </c>
      <c r="T43" s="9"/>
      <c r="U43" s="334">
        <v>6616508</v>
      </c>
    </row>
    <row r="44" spans="1:21" s="51" customFormat="1">
      <c r="A44" s="292" t="str">
        <f>VLOOKUP(U44,Sheet1!$C$2:$C$84,1,FALSE)</f>
        <v>B0744B3</v>
      </c>
      <c r="B44" s="334" t="s">
        <v>480</v>
      </c>
      <c r="C44" s="334" t="s">
        <v>481</v>
      </c>
      <c r="D44">
        <v>16095</v>
      </c>
      <c r="E44" s="239">
        <f>VLOOKUP(A44,Sheet1!$C$2:$E$84,3,FALSE)</f>
        <v>16095</v>
      </c>
      <c r="F44" s="240">
        <f t="shared" si="0"/>
        <v>0</v>
      </c>
      <c r="G44" s="254">
        <f t="shared" si="4"/>
        <v>0</v>
      </c>
      <c r="H44">
        <v>476240.27</v>
      </c>
      <c r="I44" s="242">
        <f>VLOOKUP(A44,Sheet1!$C$2:$F$84,4,FALSE)</f>
        <v>476240.25</v>
      </c>
      <c r="J44" s="240">
        <f t="shared" si="1"/>
        <v>2.0000000018626451E-2</v>
      </c>
      <c r="K44" s="254">
        <f t="shared" si="5"/>
        <v>4.1999999999999999E-8</v>
      </c>
      <c r="L44" s="346">
        <v>32.429364</v>
      </c>
      <c r="M44" s="239">
        <f>VLOOKUP(A44,Sheet1!$C$2:$G$84,5,FALSE)</f>
        <v>32.380000000000003</v>
      </c>
      <c r="N44" s="240">
        <f t="shared" si="8"/>
        <v>4.9363999999997077E-2</v>
      </c>
      <c r="O44" s="254">
        <f t="shared" si="9"/>
        <v>1.5222007000000001E-3</v>
      </c>
      <c r="P44">
        <v>521950.61</v>
      </c>
      <c r="Q44" s="239">
        <f>VLOOKUP(A44,Sheet1!$C$2:$H$84,6,FALSE)</f>
        <v>521150.94</v>
      </c>
      <c r="R44" s="240">
        <f t="shared" si="10"/>
        <v>799.6699999999837</v>
      </c>
      <c r="S44" s="254">
        <f t="shared" si="11"/>
        <v>1.5320798E-3</v>
      </c>
      <c r="T44" s="9"/>
      <c r="U44" s="334" t="s">
        <v>420</v>
      </c>
    </row>
    <row r="45" spans="1:21" s="51" customFormat="1">
      <c r="A45" s="292" t="str">
        <f>VLOOKUP(U45,Sheet1!$C$2:$C$84,1,FALSE)</f>
        <v>B0SWJX3</v>
      </c>
      <c r="B45" s="334" t="s">
        <v>482</v>
      </c>
      <c r="C45" s="334" t="s">
        <v>483</v>
      </c>
      <c r="D45">
        <v>7100</v>
      </c>
      <c r="E45" s="239">
        <f>VLOOKUP(A45,Sheet1!$C$2:$E$84,3,FALSE)</f>
        <v>7100</v>
      </c>
      <c r="F45" s="240">
        <f t="shared" si="0"/>
        <v>0</v>
      </c>
      <c r="G45" s="254">
        <f t="shared" si="4"/>
        <v>0</v>
      </c>
      <c r="H45">
        <v>406713.57</v>
      </c>
      <c r="I45" s="242">
        <f>VLOOKUP(A45,Sheet1!$C$2:$F$84,4,FALSE)</f>
        <v>406713.57</v>
      </c>
      <c r="J45" s="240">
        <f t="shared" si="1"/>
        <v>0</v>
      </c>
      <c r="K45" s="254">
        <f t="shared" si="5"/>
        <v>0</v>
      </c>
      <c r="L45" s="346">
        <v>117.827581</v>
      </c>
      <c r="M45" s="239">
        <f>VLOOKUP(A45,Sheet1!$C$2:$G$84,5,FALSE)</f>
        <v>117.65</v>
      </c>
      <c r="N45" s="240">
        <f t="shared" si="8"/>
        <v>0.17758099999998933</v>
      </c>
      <c r="O45" s="254">
        <f t="shared" si="9"/>
        <v>1.5071259000000001E-3</v>
      </c>
      <c r="P45">
        <v>836575.82</v>
      </c>
      <c r="Q45" s="239">
        <f>VLOOKUP(A45,Sheet1!$C$2:$H$84,6,FALSE)</f>
        <v>835294.12</v>
      </c>
      <c r="R45" s="240">
        <f t="shared" si="10"/>
        <v>1281.6999999999534</v>
      </c>
      <c r="S45" s="254">
        <f t="shared" si="11"/>
        <v>1.5320787000000001E-3</v>
      </c>
      <c r="T45" s="9"/>
      <c r="U45" s="334" t="s">
        <v>422</v>
      </c>
    </row>
    <row r="46" spans="1:21" s="51" customFormat="1">
      <c r="A46" s="292" t="str">
        <f>VLOOKUP(U46,Sheet1!$C$2:$C$84,1,FALSE)</f>
        <v>B1HHKD3</v>
      </c>
      <c r="B46" s="334" t="s">
        <v>293</v>
      </c>
      <c r="C46" s="334" t="s">
        <v>484</v>
      </c>
      <c r="D46">
        <v>5885</v>
      </c>
      <c r="E46" s="239">
        <f>VLOOKUP(A46,Sheet1!$C$2:$E$84,3,FALSE)</f>
        <v>5885</v>
      </c>
      <c r="F46" s="240">
        <f t="shared" si="0"/>
        <v>0</v>
      </c>
      <c r="G46" s="254">
        <f t="shared" si="4"/>
        <v>0</v>
      </c>
      <c r="H46">
        <v>271392.05</v>
      </c>
      <c r="I46" s="242">
        <f>VLOOKUP(A46,Sheet1!$C$2:$F$84,4,FALSE)</f>
        <v>283658.11</v>
      </c>
      <c r="J46" s="240">
        <f t="shared" si="1"/>
        <v>-12266.059999999998</v>
      </c>
      <c r="K46" s="254">
        <f t="shared" si="5"/>
        <v>-4.5196828699999997E-2</v>
      </c>
      <c r="L46" s="346">
        <v>29.57</v>
      </c>
      <c r="M46" s="239">
        <f>VLOOKUP(A46,Sheet1!$C$2:$G$84,5,FALSE)</f>
        <v>29.57</v>
      </c>
      <c r="N46" s="240">
        <f t="shared" si="8"/>
        <v>0</v>
      </c>
      <c r="O46" s="254">
        <f t="shared" si="9"/>
        <v>0</v>
      </c>
      <c r="P46">
        <v>174019.45</v>
      </c>
      <c r="Q46" s="239">
        <f>VLOOKUP(A46,Sheet1!$C$2:$H$84,6,FALSE)</f>
        <v>174019.45</v>
      </c>
      <c r="R46" s="240">
        <f t="shared" si="10"/>
        <v>0</v>
      </c>
      <c r="S46" s="254">
        <f t="shared" si="11"/>
        <v>0</v>
      </c>
      <c r="T46" s="9"/>
      <c r="U46" s="334" t="s">
        <v>294</v>
      </c>
    </row>
    <row r="47" spans="1:21" s="51" customFormat="1">
      <c r="A47" s="292" t="str">
        <f>VLOOKUP(U47,Sheet1!$C$2:$C$84,1,FALSE)</f>
        <v>B1JB4K8</v>
      </c>
      <c r="B47" s="334" t="s">
        <v>485</v>
      </c>
      <c r="C47" s="334" t="s">
        <v>486</v>
      </c>
      <c r="D47">
        <v>7015</v>
      </c>
      <c r="E47" s="239">
        <f>VLOOKUP(A47,Sheet1!$C$2:$E$84,3,FALSE)</f>
        <v>7015</v>
      </c>
      <c r="F47" s="240">
        <f t="shared" si="0"/>
        <v>0</v>
      </c>
      <c r="G47" s="254">
        <f t="shared" si="4"/>
        <v>0</v>
      </c>
      <c r="H47">
        <v>553085.36</v>
      </c>
      <c r="I47" s="242">
        <f>VLOOKUP(A47,Sheet1!$C$2:$F$84,4,FALSE)</f>
        <v>553085.36</v>
      </c>
      <c r="J47" s="240">
        <f t="shared" si="1"/>
        <v>0</v>
      </c>
      <c r="K47" s="254">
        <f t="shared" si="5"/>
        <v>0</v>
      </c>
      <c r="L47" s="346">
        <v>138.192082</v>
      </c>
      <c r="M47" s="239">
        <f>VLOOKUP(A47,Sheet1!$C$2:$G$84,5,FALSE)</f>
        <v>137.91999999999999</v>
      </c>
      <c r="N47" s="240">
        <f t="shared" si="8"/>
        <v>0.2720820000000117</v>
      </c>
      <c r="O47" s="254">
        <f t="shared" si="9"/>
        <v>1.9688682E-3</v>
      </c>
      <c r="P47">
        <v>969417.45</v>
      </c>
      <c r="Q47" s="239">
        <f>VLOOKUP(A47,Sheet1!$C$2:$H$84,6,FALSE)</f>
        <v>967514.02</v>
      </c>
      <c r="R47" s="240">
        <f t="shared" si="10"/>
        <v>1903.4299999999348</v>
      </c>
      <c r="S47" s="254">
        <f t="shared" si="11"/>
        <v>1.9634781999999999E-3</v>
      </c>
      <c r="T47" s="9"/>
      <c r="U47" s="334" t="s">
        <v>386</v>
      </c>
    </row>
    <row r="48" spans="1:21" s="51" customFormat="1">
      <c r="A48" s="292" t="str">
        <f>VLOOKUP(U48,Sheet1!$C$2:$C$84,1,FALSE)</f>
        <v>B1Q3J35</v>
      </c>
      <c r="B48" s="334" t="s">
        <v>487</v>
      </c>
      <c r="C48" s="334" t="s">
        <v>404</v>
      </c>
      <c r="D48">
        <v>13596</v>
      </c>
      <c r="E48" s="239">
        <f>VLOOKUP(A48,Sheet1!$C$2:$E$84,3,FALSE)</f>
        <v>13596</v>
      </c>
      <c r="F48" s="240">
        <f t="shared" si="0"/>
        <v>0</v>
      </c>
      <c r="G48" s="254">
        <f t="shared" si="4"/>
        <v>0</v>
      </c>
      <c r="H48">
        <v>264414.63</v>
      </c>
      <c r="I48" s="242">
        <f>VLOOKUP(A48,Sheet1!$C$2:$F$84,4,FALSE)</f>
        <v>264414.63</v>
      </c>
      <c r="J48" s="240">
        <f t="shared" si="1"/>
        <v>0</v>
      </c>
      <c r="K48" s="254">
        <f t="shared" si="5"/>
        <v>0</v>
      </c>
      <c r="L48" s="346">
        <v>20.011710000000001</v>
      </c>
      <c r="M48" s="239">
        <f>VLOOKUP(A48,Sheet1!$C$2:$G$84,5,FALSE)</f>
        <v>19.97</v>
      </c>
      <c r="N48" s="240">
        <f t="shared" si="8"/>
        <v>4.1710000000001912E-2</v>
      </c>
      <c r="O48" s="254">
        <f t="shared" si="9"/>
        <v>2.0842796999999999E-3</v>
      </c>
      <c r="P48">
        <v>272079.21000000002</v>
      </c>
      <c r="Q48" s="239">
        <f>VLOOKUP(A48,Sheet1!$C$2:$H$84,6,FALSE)</f>
        <v>271451.33</v>
      </c>
      <c r="R48" s="240">
        <f t="shared" si="10"/>
        <v>627.88000000000466</v>
      </c>
      <c r="S48" s="254">
        <f t="shared" si="11"/>
        <v>2.3077102999999998E-3</v>
      </c>
      <c r="T48" s="9"/>
      <c r="U48" s="334" t="s">
        <v>403</v>
      </c>
    </row>
    <row r="49" spans="1:37" s="51" customFormat="1">
      <c r="A49" s="292" t="str">
        <f>VLOOKUP(U49,Sheet1!$C$2:$C$84,1,FALSE)</f>
        <v>B1WY233</v>
      </c>
      <c r="B49" s="334" t="s">
        <v>488</v>
      </c>
      <c r="C49" s="334" t="s">
        <v>489</v>
      </c>
      <c r="D49">
        <v>20682</v>
      </c>
      <c r="E49" s="239">
        <f>VLOOKUP(A49,Sheet1!$C$2:$E$84,3,FALSE)</f>
        <v>20682</v>
      </c>
      <c r="F49" s="240">
        <f t="shared" si="0"/>
        <v>0</v>
      </c>
      <c r="G49" s="254">
        <f t="shared" si="4"/>
        <v>0</v>
      </c>
      <c r="H49">
        <v>410724.72</v>
      </c>
      <c r="I49" s="242">
        <f>VLOOKUP(A49,Sheet1!$C$2:$F$84,4,FALSE)</f>
        <v>410724.72</v>
      </c>
      <c r="J49" s="240">
        <f t="shared" si="1"/>
        <v>0</v>
      </c>
      <c r="K49" s="254">
        <f t="shared" si="5"/>
        <v>0</v>
      </c>
      <c r="L49" s="346">
        <v>18.772075999999998</v>
      </c>
      <c r="M49" s="239">
        <f>VLOOKUP(A49,Sheet1!$C$2:$G$84,5,FALSE)</f>
        <v>18.739999999999998</v>
      </c>
      <c r="N49" s="240">
        <f t="shared" si="8"/>
        <v>3.2075999999999993E-2</v>
      </c>
      <c r="O49" s="254">
        <f t="shared" si="9"/>
        <v>1.7087082E-3</v>
      </c>
      <c r="P49">
        <v>388244.07</v>
      </c>
      <c r="Q49" s="239">
        <f>VLOOKUP(A49,Sheet1!$C$2:$H$84,6,FALSE)</f>
        <v>387649.25</v>
      </c>
      <c r="R49" s="240">
        <f t="shared" si="10"/>
        <v>594.82000000000698</v>
      </c>
      <c r="S49" s="254">
        <f t="shared" si="11"/>
        <v>1.5320774999999999E-3</v>
      </c>
      <c r="T49" s="9"/>
      <c r="U49" s="334" t="s">
        <v>424</v>
      </c>
    </row>
    <row r="50" spans="1:37" s="51" customFormat="1">
      <c r="A50" s="292" t="str">
        <f>VLOOKUP(U50,Sheet1!$C$2:$C$84,1,FALSE)</f>
        <v>B28YTC2</v>
      </c>
      <c r="B50" s="334" t="s">
        <v>445</v>
      </c>
      <c r="C50" s="334" t="s">
        <v>415</v>
      </c>
      <c r="D50">
        <v>3022</v>
      </c>
      <c r="E50" s="239">
        <f>VLOOKUP(A50,Sheet1!$C$2:$E$84,3,FALSE)</f>
        <v>3022</v>
      </c>
      <c r="F50" s="240">
        <f t="shared" si="0"/>
        <v>0</v>
      </c>
      <c r="G50" s="254">
        <f t="shared" si="4"/>
        <v>0</v>
      </c>
      <c r="H50">
        <v>202968.87</v>
      </c>
      <c r="I50" s="242">
        <f>VLOOKUP(A50,Sheet1!$C$2:$F$84,4,FALSE)</f>
        <v>202969.60000000001</v>
      </c>
      <c r="J50" s="240">
        <f t="shared" si="1"/>
        <v>-0.73000000001047738</v>
      </c>
      <c r="K50" s="254">
        <f t="shared" si="5"/>
        <v>-3.5966E-6</v>
      </c>
      <c r="L50" s="346">
        <v>94.440507999999994</v>
      </c>
      <c r="M50" s="239">
        <f>VLOOKUP(A50,Sheet1!$C$2:$G$84,5,FALSE)</f>
        <v>94.18</v>
      </c>
      <c r="N50" s="240">
        <f t="shared" si="8"/>
        <v>0.26050799999998731</v>
      </c>
      <c r="O50" s="254">
        <f t="shared" si="9"/>
        <v>2.7584350000000001E-3</v>
      </c>
      <c r="P50">
        <v>285399.21999999997</v>
      </c>
      <c r="Q50" s="239">
        <f>VLOOKUP(A50,Sheet1!$C$2:$H$84,6,FALSE)</f>
        <v>284614.94</v>
      </c>
      <c r="R50" s="240">
        <f t="shared" si="10"/>
        <v>784.27999999996973</v>
      </c>
      <c r="S50" s="254">
        <f t="shared" si="11"/>
        <v>2.7480103000000001E-3</v>
      </c>
      <c r="T50" s="9"/>
      <c r="U50" s="334" t="s">
        <v>414</v>
      </c>
    </row>
    <row r="51" spans="1:37" s="51" customFormat="1">
      <c r="A51" s="292" t="str">
        <f>VLOOKUP(U51,Sheet1!$C$2:$C$84,1,FALSE)</f>
        <v>B3DG2Y3</v>
      </c>
      <c r="B51" s="334" t="s">
        <v>339</v>
      </c>
      <c r="C51" s="334" t="s">
        <v>490</v>
      </c>
      <c r="D51">
        <v>3361</v>
      </c>
      <c r="E51" s="239">
        <f>VLOOKUP(A51,Sheet1!$C$2:$E$84,3,FALSE)</f>
        <v>3361</v>
      </c>
      <c r="F51" s="240">
        <f t="shared" si="0"/>
        <v>0</v>
      </c>
      <c r="G51" s="254">
        <f t="shared" si="4"/>
        <v>0</v>
      </c>
      <c r="H51">
        <v>160452.89000000001</v>
      </c>
      <c r="I51" s="242">
        <f>VLOOKUP(A51,Sheet1!$C$2:$F$84,4,FALSE)</f>
        <v>178667.28</v>
      </c>
      <c r="J51" s="240">
        <f t="shared" si="1"/>
        <v>-18214.389999999985</v>
      </c>
      <c r="K51" s="254">
        <f t="shared" si="5"/>
        <v>-0.113518616</v>
      </c>
      <c r="L51" s="346">
        <v>30.95</v>
      </c>
      <c r="M51" s="239">
        <f>VLOOKUP(A51,Sheet1!$C$2:$G$84,5,FALSE)</f>
        <v>30.95</v>
      </c>
      <c r="N51" s="240">
        <f t="shared" si="8"/>
        <v>0</v>
      </c>
      <c r="O51" s="254">
        <f t="shared" si="9"/>
        <v>0</v>
      </c>
      <c r="P51">
        <v>104022.95</v>
      </c>
      <c r="Q51" s="239">
        <f>VLOOKUP(A51,Sheet1!$C$2:$H$84,6,FALSE)</f>
        <v>104022.95</v>
      </c>
      <c r="R51" s="240">
        <f t="shared" si="10"/>
        <v>0</v>
      </c>
      <c r="S51" s="254">
        <f t="shared" si="11"/>
        <v>0</v>
      </c>
      <c r="T51" s="9"/>
      <c r="U51" s="334" t="s">
        <v>340</v>
      </c>
    </row>
    <row r="52" spans="1:37" s="51" customFormat="1">
      <c r="A52" s="292" t="str">
        <f>VLOOKUP(U52,Sheet1!$C$2:$C$84,1,FALSE)</f>
        <v>B3VCFN3</v>
      </c>
      <c r="B52" s="334" t="s">
        <v>350</v>
      </c>
      <c r="C52" s="334" t="s">
        <v>491</v>
      </c>
      <c r="D52">
        <v>26200</v>
      </c>
      <c r="E52" s="239">
        <f>VLOOKUP(A52,Sheet1!$C$2:$E$84,3,FALSE)</f>
        <v>26200</v>
      </c>
      <c r="F52" s="240">
        <f t="shared" si="0"/>
        <v>0</v>
      </c>
      <c r="G52" s="254">
        <f t="shared" si="4"/>
        <v>0</v>
      </c>
      <c r="H52">
        <v>290500.36</v>
      </c>
      <c r="I52" s="242">
        <f>VLOOKUP(A52,Sheet1!$C$2:$F$84,4,FALSE)</f>
        <v>290500.36</v>
      </c>
      <c r="J52" s="240">
        <f t="shared" si="1"/>
        <v>0</v>
      </c>
      <c r="K52" s="254">
        <f t="shared" si="5"/>
        <v>0</v>
      </c>
      <c r="L52" s="346">
        <v>8.08</v>
      </c>
      <c r="M52" s="239">
        <f>VLOOKUP(A52,Sheet1!$C$2:$G$84,5,FALSE)</f>
        <v>8.17</v>
      </c>
      <c r="N52" s="240">
        <f t="shared" si="2"/>
        <v>-8.9999999999999858E-2</v>
      </c>
      <c r="O52" s="254">
        <f t="shared" si="3"/>
        <v>-1.11386139E-2</v>
      </c>
      <c r="P52">
        <v>211696</v>
      </c>
      <c r="Q52" s="239">
        <f>VLOOKUP(A52,Sheet1!$C$2:$H$84,6,FALSE)</f>
        <v>214106.4</v>
      </c>
      <c r="R52" s="240">
        <f t="shared" si="6"/>
        <v>-2410.3999999999942</v>
      </c>
      <c r="S52" s="254">
        <f t="shared" si="7"/>
        <v>-1.13861386E-2</v>
      </c>
      <c r="T52" s="9"/>
      <c r="U52" s="334" t="s">
        <v>351</v>
      </c>
    </row>
    <row r="53" spans="1:37" s="51" customFormat="1">
      <c r="A53" s="292" t="str">
        <f>VLOOKUP(U53,Sheet1!$C$2:$C$84,1,FALSE)</f>
        <v>B4R2R50</v>
      </c>
      <c r="B53" s="334" t="s">
        <v>446</v>
      </c>
      <c r="C53" s="334" t="s">
        <v>410</v>
      </c>
      <c r="D53">
        <v>4504</v>
      </c>
      <c r="E53" s="239">
        <f>VLOOKUP(A53,Sheet1!$C$2:$E$84,3,FALSE)</f>
        <v>4504</v>
      </c>
      <c r="F53" s="240">
        <f t="shared" si="0"/>
        <v>0</v>
      </c>
      <c r="G53" s="254">
        <f t="shared" si="4"/>
        <v>0</v>
      </c>
      <c r="H53">
        <v>218870.8</v>
      </c>
      <c r="I53" s="242">
        <f>VLOOKUP(A53,Sheet1!$C$2:$F$84,4,FALSE)</f>
        <v>218870.8</v>
      </c>
      <c r="J53" s="240">
        <f t="shared" si="1"/>
        <v>0</v>
      </c>
      <c r="K53" s="254">
        <f t="shared" si="5"/>
        <v>0</v>
      </c>
      <c r="L53" s="346">
        <v>48.087068000000002</v>
      </c>
      <c r="M53" s="239">
        <f>VLOOKUP(A53,Sheet1!$C$2:$G$84,5,FALSE)</f>
        <v>47.92</v>
      </c>
      <c r="N53" s="240">
        <f t="shared" si="2"/>
        <v>0.16706800000000044</v>
      </c>
      <c r="O53" s="254">
        <f t="shared" si="3"/>
        <v>3.4742813000000002E-3</v>
      </c>
      <c r="P53">
        <v>216584.15</v>
      </c>
      <c r="Q53" s="239">
        <f>VLOOKUP(A53,Sheet1!$C$2:$H$84,6,FALSE)</f>
        <v>215853.02</v>
      </c>
      <c r="R53" s="240">
        <f t="shared" si="6"/>
        <v>731.13000000000466</v>
      </c>
      <c r="S53" s="254">
        <f t="shared" si="7"/>
        <v>3.3757318000000001E-3</v>
      </c>
      <c r="T53" s="9"/>
      <c r="U53" s="334" t="s">
        <v>409</v>
      </c>
    </row>
    <row r="54" spans="1:37" s="51" customFormat="1">
      <c r="A54" s="292" t="str">
        <f>VLOOKUP(U54,Sheet1!$C$2:$C$84,1,FALSE)</f>
        <v>B5BH372</v>
      </c>
      <c r="B54" s="334" t="s">
        <v>336</v>
      </c>
      <c r="C54" s="334" t="s">
        <v>492</v>
      </c>
      <c r="D54">
        <v>18600</v>
      </c>
      <c r="E54" s="239">
        <f>VLOOKUP(A54,Sheet1!$C$2:$E$84,3,FALSE)</f>
        <v>18600</v>
      </c>
      <c r="F54" s="240">
        <f t="shared" si="0"/>
        <v>0</v>
      </c>
      <c r="G54" s="254">
        <f t="shared" si="4"/>
        <v>0</v>
      </c>
      <c r="H54">
        <v>162577.01999999999</v>
      </c>
      <c r="I54" s="242">
        <f>VLOOKUP(A54,Sheet1!$C$2:$F$84,4,FALSE)</f>
        <v>162577.01999999999</v>
      </c>
      <c r="J54" s="240">
        <f t="shared" si="1"/>
        <v>0</v>
      </c>
      <c r="K54" s="254">
        <f t="shared" si="5"/>
        <v>0</v>
      </c>
      <c r="L54" s="346">
        <v>9.5549999999999997</v>
      </c>
      <c r="M54" s="239">
        <f>VLOOKUP(A54,Sheet1!$C$2:$G$84,5,FALSE)</f>
        <v>9.6199999999999992</v>
      </c>
      <c r="N54" s="240">
        <f t="shared" si="2"/>
        <v>-6.4999999999999503E-2</v>
      </c>
      <c r="O54" s="254">
        <f t="shared" si="3"/>
        <v>-6.8027210999999999E-3</v>
      </c>
      <c r="P54">
        <v>177723</v>
      </c>
      <c r="Q54" s="239">
        <f>VLOOKUP(A54,Sheet1!$C$2:$H$84,6,FALSE)</f>
        <v>178876.2</v>
      </c>
      <c r="R54" s="240">
        <f t="shared" si="6"/>
        <v>-1153.2000000000116</v>
      </c>
      <c r="S54" s="254">
        <f t="shared" si="7"/>
        <v>-6.4887492999999999E-3</v>
      </c>
      <c r="T54" s="9"/>
      <c r="U54" s="334" t="s">
        <v>337</v>
      </c>
    </row>
    <row r="55" spans="1:37" s="51" customFormat="1">
      <c r="A55" s="292" t="str">
        <f>VLOOKUP(U55,Sheet1!$C$2:$C$84,1,FALSE)</f>
        <v>B4MGD82</v>
      </c>
      <c r="B55" s="334">
        <v>874080104</v>
      </c>
      <c r="C55" s="334" t="s">
        <v>493</v>
      </c>
      <c r="D55">
        <v>2300</v>
      </c>
      <c r="E55" s="239">
        <f>VLOOKUP(A55,Sheet1!$C$2:$E$84,3,FALSE)</f>
        <v>2300</v>
      </c>
      <c r="F55" s="240">
        <f t="shared" si="0"/>
        <v>0</v>
      </c>
      <c r="G55" s="254">
        <f t="shared" si="4"/>
        <v>0</v>
      </c>
      <c r="H55">
        <v>149308.41</v>
      </c>
      <c r="I55" s="242">
        <f>VLOOKUP(A55,Sheet1!$C$2:$F$84,4,FALSE)</f>
        <v>149308.41</v>
      </c>
      <c r="J55" s="240">
        <f t="shared" si="1"/>
        <v>0</v>
      </c>
      <c r="K55" s="254">
        <f t="shared" si="5"/>
        <v>0</v>
      </c>
      <c r="L55" s="346">
        <v>73.81</v>
      </c>
      <c r="M55" s="239">
        <f>VLOOKUP(A55,Sheet1!$C$2:$G$84,5,FALSE)</f>
        <v>73.81</v>
      </c>
      <c r="N55" s="240">
        <f t="shared" si="2"/>
        <v>0</v>
      </c>
      <c r="O55" s="254">
        <f t="shared" si="3"/>
        <v>0</v>
      </c>
      <c r="P55">
        <v>169763</v>
      </c>
      <c r="Q55" s="239">
        <f>VLOOKUP(A55,Sheet1!$C$2:$H$84,6,FALSE)</f>
        <v>169763</v>
      </c>
      <c r="R55" s="240">
        <f t="shared" si="6"/>
        <v>0</v>
      </c>
      <c r="S55" s="254">
        <f t="shared" si="7"/>
        <v>0</v>
      </c>
      <c r="T55" s="9"/>
      <c r="U55" s="334" t="s">
        <v>373</v>
      </c>
    </row>
    <row r="56" spans="1:37" s="51" customFormat="1">
      <c r="A56" s="292" t="str">
        <f>VLOOKUP(U56,Sheet1!$C$2:$C$84,1,FALSE)</f>
        <v>B6331J3</v>
      </c>
      <c r="B56" s="334" t="s">
        <v>286</v>
      </c>
      <c r="C56" s="334" t="s">
        <v>447</v>
      </c>
      <c r="D56">
        <v>19200</v>
      </c>
      <c r="E56" s="239">
        <f>VLOOKUP(A56,Sheet1!$C$2:$E$84,3,FALSE)</f>
        <v>19200</v>
      </c>
      <c r="F56" s="240">
        <f t="shared" ref="F56:F59" si="12">D56-E56</f>
        <v>0</v>
      </c>
      <c r="G56" s="254">
        <f t="shared" ref="G56:G59" si="13">ROUND(F56/D56,10)</f>
        <v>0</v>
      </c>
      <c r="H56">
        <v>629809.76</v>
      </c>
      <c r="I56" s="242">
        <f>VLOOKUP(A56,Sheet1!$C$2:$F$84,4,FALSE)</f>
        <v>629809.76</v>
      </c>
      <c r="J56" s="240">
        <f t="shared" ref="J56:J58" si="14">H56-I56</f>
        <v>0</v>
      </c>
      <c r="K56" s="254">
        <f t="shared" ref="K56:K58" si="15">ROUND(J56/H56,10)</f>
        <v>0</v>
      </c>
      <c r="L56" s="346">
        <v>40.81</v>
      </c>
      <c r="M56" s="239">
        <f>VLOOKUP(A56,Sheet1!$C$2:$G$84,5,FALSE)</f>
        <v>41.19</v>
      </c>
      <c r="N56" s="240">
        <f t="shared" ref="N56" si="16">L56-M56</f>
        <v>-0.37999999999999545</v>
      </c>
      <c r="O56" s="254">
        <f t="shared" ref="O56" si="17">ROUND(N56/L56,10)</f>
        <v>-9.3114432999999996E-3</v>
      </c>
      <c r="P56">
        <v>783552</v>
      </c>
      <c r="Q56" s="239">
        <f>VLOOKUP(A56,Sheet1!$C$2:$H$84,6,FALSE)</f>
        <v>790771.19999999995</v>
      </c>
      <c r="R56" s="240">
        <f t="shared" ref="R56" si="18">P56-Q56</f>
        <v>-7219.1999999999534</v>
      </c>
      <c r="S56" s="254">
        <f t="shared" ref="S56" si="19">ROUND(R56/P56,10)</f>
        <v>-9.2134281000000005E-3</v>
      </c>
      <c r="T56" s="173"/>
      <c r="U56" s="334" t="s">
        <v>287</v>
      </c>
      <c r="V56" s="335"/>
      <c r="W56" s="335"/>
      <c r="X56" s="240"/>
      <c r="Y56" s="254"/>
      <c r="Z56" s="240"/>
      <c r="AA56" s="240"/>
      <c r="AB56" s="240"/>
      <c r="AC56" s="254"/>
      <c r="AD56" s="335"/>
      <c r="AE56" s="335"/>
      <c r="AF56" s="240"/>
      <c r="AG56" s="254"/>
      <c r="AH56" s="335"/>
      <c r="AI56" s="335"/>
      <c r="AJ56" s="240"/>
      <c r="AK56" s="254"/>
    </row>
    <row r="57" spans="1:37" s="51" customFormat="1">
      <c r="A57" s="292" t="str">
        <f>VLOOKUP(U57,Sheet1!$C$2:$C$84,1,FALSE)</f>
        <v>B292NQ7</v>
      </c>
      <c r="B57" s="334" t="s">
        <v>323</v>
      </c>
      <c r="C57" s="334" t="s">
        <v>494</v>
      </c>
      <c r="D57">
        <v>1000</v>
      </c>
      <c r="E57" s="239">
        <f>VLOOKUP(A57,Sheet1!$C$2:$E$84,3,FALSE)</f>
        <v>1000</v>
      </c>
      <c r="F57" s="240">
        <f t="shared" si="12"/>
        <v>0</v>
      </c>
      <c r="G57" s="254">
        <f t="shared" si="13"/>
        <v>0</v>
      </c>
      <c r="H57">
        <v>212018.7</v>
      </c>
      <c r="I57" s="242">
        <f>VLOOKUP(A57,Sheet1!$C$2:$F$84,4,FALSE)</f>
        <v>212018.7</v>
      </c>
      <c r="J57" s="240">
        <f t="shared" si="14"/>
        <v>0</v>
      </c>
      <c r="K57" s="254">
        <f t="shared" si="15"/>
        <v>0</v>
      </c>
      <c r="L57" s="346">
        <v>133.16</v>
      </c>
      <c r="M57" s="239">
        <f>VLOOKUP(A57,Sheet1!$C$2:$G$84,5,FALSE)</f>
        <v>133.16</v>
      </c>
      <c r="N57" s="240">
        <f t="shared" si="2"/>
        <v>0</v>
      </c>
      <c r="O57" s="254">
        <f t="shared" si="3"/>
        <v>0</v>
      </c>
      <c r="P57">
        <v>133160</v>
      </c>
      <c r="Q57" s="239">
        <f>VLOOKUP(A57,Sheet1!$C$2:$H$84,6,FALSE)</f>
        <v>133160</v>
      </c>
      <c r="R57" s="240">
        <f t="shared" ref="R57:R76" si="20">P57-Q57</f>
        <v>0</v>
      </c>
      <c r="S57" s="254">
        <f t="shared" si="7"/>
        <v>0</v>
      </c>
      <c r="T57" s="9"/>
      <c r="U57" s="334" t="s">
        <v>324</v>
      </c>
    </row>
    <row r="58" spans="1:37" s="51" customFormat="1">
      <c r="A58" s="292" t="str">
        <f>VLOOKUP(U58,Sheet1!$C$2:$C$84,1,FALSE)</f>
        <v>B3WDPG8</v>
      </c>
      <c r="B58" s="334">
        <v>485785109</v>
      </c>
      <c r="C58" s="334" t="s">
        <v>448</v>
      </c>
      <c r="D58">
        <v>11600</v>
      </c>
      <c r="E58" s="239">
        <f>VLOOKUP(A58,Sheet1!$C$2:$E$84,3,FALSE)</f>
        <v>11600</v>
      </c>
      <c r="F58" s="240">
        <f t="shared" si="12"/>
        <v>0</v>
      </c>
      <c r="G58" s="254">
        <f t="shared" si="13"/>
        <v>0</v>
      </c>
      <c r="H58">
        <v>289444.36</v>
      </c>
      <c r="I58" s="242">
        <f>VLOOKUP(A58,Sheet1!$C$2:$F$84,4,FALSE)</f>
        <v>289444.36</v>
      </c>
      <c r="J58" s="240">
        <f t="shared" si="14"/>
        <v>0</v>
      </c>
      <c r="K58" s="254">
        <f t="shared" si="15"/>
        <v>0</v>
      </c>
      <c r="L58" s="346">
        <v>10.71</v>
      </c>
      <c r="M58" s="239">
        <f>VLOOKUP(A58,Sheet1!$C$2:$G$84,5,FALSE)</f>
        <v>10.83</v>
      </c>
      <c r="N58" s="240">
        <f t="shared" si="2"/>
        <v>-0.11999999999999922</v>
      </c>
      <c r="O58" s="254">
        <f t="shared" si="3"/>
        <v>-1.1204481800000001E-2</v>
      </c>
      <c r="P58">
        <v>124236</v>
      </c>
      <c r="Q58" s="239">
        <f>VLOOKUP(A58,Sheet1!$C$2:$H$84,6,FALSE)</f>
        <v>125604.8</v>
      </c>
      <c r="R58" s="240">
        <f t="shared" si="20"/>
        <v>-1368.8000000000029</v>
      </c>
      <c r="S58" s="254">
        <f t="shared" si="7"/>
        <v>-1.10177404E-2</v>
      </c>
      <c r="T58" s="9"/>
      <c r="U58" s="334" t="s">
        <v>342</v>
      </c>
    </row>
    <row r="59" spans="1:37" s="51" customFormat="1">
      <c r="A59" s="292" t="str">
        <f>VLOOKUP(U59,Sheet1!$C$2:$C$84,1,FALSE)</f>
        <v>B8K7T65</v>
      </c>
      <c r="B59" s="334">
        <v>398438408</v>
      </c>
      <c r="C59" s="334" t="s">
        <v>495</v>
      </c>
      <c r="D59">
        <v>25900</v>
      </c>
      <c r="E59" s="239">
        <f>VLOOKUP(A59,Sheet1!$C$2:$E$84,3,FALSE)</f>
        <v>25900</v>
      </c>
      <c r="F59" s="240">
        <f t="shared" si="12"/>
        <v>0</v>
      </c>
      <c r="G59" s="254">
        <f t="shared" si="13"/>
        <v>0</v>
      </c>
      <c r="H59">
        <v>522107.96</v>
      </c>
      <c r="I59" s="242">
        <f>VLOOKUP(A59,Sheet1!$C$2:$F$84,4,FALSE)</f>
        <v>522107.96</v>
      </c>
      <c r="J59" s="240">
        <f t="shared" si="1"/>
        <v>0</v>
      </c>
      <c r="K59" s="254">
        <f t="shared" si="5"/>
        <v>0</v>
      </c>
      <c r="L59" s="346">
        <v>16.03</v>
      </c>
      <c r="M59" s="239">
        <f>VLOOKUP(A59,Sheet1!$C$2:$G$84,5,FALSE)</f>
        <v>16.03</v>
      </c>
      <c r="N59" s="240">
        <f t="shared" si="2"/>
        <v>0</v>
      </c>
      <c r="O59" s="254">
        <f t="shared" si="3"/>
        <v>0</v>
      </c>
      <c r="P59">
        <v>415177</v>
      </c>
      <c r="Q59" s="239">
        <f>VLOOKUP(A59,Sheet1!$C$2:$H$84,6,FALSE)</f>
        <v>415177</v>
      </c>
      <c r="R59" s="240">
        <f t="shared" si="20"/>
        <v>0</v>
      </c>
      <c r="S59" s="254">
        <f t="shared" si="7"/>
        <v>0</v>
      </c>
      <c r="T59" s="9"/>
      <c r="U59" s="334" t="s">
        <v>326</v>
      </c>
    </row>
    <row r="60" spans="1:37" s="51" customFormat="1">
      <c r="A60" s="292" t="str">
        <f>VLOOKUP(U60,Sheet1!$C$2:$C$84,1,FALSE)</f>
        <v>B908F01</v>
      </c>
      <c r="B60" s="334" t="s">
        <v>290</v>
      </c>
      <c r="C60" s="334" t="s">
        <v>496</v>
      </c>
      <c r="D60">
        <v>2900</v>
      </c>
      <c r="E60" s="239">
        <f>VLOOKUP(A60,Sheet1!$C$2:$E$84,3,FALSE)</f>
        <v>2900</v>
      </c>
      <c r="F60" s="240">
        <f t="shared" si="0"/>
        <v>0</v>
      </c>
      <c r="G60" s="254">
        <f t="shared" si="4"/>
        <v>0</v>
      </c>
      <c r="H60">
        <v>397699.54</v>
      </c>
      <c r="I60" s="242">
        <f>VLOOKUP(A60,Sheet1!$C$2:$F$84,4,FALSE)</f>
        <v>403848.2</v>
      </c>
      <c r="J60" s="240">
        <f t="shared" si="1"/>
        <v>-6148.6600000000326</v>
      </c>
      <c r="K60" s="254">
        <f t="shared" si="5"/>
        <v>-1.5460566E-2</v>
      </c>
      <c r="L60" s="346">
        <v>374.18</v>
      </c>
      <c r="M60" s="239">
        <f>VLOOKUP(A60,Sheet1!$C$2:$G$84,5,FALSE)</f>
        <v>374.18</v>
      </c>
      <c r="N60" s="240">
        <f t="shared" si="2"/>
        <v>0</v>
      </c>
      <c r="O60" s="254">
        <f t="shared" si="3"/>
        <v>0</v>
      </c>
      <c r="P60">
        <v>1085122</v>
      </c>
      <c r="Q60" s="239">
        <f>VLOOKUP(A60,Sheet1!$C$2:$H$84,6,FALSE)</f>
        <v>1085122</v>
      </c>
      <c r="R60" s="240">
        <f t="shared" si="20"/>
        <v>0</v>
      </c>
      <c r="S60" s="254">
        <f t="shared" si="7"/>
        <v>0</v>
      </c>
      <c r="T60" s="9"/>
      <c r="U60" s="334" t="s">
        <v>291</v>
      </c>
    </row>
    <row r="61" spans="1:37" s="51" customFormat="1">
      <c r="A61" s="292" t="str">
        <f>VLOOKUP(U61,Sheet1!$C$2:$C$84,1,FALSE)</f>
        <v>B94G471</v>
      </c>
      <c r="B61" s="334" t="s">
        <v>333</v>
      </c>
      <c r="C61" s="334" t="s">
        <v>497</v>
      </c>
      <c r="D61">
        <v>1300</v>
      </c>
      <c r="E61" s="239">
        <f>VLOOKUP(A61,Sheet1!$C$2:$E$84,3,FALSE)</f>
        <v>1300</v>
      </c>
      <c r="F61" s="240">
        <f t="shared" si="0"/>
        <v>0</v>
      </c>
      <c r="G61" s="254">
        <f t="shared" si="4"/>
        <v>0</v>
      </c>
      <c r="H61">
        <v>210188.94</v>
      </c>
      <c r="I61" s="242">
        <f>VLOOKUP(A61,Sheet1!$C$2:$F$84,4,FALSE)</f>
        <v>210188.94</v>
      </c>
      <c r="J61" s="240">
        <f t="shared" si="1"/>
        <v>0</v>
      </c>
      <c r="K61" s="254">
        <f t="shared" si="5"/>
        <v>0</v>
      </c>
      <c r="L61" s="346">
        <v>186.41</v>
      </c>
      <c r="M61" s="239">
        <f>VLOOKUP(A61,Sheet1!$C$2:$G$84,5,FALSE)</f>
        <v>186.41</v>
      </c>
      <c r="N61" s="240">
        <f t="shared" si="2"/>
        <v>0</v>
      </c>
      <c r="O61" s="254">
        <f t="shared" si="3"/>
        <v>0</v>
      </c>
      <c r="P61">
        <v>242333</v>
      </c>
      <c r="Q61" s="239">
        <f>VLOOKUP(A61,Sheet1!$C$2:$H$84,6,FALSE)</f>
        <v>242333</v>
      </c>
      <c r="R61" s="240">
        <f t="shared" si="20"/>
        <v>0</v>
      </c>
      <c r="S61" s="254">
        <f t="shared" si="7"/>
        <v>0</v>
      </c>
      <c r="T61" s="9"/>
      <c r="U61" s="334" t="s">
        <v>334</v>
      </c>
    </row>
    <row r="62" spans="1:37" s="51" customFormat="1">
      <c r="A62" s="292" t="str">
        <f>VLOOKUP(U62,Sheet1!$C$2:$C$84,1,FALSE)</f>
        <v>BG804F6</v>
      </c>
      <c r="B62" s="334" t="s">
        <v>299</v>
      </c>
      <c r="C62" s="334" t="s">
        <v>498</v>
      </c>
      <c r="D62">
        <v>50500</v>
      </c>
      <c r="E62" s="239">
        <f>VLOOKUP(A62,Sheet1!$C$2:$E$84,3,FALSE)</f>
        <v>50500</v>
      </c>
      <c r="F62" s="240">
        <f t="shared" si="0"/>
        <v>0</v>
      </c>
      <c r="G62" s="254">
        <f t="shared" si="4"/>
        <v>0</v>
      </c>
      <c r="H62">
        <v>250015.4</v>
      </c>
      <c r="I62" s="242">
        <f>VLOOKUP(A62,Sheet1!$C$2:$F$84,4,FALSE)</f>
        <v>250015.4</v>
      </c>
      <c r="J62" s="240">
        <f t="shared" si="1"/>
        <v>0</v>
      </c>
      <c r="K62" s="254">
        <f t="shared" si="5"/>
        <v>0</v>
      </c>
      <c r="L62" s="346">
        <v>2.25</v>
      </c>
      <c r="M62" s="239">
        <f>VLOOKUP(A62,Sheet1!$C$2:$G$84,5,FALSE)</f>
        <v>2.25</v>
      </c>
      <c r="N62" s="240">
        <f t="shared" si="2"/>
        <v>0</v>
      </c>
      <c r="O62" s="254">
        <f t="shared" si="3"/>
        <v>0</v>
      </c>
      <c r="P62">
        <v>113625</v>
      </c>
      <c r="Q62" s="239">
        <f>VLOOKUP(A62,Sheet1!$C$2:$H$84,6,FALSE)</f>
        <v>113625</v>
      </c>
      <c r="R62" s="240">
        <f t="shared" si="20"/>
        <v>0</v>
      </c>
      <c r="S62" s="254">
        <f t="shared" si="7"/>
        <v>0</v>
      </c>
      <c r="T62" s="9"/>
      <c r="U62" s="334" t="s">
        <v>300</v>
      </c>
    </row>
    <row r="63" spans="1:37" s="51" customFormat="1">
      <c r="A63" s="292" t="str">
        <f>VLOOKUP(U63,Sheet1!$C$2:$C$84,1,FALSE)</f>
        <v>BJFSR88</v>
      </c>
      <c r="B63" s="334" t="s">
        <v>376</v>
      </c>
      <c r="C63" s="334" t="s">
        <v>499</v>
      </c>
      <c r="D63">
        <v>10100</v>
      </c>
      <c r="E63" s="239">
        <f>VLOOKUP(A63,Sheet1!$C$2:$E$84,3,FALSE)</f>
        <v>10100</v>
      </c>
      <c r="F63" s="240">
        <f t="shared" si="0"/>
        <v>0</v>
      </c>
      <c r="G63" s="254">
        <f t="shared" si="4"/>
        <v>0</v>
      </c>
      <c r="H63">
        <v>693092.04</v>
      </c>
      <c r="I63" s="242">
        <f>VLOOKUP(A63,Sheet1!$C$2:$F$84,4,FALSE)</f>
        <v>693092.04</v>
      </c>
      <c r="J63" s="240">
        <f t="shared" si="1"/>
        <v>0</v>
      </c>
      <c r="K63" s="254">
        <f t="shared" si="5"/>
        <v>0</v>
      </c>
      <c r="L63" s="346">
        <v>40.770000000000003</v>
      </c>
      <c r="M63" s="239">
        <f>VLOOKUP(A63,Sheet1!$C$2:$G$84,5,FALSE)</f>
        <v>40.770000000000003</v>
      </c>
      <c r="N63" s="240">
        <f t="shared" si="2"/>
        <v>0</v>
      </c>
      <c r="O63" s="254">
        <f t="shared" si="3"/>
        <v>0</v>
      </c>
      <c r="P63">
        <v>411777</v>
      </c>
      <c r="Q63" s="239">
        <f>VLOOKUP(A63,Sheet1!$C$2:$H$84,6,FALSE)</f>
        <v>411777</v>
      </c>
      <c r="R63" s="240">
        <f t="shared" si="20"/>
        <v>0</v>
      </c>
      <c r="S63" s="254">
        <f t="shared" si="7"/>
        <v>0</v>
      </c>
      <c r="T63" s="9"/>
      <c r="U63" s="334" t="s">
        <v>377</v>
      </c>
    </row>
    <row r="64" spans="1:37" s="51" customFormat="1">
      <c r="A64" s="292" t="str">
        <f>VLOOKUP(U64,Sheet1!$C$2:$C$84,1,FALSE)</f>
        <v>BGYPBJ8</v>
      </c>
      <c r="B64" s="334" t="s">
        <v>361</v>
      </c>
      <c r="C64" s="334" t="s">
        <v>444</v>
      </c>
      <c r="D64">
        <v>10000</v>
      </c>
      <c r="E64" s="239">
        <f>VLOOKUP(A64,Sheet1!$C$2:$E$84,3,FALSE)</f>
        <v>10000</v>
      </c>
      <c r="F64" s="240">
        <f t="shared" si="0"/>
        <v>0</v>
      </c>
      <c r="G64" s="254">
        <f t="shared" si="4"/>
        <v>0</v>
      </c>
      <c r="H64">
        <v>86065</v>
      </c>
      <c r="I64" s="242">
        <f>VLOOKUP(A64,Sheet1!$C$2:$F$84,4,FALSE)</f>
        <v>86065</v>
      </c>
      <c r="J64" s="240">
        <f t="shared" si="1"/>
        <v>0</v>
      </c>
      <c r="K64" s="254">
        <f t="shared" si="5"/>
        <v>0</v>
      </c>
      <c r="L64" s="346">
        <v>8.8049999999999997</v>
      </c>
      <c r="M64" s="239">
        <f>VLOOKUP(A64,Sheet1!$C$2:$G$84,5,FALSE)</f>
        <v>8.8000000000000007</v>
      </c>
      <c r="N64" s="240">
        <f t="shared" si="2"/>
        <v>4.9999999999990052E-3</v>
      </c>
      <c r="O64" s="254">
        <f t="shared" si="3"/>
        <v>5.6785920000000005E-4</v>
      </c>
      <c r="P64">
        <v>88050</v>
      </c>
      <c r="Q64" s="239">
        <f>VLOOKUP(A64,Sheet1!$C$2:$H$84,6,FALSE)</f>
        <v>87980</v>
      </c>
      <c r="R64" s="240">
        <f t="shared" si="20"/>
        <v>70</v>
      </c>
      <c r="S64" s="254">
        <f t="shared" si="7"/>
        <v>7.950028E-4</v>
      </c>
      <c r="T64" s="9"/>
      <c r="U64" s="334" t="s">
        <v>362</v>
      </c>
    </row>
    <row r="65" spans="1:16378" s="51" customFormat="1">
      <c r="A65" s="292" t="str">
        <f>VLOOKUP(U65,Sheet1!$C$2:$C$84,1,FALSE)</f>
        <v>BP41ZD1</v>
      </c>
      <c r="B65" s="334" t="s">
        <v>296</v>
      </c>
      <c r="C65" s="334" t="s">
        <v>500</v>
      </c>
      <c r="D65">
        <v>1480</v>
      </c>
      <c r="E65" s="239">
        <f>VLOOKUP(A65,Sheet1!$C$2:$E$84,3,FALSE)</f>
        <v>1480</v>
      </c>
      <c r="F65" s="240">
        <f t="shared" si="0"/>
        <v>0</v>
      </c>
      <c r="G65" s="254">
        <f t="shared" si="4"/>
        <v>0</v>
      </c>
      <c r="H65">
        <v>254390.1</v>
      </c>
      <c r="I65" s="242">
        <f>VLOOKUP(A65,Sheet1!$C$2:$F$84,4,FALSE)</f>
        <v>254390.1</v>
      </c>
      <c r="J65" s="240">
        <f t="shared" si="1"/>
        <v>0</v>
      </c>
      <c r="K65" s="254">
        <f t="shared" si="5"/>
        <v>0</v>
      </c>
      <c r="L65" s="346">
        <v>287.02999999999997</v>
      </c>
      <c r="M65" s="239">
        <f>VLOOKUP(A65,Sheet1!$C$2:$G$84,5,FALSE)</f>
        <v>287.02999999999997</v>
      </c>
      <c r="N65" s="240">
        <f t="shared" si="2"/>
        <v>0</v>
      </c>
      <c r="O65" s="254">
        <f t="shared" si="3"/>
        <v>0</v>
      </c>
      <c r="P65">
        <v>424804.4</v>
      </c>
      <c r="Q65" s="239">
        <f>VLOOKUP(A65,Sheet1!$C$2:$H$84,6,FALSE)</f>
        <v>424804.4</v>
      </c>
      <c r="R65" s="240">
        <f t="shared" si="20"/>
        <v>0</v>
      </c>
      <c r="S65" s="254">
        <f t="shared" si="7"/>
        <v>0</v>
      </c>
      <c r="T65" s="9"/>
      <c r="U65" s="334" t="s">
        <v>297</v>
      </c>
    </row>
    <row r="66" spans="1:16378" s="51" customFormat="1">
      <c r="A66" s="292" t="str">
        <f>VLOOKUP(U66,Sheet1!$C$2:$C$84,1,FALSE)</f>
        <v>BV9G6B8</v>
      </c>
      <c r="B66" s="334" t="s">
        <v>304</v>
      </c>
      <c r="C66" s="334" t="s">
        <v>501</v>
      </c>
      <c r="D66">
        <v>4200</v>
      </c>
      <c r="E66" s="239">
        <f>VLOOKUP(A66,Sheet1!$C$2:$E$84,3,FALSE)</f>
        <v>4200</v>
      </c>
      <c r="F66" s="240">
        <f t="shared" si="0"/>
        <v>0</v>
      </c>
      <c r="G66" s="254">
        <f t="shared" si="4"/>
        <v>0</v>
      </c>
      <c r="H66">
        <v>520311.16</v>
      </c>
      <c r="I66" s="242">
        <f>VLOOKUP(A66,Sheet1!$C$2:$F$84,4,FALSE)</f>
        <v>520311.16</v>
      </c>
      <c r="J66" s="240">
        <f t="shared" si="1"/>
        <v>0</v>
      </c>
      <c r="K66" s="254">
        <f t="shared" si="5"/>
        <v>0</v>
      </c>
      <c r="L66" s="346">
        <v>148.18</v>
      </c>
      <c r="M66" s="239">
        <f>VLOOKUP(A66,Sheet1!$C$2:$G$84,5,FALSE)</f>
        <v>148.18</v>
      </c>
      <c r="N66" s="240">
        <f t="shared" si="2"/>
        <v>0</v>
      </c>
      <c r="O66" s="254">
        <f t="shared" si="3"/>
        <v>0</v>
      </c>
      <c r="P66">
        <v>622356</v>
      </c>
      <c r="Q66" s="239">
        <f>VLOOKUP(A66,Sheet1!$C$2:$H$84,6,FALSE)</f>
        <v>622356</v>
      </c>
      <c r="R66" s="240">
        <f t="shared" si="20"/>
        <v>0</v>
      </c>
      <c r="S66" s="254">
        <f t="shared" si="7"/>
        <v>0</v>
      </c>
      <c r="T66" s="9"/>
      <c r="U66" s="334" t="s">
        <v>305</v>
      </c>
    </row>
    <row r="67" spans="1:16378" s="51" customFormat="1">
      <c r="A67" s="292" t="str">
        <f>VLOOKUP(U67,Sheet1!$C$2:$C$84,1,FALSE)</f>
        <v>BWSW5D9</v>
      </c>
      <c r="B67" s="334" t="s">
        <v>502</v>
      </c>
      <c r="C67" s="334" t="s">
        <v>417</v>
      </c>
      <c r="D67">
        <v>85492</v>
      </c>
      <c r="E67" s="239">
        <f>VLOOKUP(A67,Sheet1!$C$2:$E$84,3,FALSE)</f>
        <v>85492</v>
      </c>
      <c r="F67" s="240">
        <f t="shared" si="0"/>
        <v>0</v>
      </c>
      <c r="G67" s="254">
        <f t="shared" si="4"/>
        <v>0</v>
      </c>
      <c r="H67">
        <v>175873.37</v>
      </c>
      <c r="I67" s="242">
        <f>VLOOKUP(A67,Sheet1!$C$2:$F$84,4,FALSE)</f>
        <v>175873.37</v>
      </c>
      <c r="J67" s="240">
        <f t="shared" si="1"/>
        <v>0</v>
      </c>
      <c r="K67" s="254">
        <f t="shared" si="5"/>
        <v>0</v>
      </c>
      <c r="L67" s="346">
        <v>1.5530550000000001</v>
      </c>
      <c r="M67" s="239">
        <f>VLOOKUP(A67,Sheet1!$C$2:$G$84,5,FALSE)</f>
        <v>1.55</v>
      </c>
      <c r="N67" s="240">
        <f t="shared" si="2"/>
        <v>3.0550000000000299E-3</v>
      </c>
      <c r="O67" s="254">
        <f t="shared" si="3"/>
        <v>1.9670907000000001E-3</v>
      </c>
      <c r="P67">
        <v>132773.74</v>
      </c>
      <c r="Q67" s="239">
        <f>VLOOKUP(A67,Sheet1!$C$2:$H$84,6,FALSE)</f>
        <v>132408.88</v>
      </c>
      <c r="R67" s="240">
        <f t="shared" si="20"/>
        <v>364.85999999998603</v>
      </c>
      <c r="S67" s="254">
        <f t="shared" si="7"/>
        <v>2.7479830999999999E-3</v>
      </c>
      <c r="T67" s="9"/>
      <c r="U67" s="334" t="s">
        <v>416</v>
      </c>
    </row>
    <row r="68" spans="1:16378" s="51" customFormat="1">
      <c r="A68" s="292" t="str">
        <f>VLOOKUP(U68,Sheet1!$C$2:$C$84,1,FALSE)</f>
        <v>BXDZ9Z0</v>
      </c>
      <c r="B68" s="334" t="s">
        <v>368</v>
      </c>
      <c r="C68" s="334" t="s">
        <v>503</v>
      </c>
      <c r="D68">
        <v>1813</v>
      </c>
      <c r="E68" s="239">
        <f>VLOOKUP(A68,Sheet1!$C$2:$E$84,3,FALSE)</f>
        <v>1813</v>
      </c>
      <c r="F68" s="240">
        <f t="shared" si="0"/>
        <v>0</v>
      </c>
      <c r="G68" s="254">
        <f t="shared" si="4"/>
        <v>0</v>
      </c>
      <c r="H68">
        <v>262155.39</v>
      </c>
      <c r="I68" s="242">
        <f>VLOOKUP(A68,Sheet1!$C$2:$F$84,4,FALSE)</f>
        <v>238653.72</v>
      </c>
      <c r="J68" s="240">
        <f t="shared" si="1"/>
        <v>23501.670000000013</v>
      </c>
      <c r="K68" s="254">
        <f t="shared" si="5"/>
        <v>8.9647861100000004E-2</v>
      </c>
      <c r="L68" s="346">
        <v>1066.42</v>
      </c>
      <c r="M68" s="239">
        <f>VLOOKUP(A68,Sheet1!$C$2:$G$84,5,FALSE)</f>
        <v>1066.42</v>
      </c>
      <c r="N68" s="240">
        <f t="shared" si="2"/>
        <v>0</v>
      </c>
      <c r="O68" s="254">
        <f t="shared" si="3"/>
        <v>0</v>
      </c>
      <c r="P68">
        <v>1933419.46</v>
      </c>
      <c r="Q68" s="239">
        <f>VLOOKUP(A68,Sheet1!$C$2:$H$84,6,FALSE)</f>
        <v>1933419.46</v>
      </c>
      <c r="R68" s="240">
        <f t="shared" si="20"/>
        <v>0</v>
      </c>
      <c r="S68" s="254">
        <f t="shared" si="7"/>
        <v>0</v>
      </c>
      <c r="T68" s="9"/>
      <c r="U68" s="334" t="s">
        <v>369</v>
      </c>
    </row>
    <row r="69" spans="1:16378" s="51" customFormat="1">
      <c r="A69" s="292" t="str">
        <f>VLOOKUP(U69,Sheet1!$C$2:$C$84,1,FALSE)</f>
        <v>BYRY2M8</v>
      </c>
      <c r="B69" s="334">
        <v>759530108</v>
      </c>
      <c r="C69" s="334" t="s">
        <v>504</v>
      </c>
      <c r="D69">
        <v>28900</v>
      </c>
      <c r="E69" s="239">
        <f>VLOOKUP(A69,Sheet1!$C$2:$E$84,3,FALSE)</f>
        <v>28900</v>
      </c>
      <c r="F69" s="240">
        <f t="shared" si="0"/>
        <v>0</v>
      </c>
      <c r="G69" s="254">
        <f t="shared" si="4"/>
        <v>0</v>
      </c>
      <c r="H69">
        <v>581830.31999999995</v>
      </c>
      <c r="I69" s="242">
        <f>VLOOKUP(A69,Sheet1!$C$2:$F$84,4,FALSE)</f>
        <v>581830.31999999995</v>
      </c>
      <c r="J69" s="240">
        <f t="shared" si="1"/>
        <v>0</v>
      </c>
      <c r="K69" s="254">
        <f t="shared" si="5"/>
        <v>0</v>
      </c>
      <c r="L69" s="346">
        <v>22.66</v>
      </c>
      <c r="M69" s="239">
        <f>VLOOKUP(A69,Sheet1!$C$2:$G$84,5,FALSE)</f>
        <v>22.66</v>
      </c>
      <c r="N69" s="240">
        <f t="shared" si="2"/>
        <v>0</v>
      </c>
      <c r="O69" s="254">
        <f t="shared" si="3"/>
        <v>0</v>
      </c>
      <c r="P69">
        <v>654874</v>
      </c>
      <c r="Q69" s="239">
        <f>VLOOKUP(A69,Sheet1!$C$2:$H$84,6,FALSE)</f>
        <v>654874</v>
      </c>
      <c r="R69" s="240">
        <f t="shared" si="20"/>
        <v>0</v>
      </c>
      <c r="S69" s="254">
        <f t="shared" si="7"/>
        <v>0</v>
      </c>
      <c r="T69" s="9"/>
      <c r="U69" s="334" t="s">
        <v>359</v>
      </c>
    </row>
    <row r="70" spans="1:16378" s="51" customFormat="1">
      <c r="A70" s="292" t="str">
        <f>VLOOKUP(U70,Sheet1!$C$2:$C$84,1,FALSE)</f>
        <v>BZ1GMK5</v>
      </c>
      <c r="B70" s="334" t="s">
        <v>320</v>
      </c>
      <c r="C70" s="334" t="s">
        <v>505</v>
      </c>
      <c r="D70">
        <v>5800</v>
      </c>
      <c r="E70" s="239">
        <f>VLOOKUP(A70,Sheet1!$C$2:$E$84,3,FALSE)</f>
        <v>5800</v>
      </c>
      <c r="F70" s="240">
        <f t="shared" si="0"/>
        <v>0</v>
      </c>
      <c r="G70" s="254">
        <f t="shared" si="4"/>
        <v>0</v>
      </c>
      <c r="H70">
        <v>434282.3</v>
      </c>
      <c r="I70" s="242">
        <f>VLOOKUP(A70,Sheet1!$C$2:$F$84,4,FALSE)</f>
        <v>434282.3</v>
      </c>
      <c r="J70" s="240">
        <f t="shared" si="1"/>
        <v>0</v>
      </c>
      <c r="K70" s="254">
        <f t="shared" si="5"/>
        <v>0</v>
      </c>
      <c r="L70" s="346">
        <v>194.75</v>
      </c>
      <c r="M70" s="239">
        <f>VLOOKUP(A70,Sheet1!$C$2:$G$84,5,FALSE)</f>
        <v>194.75</v>
      </c>
      <c r="N70" s="240">
        <f t="shared" si="2"/>
        <v>0</v>
      </c>
      <c r="O70" s="254">
        <f t="shared" si="3"/>
        <v>0</v>
      </c>
      <c r="P70">
        <v>1129550</v>
      </c>
      <c r="Q70" s="239">
        <f>VLOOKUP(A70,Sheet1!$C$2:$H$84,6,FALSE)</f>
        <v>1129550</v>
      </c>
      <c r="R70" s="240">
        <f t="shared" si="20"/>
        <v>0</v>
      </c>
      <c r="S70" s="254">
        <f t="shared" si="7"/>
        <v>0</v>
      </c>
      <c r="T70" s="9"/>
      <c r="U70" s="334" t="s">
        <v>321</v>
      </c>
    </row>
    <row r="71" spans="1:16378" s="51" customFormat="1">
      <c r="A71" s="292" t="str">
        <f>VLOOKUP(U71,Sheet1!$C$2:$C$84,1,FALSE)</f>
        <v>BYXD1N3</v>
      </c>
      <c r="B71" s="334">
        <v>631512209</v>
      </c>
      <c r="C71" s="334" t="s">
        <v>506</v>
      </c>
      <c r="D71">
        <v>9900</v>
      </c>
      <c r="E71" s="239">
        <f>VLOOKUP(A71,Sheet1!$C$2:$E$84,3,FALSE)</f>
        <v>9900</v>
      </c>
      <c r="F71" s="240">
        <f t="shared" si="0"/>
        <v>0</v>
      </c>
      <c r="G71" s="254">
        <f t="shared" si="4"/>
        <v>0</v>
      </c>
      <c r="H71">
        <v>372874.93</v>
      </c>
      <c r="I71" s="242">
        <f>VLOOKUP(A71,Sheet1!$C$2:$F$84,4,FALSE)</f>
        <v>257665.09</v>
      </c>
      <c r="J71" s="240">
        <f t="shared" si="1"/>
        <v>115209.84</v>
      </c>
      <c r="K71" s="254">
        <f t="shared" si="5"/>
        <v>0.30897716829999999</v>
      </c>
      <c r="L71" s="346">
        <v>36.6</v>
      </c>
      <c r="M71" s="239">
        <f>VLOOKUP(A71,Sheet1!$C$2:$G$84,5,FALSE)</f>
        <v>36.6</v>
      </c>
      <c r="N71" s="240">
        <f t="shared" si="2"/>
        <v>0</v>
      </c>
      <c r="O71" s="254">
        <f t="shared" si="3"/>
        <v>0</v>
      </c>
      <c r="P71">
        <v>362340</v>
      </c>
      <c r="Q71" s="239">
        <f>VLOOKUP(A71,Sheet1!$C$2:$H$84,6,FALSE)</f>
        <v>362340</v>
      </c>
      <c r="R71" s="240">
        <f t="shared" si="20"/>
        <v>0</v>
      </c>
      <c r="S71" s="254">
        <f t="shared" si="7"/>
        <v>0</v>
      </c>
      <c r="T71" s="9"/>
      <c r="U71" s="334" t="s">
        <v>345</v>
      </c>
    </row>
    <row r="72" spans="1:16378" s="51" customFormat="1">
      <c r="A72" s="292" t="str">
        <f>VLOOKUP(U72,Sheet1!$C$2:$C$84,1,FALSE)</f>
        <v>BFWK4R7</v>
      </c>
      <c r="B72" s="334" t="s">
        <v>353</v>
      </c>
      <c r="C72" s="334" t="s">
        <v>438</v>
      </c>
      <c r="D72">
        <v>4100</v>
      </c>
      <c r="E72" s="239">
        <f>VLOOKUP(A72,Sheet1!$C$2:$E$84,3,FALSE)</f>
        <v>4100</v>
      </c>
      <c r="F72" s="240">
        <f t="shared" ref="F72:F73" si="21">D72-E72</f>
        <v>0</v>
      </c>
      <c r="G72" s="254">
        <f t="shared" ref="G72:G73" si="22">ROUND(F72/D72,10)</f>
        <v>0</v>
      </c>
      <c r="H72">
        <v>150862.78</v>
      </c>
      <c r="I72" s="242">
        <f>VLOOKUP(A72,Sheet1!$C$2:$F$84,4,FALSE)</f>
        <v>150862.78</v>
      </c>
      <c r="J72" s="240">
        <f t="shared" ref="J72:J73" si="23">H72-I72</f>
        <v>0</v>
      </c>
      <c r="K72" s="254">
        <f t="shared" ref="K72:K73" si="24">ROUND(J72/H72,10)</f>
        <v>0</v>
      </c>
      <c r="L72" s="346">
        <v>42.14</v>
      </c>
      <c r="M72" s="239">
        <f>VLOOKUP(A72,Sheet1!$C$2:$G$84,5,FALSE)</f>
        <v>42.14</v>
      </c>
      <c r="N72" s="240">
        <f t="shared" ref="N72:N73" si="25">L72-M72</f>
        <v>0</v>
      </c>
      <c r="O72" s="254">
        <f t="shared" ref="O72:O73" si="26">ROUND(N72/L72,10)</f>
        <v>0</v>
      </c>
      <c r="P72">
        <v>172774</v>
      </c>
      <c r="Q72" s="239">
        <f>VLOOKUP(A72,Sheet1!$C$2:$H$84,6,FALSE)</f>
        <v>172774</v>
      </c>
      <c r="R72" s="240">
        <f t="shared" ref="R72:R73" si="27">P72-Q72</f>
        <v>0</v>
      </c>
      <c r="S72" s="254">
        <f t="shared" ref="S72:S73" si="28">ROUND(R72/P72,10)</f>
        <v>0</v>
      </c>
      <c r="T72" s="9"/>
      <c r="U72" s="334" t="s">
        <v>354</v>
      </c>
    </row>
    <row r="73" spans="1:16378" s="51" customFormat="1">
      <c r="A73" s="292" t="str">
        <f>VLOOKUP(U73,Sheet1!$C$2:$C$84,1,FALSE)</f>
        <v>BF7NT10</v>
      </c>
      <c r="B73" s="334" t="s">
        <v>330</v>
      </c>
      <c r="C73" s="334" t="s">
        <v>439</v>
      </c>
      <c r="D73">
        <v>11955</v>
      </c>
      <c r="E73" s="239">
        <f>VLOOKUP(A73,Sheet1!$C$2:$E$84,3,FALSE)</f>
        <v>11955</v>
      </c>
      <c r="F73" s="240">
        <f t="shared" si="21"/>
        <v>0</v>
      </c>
      <c r="G73" s="254">
        <f t="shared" si="22"/>
        <v>0</v>
      </c>
      <c r="H73">
        <v>675267.12</v>
      </c>
      <c r="I73" s="242">
        <f>VLOOKUP(A73,Sheet1!$C$2:$F$84,4,FALSE)</f>
        <v>675226.53</v>
      </c>
      <c r="J73" s="240">
        <f t="shared" si="23"/>
        <v>40.589999999967404</v>
      </c>
      <c r="K73" s="254">
        <f t="shared" si="24"/>
        <v>6.0109499999999998E-5</v>
      </c>
      <c r="L73" s="346">
        <v>57.96</v>
      </c>
      <c r="M73" s="239">
        <f>VLOOKUP(A73,Sheet1!$C$2:$G$84,5,FALSE)</f>
        <v>57.96</v>
      </c>
      <c r="N73" s="240">
        <f t="shared" si="25"/>
        <v>0</v>
      </c>
      <c r="O73" s="254">
        <f t="shared" si="26"/>
        <v>0</v>
      </c>
      <c r="P73">
        <v>692911.8</v>
      </c>
      <c r="Q73" s="239">
        <f>VLOOKUP(A73,Sheet1!$C$2:$H$84,6,FALSE)</f>
        <v>692911.8</v>
      </c>
      <c r="R73" s="240">
        <f t="shared" si="27"/>
        <v>0</v>
      </c>
      <c r="S73" s="254">
        <f t="shared" si="28"/>
        <v>0</v>
      </c>
      <c r="T73" s="9"/>
      <c r="U73" s="334" t="s">
        <v>331</v>
      </c>
    </row>
    <row r="74" spans="1:16378" s="51" customFormat="1">
      <c r="A74" s="292" t="str">
        <f>VLOOKUP(U74,Sheet1!$C$2:$C$84,1,FALSE)</f>
        <v>BJ2KSG2</v>
      </c>
      <c r="B74" s="334" t="s">
        <v>440</v>
      </c>
      <c r="C74" s="334" t="s">
        <v>441</v>
      </c>
      <c r="D74">
        <v>4033</v>
      </c>
      <c r="E74" s="239">
        <f>VLOOKUP(A74,Sheet1!$C$2:$E$84,3,FALSE)</f>
        <v>4033</v>
      </c>
      <c r="F74" s="240">
        <f t="shared" ref="F74:F75" si="29">D74-E74</f>
        <v>0</v>
      </c>
      <c r="G74" s="254">
        <f t="shared" ref="G74:G75" si="30">ROUND(F74/D74,10)</f>
        <v>0</v>
      </c>
      <c r="H74">
        <v>382657.6</v>
      </c>
      <c r="I74" s="242">
        <f>VLOOKUP(A74,Sheet1!$C$2:$F$84,4,FALSE)</f>
        <v>382583.97</v>
      </c>
      <c r="J74" s="240">
        <f t="shared" ref="J74:J75" si="31">H74-I74</f>
        <v>73.630000000004657</v>
      </c>
      <c r="K74" s="254">
        <f t="shared" ref="K74:K75" si="32">ROUND(J74/H74,10)</f>
        <v>1.9241749999999999E-4</v>
      </c>
      <c r="L74" s="346">
        <v>99.192134999999993</v>
      </c>
      <c r="M74" s="239">
        <f>VLOOKUP(A74,Sheet1!$C$2:$G$84,5,FALSE)</f>
        <v>99</v>
      </c>
      <c r="N74" s="240">
        <f t="shared" ref="N74:N75" si="33">L74-M74</f>
        <v>0.19213499999999328</v>
      </c>
      <c r="O74" s="254">
        <f t="shared" ref="O74:O75" si="34">ROUND(N74/L74,10)</f>
        <v>1.9369983E-3</v>
      </c>
      <c r="P74">
        <v>400041.88</v>
      </c>
      <c r="Q74" s="239">
        <f>VLOOKUP(A74,Sheet1!$C$2:$H$84,6,FALSE)</f>
        <v>399256.41</v>
      </c>
      <c r="R74" s="240">
        <f t="shared" ref="R74:R75" si="35">P74-Q74</f>
        <v>785.47000000003027</v>
      </c>
      <c r="S74" s="254">
        <f t="shared" ref="S74:S75" si="36">ROUND(R74/P74,10)</f>
        <v>1.9634693999999999E-3</v>
      </c>
      <c r="T74" s="9"/>
      <c r="U74" s="334" t="s">
        <v>381</v>
      </c>
    </row>
    <row r="75" spans="1:16378" s="51" customFormat="1">
      <c r="A75" s="292" t="str">
        <f>VLOOKUP(U75,Sheet1!$C$2:$C$84,1,FALSE)</f>
        <v>BJ2L553</v>
      </c>
      <c r="B75" s="334" t="s">
        <v>311</v>
      </c>
      <c r="C75" s="334" t="s">
        <v>442</v>
      </c>
      <c r="D75">
        <v>9000</v>
      </c>
      <c r="E75" s="239">
        <f>VLOOKUP(A75,Sheet1!$C$2:$E$84,3,FALSE)</f>
        <v>9000</v>
      </c>
      <c r="F75" s="240">
        <f t="shared" si="29"/>
        <v>0</v>
      </c>
      <c r="G75" s="254">
        <f t="shared" si="30"/>
        <v>0</v>
      </c>
      <c r="H75">
        <v>477705.2</v>
      </c>
      <c r="I75" s="242">
        <f>VLOOKUP(A75,Sheet1!$C$2:$F$84,4,FALSE)</f>
        <v>477705.2</v>
      </c>
      <c r="J75" s="240">
        <f t="shared" si="31"/>
        <v>0</v>
      </c>
      <c r="K75" s="254">
        <f t="shared" si="32"/>
        <v>0</v>
      </c>
      <c r="L75" s="346">
        <v>70.19</v>
      </c>
      <c r="M75" s="239">
        <f>VLOOKUP(A75,Sheet1!$C$2:$G$84,5,FALSE)</f>
        <v>70.19</v>
      </c>
      <c r="N75" s="240">
        <f t="shared" si="33"/>
        <v>0</v>
      </c>
      <c r="O75" s="254">
        <f t="shared" si="34"/>
        <v>0</v>
      </c>
      <c r="P75">
        <v>631710</v>
      </c>
      <c r="Q75" s="239">
        <f>VLOOKUP(A75,Sheet1!$C$2:$H$84,6,FALSE)</f>
        <v>631710</v>
      </c>
      <c r="R75" s="240">
        <f t="shared" si="35"/>
        <v>0</v>
      </c>
      <c r="S75" s="254">
        <f t="shared" si="36"/>
        <v>0</v>
      </c>
      <c r="T75" s="9"/>
      <c r="U75" s="334" t="s">
        <v>312</v>
      </c>
    </row>
    <row r="76" spans="1:16378" s="51" customFormat="1">
      <c r="A76" s="292" t="str">
        <f>VLOOKUP(U76,Sheet1!$C$2:$C$84,1,FALSE)</f>
        <v>BKT6LC7</v>
      </c>
      <c r="B76" s="334" t="s">
        <v>356</v>
      </c>
      <c r="C76" s="334" t="s">
        <v>443</v>
      </c>
      <c r="D76">
        <v>9900</v>
      </c>
      <c r="E76" s="239">
        <f>VLOOKUP(A76,Sheet1!$C$2:$E$84,3,FALSE)</f>
        <v>9900</v>
      </c>
      <c r="F76" s="240">
        <f t="shared" si="0"/>
        <v>0</v>
      </c>
      <c r="G76" s="254">
        <f t="shared" si="4"/>
        <v>0</v>
      </c>
      <c r="H76">
        <v>149985</v>
      </c>
      <c r="I76" s="242">
        <f>VLOOKUP(A76,Sheet1!$C$2:$F$84,4,FALSE)</f>
        <v>119154.1</v>
      </c>
      <c r="J76" s="240">
        <f t="shared" si="1"/>
        <v>30830.899999999994</v>
      </c>
      <c r="K76" s="254">
        <f t="shared" si="5"/>
        <v>0.20555988929999999</v>
      </c>
      <c r="L76" s="346">
        <v>20.149999999999999</v>
      </c>
      <c r="M76" s="239">
        <f>VLOOKUP(A76,Sheet1!$C$2:$G$84,5,FALSE)</f>
        <v>20.05</v>
      </c>
      <c r="N76" s="240">
        <f t="shared" si="2"/>
        <v>9.9999999999997868E-2</v>
      </c>
      <c r="O76" s="254">
        <f t="shared" si="3"/>
        <v>4.9627791999999997E-3</v>
      </c>
      <c r="P76">
        <v>199485</v>
      </c>
      <c r="Q76" s="239">
        <f>VLOOKUP(A76,Sheet1!$C$2:$H$84,6,FALSE)</f>
        <v>198534.6</v>
      </c>
      <c r="R76" s="240">
        <f t="shared" si="20"/>
        <v>950.39999999999418</v>
      </c>
      <c r="S76" s="254">
        <f t="shared" si="7"/>
        <v>4.7642680000000003E-3</v>
      </c>
      <c r="T76" s="9"/>
      <c r="U76" s="334" t="s">
        <v>357</v>
      </c>
    </row>
    <row r="77" spans="1:16378" s="51" customFormat="1">
      <c r="A77" s="292"/>
      <c r="B77"/>
      <c r="C77"/>
      <c r="D77"/>
      <c r="E77" s="239"/>
      <c r="F77" s="240"/>
      <c r="G77" s="254"/>
      <c r="H77"/>
      <c r="I77" s="242"/>
      <c r="J77" s="240"/>
      <c r="K77" s="254"/>
      <c r="L77" s="346"/>
      <c r="M77" s="239"/>
      <c r="N77" s="240"/>
      <c r="O77" s="254"/>
      <c r="P77"/>
      <c r="Q77" s="239"/>
      <c r="R77" s="240"/>
      <c r="S77" s="254"/>
      <c r="T77" s="9"/>
      <c r="U77" s="334"/>
    </row>
    <row r="78" spans="1:16378" s="51" customFormat="1">
      <c r="A78" s="172" t="s">
        <v>143</v>
      </c>
      <c r="B78"/>
      <c r="C78"/>
      <c r="D78"/>
      <c r="E78" s="239"/>
      <c r="F78" s="240"/>
      <c r="G78" s="254"/>
      <c r="H78" s="243"/>
      <c r="I78" s="242"/>
      <c r="J78" s="240"/>
      <c r="K78" s="254"/>
      <c r="L78" s="347"/>
      <c r="M78" s="239"/>
      <c r="N78" s="240"/>
      <c r="O78" s="254"/>
      <c r="P78" s="243"/>
      <c r="Q78" s="239"/>
      <c r="R78" s="240"/>
      <c r="S78" s="254"/>
      <c r="T78" s="52"/>
      <c r="U78" s="334"/>
      <c r="V78" s="52"/>
      <c r="W78" s="52"/>
      <c r="X78" s="52"/>
      <c r="Y78" s="52"/>
      <c r="Z78" s="52"/>
      <c r="AA78" s="52"/>
      <c r="AB78" s="52"/>
      <c r="AC78" s="52"/>
      <c r="AD78" s="52"/>
      <c r="AE78" s="52"/>
      <c r="AF78" s="52"/>
      <c r="AG78" s="52"/>
      <c r="AH78" s="52"/>
      <c r="AI78" s="52"/>
      <c r="AJ78" s="52"/>
      <c r="AK78" s="52"/>
      <c r="AL78" s="52"/>
      <c r="AM78" s="52"/>
      <c r="AN78" s="52"/>
      <c r="AO78" s="52"/>
      <c r="AP78" s="52"/>
      <c r="AQ78" s="52"/>
      <c r="AR78" s="52"/>
      <c r="AS78" s="52"/>
      <c r="AT78" s="52"/>
      <c r="AU78" s="52"/>
      <c r="AV78" s="52"/>
      <c r="AW78" s="52"/>
      <c r="AX78" s="52"/>
      <c r="AY78" s="52"/>
      <c r="AZ78" s="52"/>
      <c r="BA78" s="52"/>
      <c r="BB78" s="52"/>
      <c r="BC78" s="52"/>
      <c r="BD78" s="52"/>
      <c r="BE78" s="52"/>
      <c r="BF78" s="52"/>
      <c r="BG78" s="52"/>
      <c r="BH78" s="52"/>
      <c r="BI78" s="52"/>
      <c r="BJ78" s="52"/>
      <c r="BK78" s="52"/>
      <c r="BL78" s="52"/>
      <c r="BM78" s="52"/>
      <c r="BN78" s="52"/>
      <c r="BO78" s="52"/>
      <c r="BP78" s="52"/>
      <c r="BQ78" s="52"/>
      <c r="BR78" s="52"/>
      <c r="BS78" s="52"/>
      <c r="BT78" s="52"/>
      <c r="BU78" s="52"/>
      <c r="BV78" s="52"/>
      <c r="BW78" s="52"/>
      <c r="BX78" s="52"/>
      <c r="BY78" s="52"/>
      <c r="BZ78" s="52"/>
      <c r="CA78" s="52"/>
      <c r="CB78" s="52"/>
      <c r="CC78" s="52"/>
      <c r="CD78" s="52"/>
      <c r="CE78" s="52"/>
      <c r="CF78" s="52"/>
      <c r="CG78" s="52"/>
      <c r="CH78" s="52"/>
      <c r="CI78" s="52"/>
      <c r="CJ78" s="52"/>
      <c r="CK78" s="52"/>
      <c r="CL78" s="52"/>
      <c r="CM78" s="52"/>
      <c r="CN78" s="52"/>
      <c r="CO78" s="52"/>
      <c r="CP78" s="52"/>
      <c r="CQ78" s="52"/>
      <c r="CR78" s="52"/>
      <c r="CS78" s="52"/>
      <c r="CT78" s="52"/>
      <c r="CU78" s="52"/>
      <c r="CV78" s="52"/>
      <c r="CW78" s="52"/>
      <c r="CX78" s="52"/>
      <c r="CY78" s="52"/>
      <c r="CZ78" s="52"/>
      <c r="DA78" s="52"/>
      <c r="DB78" s="52"/>
      <c r="DC78" s="52"/>
      <c r="DD78" s="52"/>
      <c r="DE78" s="52"/>
      <c r="DF78" s="52"/>
      <c r="DG78" s="52"/>
      <c r="DH78" s="52"/>
      <c r="DI78" s="52"/>
      <c r="DJ78" s="52"/>
      <c r="DK78" s="52"/>
      <c r="DL78" s="52"/>
      <c r="DM78" s="52"/>
      <c r="DN78" s="52"/>
      <c r="DO78" s="52"/>
      <c r="DP78" s="52"/>
      <c r="DQ78" s="52"/>
      <c r="DR78" s="52"/>
      <c r="DS78" s="52"/>
      <c r="DT78" s="52"/>
      <c r="DU78" s="52"/>
      <c r="DV78" s="52"/>
      <c r="DW78" s="52"/>
      <c r="DX78" s="52"/>
      <c r="DY78" s="52"/>
      <c r="DZ78" s="52"/>
      <c r="EA78" s="52"/>
      <c r="EB78" s="52"/>
      <c r="EC78" s="52"/>
      <c r="ED78" s="52"/>
      <c r="EE78" s="52"/>
      <c r="EF78" s="52"/>
      <c r="EG78" s="52"/>
      <c r="EH78" s="52"/>
      <c r="EI78" s="52"/>
      <c r="EJ78" s="52"/>
      <c r="EK78" s="52"/>
      <c r="EL78" s="52"/>
      <c r="EM78" s="52"/>
      <c r="EN78" s="52"/>
      <c r="EO78" s="52"/>
      <c r="EP78" s="52"/>
      <c r="EQ78" s="52"/>
      <c r="ER78" s="52"/>
      <c r="ES78" s="52"/>
      <c r="ET78" s="52"/>
      <c r="EU78" s="52"/>
      <c r="EV78" s="52"/>
      <c r="EW78" s="52"/>
      <c r="EX78" s="52"/>
      <c r="EY78" s="52"/>
      <c r="EZ78" s="52"/>
      <c r="FA78" s="52"/>
      <c r="FB78" s="52"/>
      <c r="FC78" s="52"/>
      <c r="FD78" s="52"/>
      <c r="FE78" s="52"/>
      <c r="FF78" s="52"/>
      <c r="FG78" s="52"/>
      <c r="FH78" s="52"/>
      <c r="FI78" s="52"/>
      <c r="FJ78" s="52"/>
      <c r="FK78" s="52"/>
      <c r="FL78" s="52"/>
      <c r="FM78" s="52"/>
      <c r="FN78" s="52"/>
      <c r="FO78" s="52"/>
      <c r="FP78" s="52"/>
      <c r="FQ78" s="52"/>
      <c r="FR78" s="52"/>
      <c r="FS78" s="52"/>
      <c r="FT78" s="52"/>
      <c r="FU78" s="52"/>
      <c r="FV78" s="52"/>
      <c r="FW78" s="52"/>
      <c r="FX78" s="52"/>
      <c r="FY78" s="52"/>
      <c r="FZ78" s="52"/>
      <c r="GA78" s="52"/>
      <c r="GB78" s="52"/>
      <c r="GC78" s="52"/>
      <c r="GD78" s="52"/>
      <c r="GE78" s="52"/>
      <c r="GF78" s="52"/>
      <c r="GG78" s="52"/>
      <c r="GH78" s="52"/>
      <c r="GI78" s="52"/>
      <c r="GJ78" s="52"/>
      <c r="GK78" s="52"/>
      <c r="GL78" s="52"/>
      <c r="GM78" s="52"/>
      <c r="GN78" s="52"/>
      <c r="GO78" s="52"/>
      <c r="GP78" s="52"/>
      <c r="GQ78" s="52"/>
      <c r="GR78" s="52"/>
      <c r="GS78" s="52"/>
      <c r="GT78" s="52"/>
      <c r="GU78" s="52"/>
      <c r="GV78" s="52"/>
      <c r="GW78" s="52"/>
      <c r="GX78" s="52"/>
      <c r="GY78" s="52"/>
      <c r="GZ78" s="52"/>
      <c r="HA78" s="52"/>
      <c r="HB78" s="52"/>
      <c r="HC78" s="52"/>
      <c r="HD78" s="52"/>
      <c r="HE78" s="52"/>
      <c r="HF78" s="52"/>
      <c r="HG78" s="52"/>
      <c r="HH78" s="52"/>
      <c r="HI78" s="52"/>
      <c r="HJ78" s="52"/>
      <c r="HK78" s="52"/>
      <c r="HL78" s="52"/>
      <c r="HM78" s="52"/>
      <c r="HN78" s="52"/>
      <c r="HO78" s="52"/>
      <c r="HP78" s="52"/>
      <c r="HQ78" s="52"/>
      <c r="HR78" s="52"/>
      <c r="HS78" s="52"/>
      <c r="HT78" s="52"/>
      <c r="HU78" s="52"/>
      <c r="HV78" s="52"/>
      <c r="HW78" s="52"/>
      <c r="HX78" s="52"/>
      <c r="HY78" s="52"/>
      <c r="HZ78" s="52"/>
      <c r="IA78" s="52"/>
      <c r="IB78" s="52"/>
      <c r="IC78" s="52"/>
      <c r="ID78" s="52"/>
      <c r="IE78" s="52"/>
      <c r="IF78" s="52"/>
      <c r="IG78" s="52"/>
      <c r="IH78" s="52"/>
      <c r="II78" s="52"/>
      <c r="IJ78" s="52"/>
      <c r="IK78" s="52"/>
      <c r="IL78" s="52"/>
      <c r="IM78" s="52"/>
      <c r="IN78" s="52"/>
      <c r="IO78" s="52"/>
      <c r="IP78" s="52"/>
      <c r="IQ78" s="52"/>
      <c r="IR78" s="52"/>
      <c r="IS78" s="52"/>
      <c r="IT78" s="52"/>
      <c r="IU78" s="52"/>
      <c r="IV78" s="52"/>
      <c r="IW78" s="52"/>
      <c r="IX78" s="52"/>
      <c r="IY78" s="52"/>
      <c r="IZ78" s="52"/>
      <c r="JA78" s="52"/>
      <c r="JB78" s="52"/>
      <c r="JC78" s="52"/>
      <c r="JD78" s="52"/>
      <c r="JE78" s="52"/>
      <c r="JF78" s="52"/>
      <c r="JG78" s="52"/>
      <c r="JH78" s="52"/>
      <c r="JI78" s="52"/>
      <c r="JJ78" s="52"/>
      <c r="JK78" s="52"/>
      <c r="JL78" s="52"/>
      <c r="JM78" s="52"/>
      <c r="JN78" s="52"/>
      <c r="JO78" s="52"/>
      <c r="JP78" s="52"/>
      <c r="JQ78" s="52"/>
      <c r="JR78" s="52"/>
      <c r="JS78" s="52"/>
      <c r="JT78" s="52"/>
      <c r="JU78" s="52"/>
      <c r="JV78" s="52"/>
      <c r="JW78" s="52"/>
      <c r="JX78" s="52"/>
      <c r="JY78" s="52"/>
      <c r="JZ78" s="52"/>
      <c r="KA78" s="52"/>
      <c r="KB78" s="52"/>
      <c r="KC78" s="52"/>
      <c r="KD78" s="52"/>
      <c r="KE78" s="52"/>
      <c r="KF78" s="52"/>
      <c r="KG78" s="52"/>
      <c r="KH78" s="52"/>
      <c r="KI78" s="52"/>
      <c r="KJ78" s="52"/>
      <c r="KK78" s="52"/>
      <c r="KL78" s="52"/>
      <c r="KM78" s="52"/>
      <c r="KN78" s="52"/>
      <c r="KO78" s="52"/>
      <c r="KP78" s="52"/>
      <c r="KQ78" s="52"/>
      <c r="KR78" s="52"/>
      <c r="KS78" s="52"/>
      <c r="KT78" s="52"/>
      <c r="KU78" s="52"/>
      <c r="KV78" s="52"/>
      <c r="KW78" s="52"/>
      <c r="KX78" s="52"/>
      <c r="KY78" s="52"/>
      <c r="KZ78" s="52"/>
      <c r="LA78" s="52"/>
      <c r="LB78" s="52"/>
      <c r="LC78" s="52"/>
      <c r="LD78" s="52"/>
      <c r="LE78" s="52"/>
      <c r="LF78" s="52"/>
      <c r="LG78" s="52"/>
      <c r="LH78" s="52"/>
      <c r="LI78" s="52"/>
      <c r="LJ78" s="52"/>
      <c r="LK78" s="52"/>
      <c r="LL78" s="52"/>
      <c r="LM78" s="52"/>
      <c r="LN78" s="52"/>
      <c r="LO78" s="52"/>
      <c r="LP78" s="52"/>
      <c r="LQ78" s="52"/>
      <c r="LR78" s="52"/>
      <c r="LS78" s="52"/>
      <c r="LT78" s="52"/>
      <c r="LU78" s="52"/>
      <c r="LV78" s="52"/>
      <c r="LW78" s="52"/>
      <c r="LX78" s="52"/>
      <c r="LY78" s="52"/>
      <c r="LZ78" s="52"/>
      <c r="MA78" s="52"/>
      <c r="MB78" s="52"/>
      <c r="MC78" s="52"/>
      <c r="MD78" s="52"/>
      <c r="ME78" s="52"/>
      <c r="MF78" s="52"/>
      <c r="MG78" s="52"/>
      <c r="MH78" s="52"/>
      <c r="MI78" s="52"/>
      <c r="MJ78" s="52"/>
      <c r="MK78" s="52"/>
      <c r="ML78" s="52"/>
      <c r="MM78" s="52"/>
      <c r="MN78" s="52"/>
      <c r="MO78" s="52"/>
      <c r="MP78" s="52"/>
      <c r="MQ78" s="52"/>
      <c r="MR78" s="52"/>
      <c r="MS78" s="52"/>
      <c r="MT78" s="52"/>
      <c r="MU78" s="52"/>
      <c r="MV78" s="52"/>
      <c r="MW78" s="52"/>
      <c r="MX78" s="52"/>
      <c r="MY78" s="52"/>
      <c r="MZ78" s="52"/>
      <c r="NA78" s="52"/>
      <c r="NB78" s="52"/>
      <c r="NC78" s="52"/>
      <c r="ND78" s="52"/>
      <c r="NE78" s="52"/>
      <c r="NF78" s="52"/>
      <c r="NG78" s="52"/>
      <c r="NH78" s="52"/>
      <c r="NI78" s="52"/>
      <c r="NJ78" s="52"/>
      <c r="NK78" s="52"/>
      <c r="NL78" s="52"/>
      <c r="NM78" s="52"/>
      <c r="NN78" s="52"/>
      <c r="NO78" s="52"/>
      <c r="NP78" s="52"/>
      <c r="NQ78" s="52"/>
      <c r="NR78" s="52"/>
      <c r="NS78" s="52"/>
      <c r="NT78" s="52"/>
      <c r="NU78" s="52"/>
      <c r="NV78" s="52"/>
      <c r="NW78" s="52"/>
      <c r="NX78" s="52"/>
      <c r="NY78" s="52"/>
      <c r="NZ78" s="52"/>
      <c r="OA78" s="52"/>
      <c r="OB78" s="52"/>
      <c r="OC78" s="52"/>
      <c r="OD78" s="52"/>
      <c r="OE78" s="52"/>
      <c r="OF78" s="52"/>
      <c r="OG78" s="52"/>
      <c r="OH78" s="52"/>
      <c r="OI78" s="52"/>
      <c r="OJ78" s="52"/>
      <c r="OK78" s="52"/>
      <c r="OL78" s="52"/>
      <c r="OM78" s="52"/>
      <c r="ON78" s="52"/>
      <c r="OO78" s="52"/>
      <c r="OP78" s="52"/>
      <c r="OQ78" s="52"/>
      <c r="OR78" s="52"/>
      <c r="OS78" s="52"/>
      <c r="OT78" s="52"/>
      <c r="OU78" s="52"/>
      <c r="OV78" s="52"/>
      <c r="OW78" s="52"/>
      <c r="OX78" s="52"/>
      <c r="OY78" s="52"/>
      <c r="OZ78" s="52"/>
      <c r="PA78" s="52"/>
      <c r="PB78" s="52"/>
      <c r="PC78" s="52"/>
      <c r="PD78" s="52"/>
      <c r="PE78" s="52"/>
      <c r="PF78" s="52"/>
      <c r="PG78" s="52"/>
      <c r="PH78" s="52"/>
      <c r="PI78" s="52"/>
      <c r="PJ78" s="52"/>
      <c r="PK78" s="52"/>
      <c r="PL78" s="52"/>
      <c r="PM78" s="52"/>
      <c r="PN78" s="52"/>
      <c r="PO78" s="52"/>
      <c r="PP78" s="52"/>
      <c r="PQ78" s="52"/>
      <c r="PR78" s="52"/>
      <c r="PS78" s="52"/>
      <c r="PT78" s="52"/>
      <c r="PU78" s="52"/>
      <c r="PV78" s="52"/>
      <c r="PW78" s="52"/>
      <c r="PX78" s="52"/>
      <c r="PY78" s="52"/>
      <c r="PZ78" s="52"/>
      <c r="QA78" s="52"/>
      <c r="QB78" s="52"/>
      <c r="QC78" s="52"/>
      <c r="QD78" s="52"/>
      <c r="QE78" s="52"/>
      <c r="QF78" s="52"/>
      <c r="QG78" s="52"/>
      <c r="QH78" s="52"/>
      <c r="QI78" s="52"/>
      <c r="QJ78" s="52"/>
      <c r="QK78" s="52"/>
      <c r="QL78" s="52"/>
      <c r="QM78" s="52"/>
      <c r="QN78" s="52"/>
      <c r="QO78" s="52"/>
      <c r="QP78" s="52"/>
      <c r="QQ78" s="52"/>
      <c r="QR78" s="52"/>
      <c r="QS78" s="52"/>
      <c r="QT78" s="52"/>
      <c r="QU78" s="52"/>
      <c r="QV78" s="52"/>
      <c r="QW78" s="52"/>
      <c r="QX78" s="52"/>
      <c r="QY78" s="52"/>
      <c r="QZ78" s="52"/>
      <c r="RA78" s="52"/>
      <c r="RB78" s="52"/>
      <c r="RC78" s="52"/>
      <c r="RD78" s="52"/>
      <c r="RE78" s="52"/>
      <c r="RF78" s="52"/>
      <c r="RG78" s="52"/>
      <c r="RH78" s="52"/>
      <c r="RI78" s="52"/>
      <c r="RJ78" s="52"/>
      <c r="RK78" s="52"/>
      <c r="RL78" s="52"/>
      <c r="RM78" s="52"/>
      <c r="RN78" s="52"/>
      <c r="RO78" s="52"/>
      <c r="RP78" s="52"/>
      <c r="RQ78" s="52"/>
      <c r="RR78" s="52"/>
      <c r="RS78" s="52"/>
      <c r="RT78" s="52"/>
      <c r="RU78" s="52"/>
      <c r="RV78" s="52"/>
      <c r="RW78" s="52"/>
      <c r="RX78" s="52"/>
      <c r="RY78" s="52"/>
      <c r="RZ78" s="52"/>
      <c r="SA78" s="52"/>
      <c r="SB78" s="52"/>
      <c r="SC78" s="52"/>
      <c r="SD78" s="52"/>
      <c r="SE78" s="52"/>
      <c r="SF78" s="52"/>
      <c r="SG78" s="52"/>
      <c r="SH78" s="52"/>
      <c r="SI78" s="52"/>
      <c r="SJ78" s="52"/>
      <c r="SK78" s="52"/>
      <c r="SL78" s="52"/>
      <c r="SM78" s="52"/>
      <c r="SN78" s="52"/>
      <c r="SO78" s="52"/>
      <c r="SP78" s="52"/>
      <c r="SQ78" s="52"/>
      <c r="SR78" s="52"/>
      <c r="SS78" s="52"/>
      <c r="ST78" s="52"/>
      <c r="SU78" s="52"/>
      <c r="SV78" s="52"/>
      <c r="SW78" s="52"/>
      <c r="SX78" s="52"/>
      <c r="SY78" s="52"/>
      <c r="SZ78" s="52"/>
      <c r="TA78" s="52"/>
      <c r="TB78" s="52"/>
      <c r="TC78" s="52"/>
      <c r="TD78" s="52"/>
      <c r="TE78" s="52"/>
      <c r="TF78" s="52"/>
      <c r="TG78" s="52"/>
      <c r="TH78" s="52"/>
      <c r="TI78" s="52"/>
      <c r="TJ78" s="52"/>
      <c r="TK78" s="52"/>
      <c r="TL78" s="52"/>
      <c r="TM78" s="52"/>
      <c r="TN78" s="52"/>
      <c r="TO78" s="52"/>
      <c r="TP78" s="52"/>
      <c r="TQ78" s="52"/>
      <c r="TR78" s="52"/>
      <c r="TS78" s="52"/>
      <c r="TT78" s="52"/>
      <c r="TU78" s="52"/>
      <c r="TV78" s="52"/>
      <c r="TW78" s="52"/>
      <c r="TX78" s="52"/>
      <c r="TY78" s="52"/>
      <c r="TZ78" s="52"/>
      <c r="UA78" s="52"/>
      <c r="UB78" s="52"/>
      <c r="UC78" s="52"/>
      <c r="UD78" s="52"/>
      <c r="UE78" s="52"/>
      <c r="UF78" s="52"/>
      <c r="UG78" s="52"/>
      <c r="UH78" s="52"/>
      <c r="UI78" s="52"/>
      <c r="UJ78" s="52"/>
      <c r="UK78" s="52"/>
      <c r="UL78" s="52"/>
      <c r="UM78" s="52"/>
      <c r="UN78" s="52"/>
      <c r="UO78" s="52"/>
      <c r="UP78" s="52"/>
      <c r="UQ78" s="52"/>
      <c r="UR78" s="52"/>
      <c r="US78" s="52"/>
      <c r="UT78" s="52"/>
      <c r="UU78" s="52"/>
      <c r="UV78" s="52"/>
      <c r="UW78" s="52"/>
      <c r="UX78" s="52"/>
      <c r="UY78" s="52"/>
      <c r="UZ78" s="52"/>
      <c r="VA78" s="52"/>
      <c r="VB78" s="52"/>
      <c r="VC78" s="52"/>
      <c r="VD78" s="52"/>
      <c r="VE78" s="52"/>
      <c r="VF78" s="52"/>
      <c r="VG78" s="52"/>
      <c r="VH78" s="52"/>
      <c r="VI78" s="52"/>
      <c r="VJ78" s="52"/>
      <c r="VK78" s="52"/>
      <c r="VL78" s="52"/>
      <c r="VM78" s="52"/>
      <c r="VN78" s="52"/>
      <c r="VO78" s="52"/>
      <c r="VP78" s="52"/>
      <c r="VQ78" s="52"/>
      <c r="VR78" s="52"/>
      <c r="VS78" s="52"/>
      <c r="VT78" s="52"/>
      <c r="VU78" s="52"/>
      <c r="VV78" s="52"/>
      <c r="VW78" s="52"/>
      <c r="VX78" s="52"/>
      <c r="VY78" s="52"/>
      <c r="VZ78" s="52"/>
      <c r="WA78" s="52"/>
      <c r="WB78" s="52"/>
      <c r="WC78" s="52"/>
      <c r="WD78" s="52"/>
      <c r="WE78" s="52"/>
      <c r="WF78" s="52"/>
      <c r="WG78" s="52"/>
      <c r="WH78" s="52"/>
      <c r="WI78" s="52"/>
      <c r="WJ78" s="52"/>
      <c r="WK78" s="52"/>
      <c r="WL78" s="52"/>
      <c r="WM78" s="52"/>
      <c r="WN78" s="52"/>
      <c r="WO78" s="52"/>
      <c r="WP78" s="52"/>
      <c r="WQ78" s="52"/>
      <c r="WR78" s="52"/>
      <c r="WS78" s="52"/>
      <c r="WT78" s="52"/>
      <c r="WU78" s="52"/>
      <c r="WV78" s="52"/>
      <c r="WW78" s="52"/>
      <c r="WX78" s="52"/>
      <c r="WY78" s="52"/>
      <c r="WZ78" s="52"/>
      <c r="XA78" s="52"/>
      <c r="XB78" s="52"/>
      <c r="XC78" s="52"/>
      <c r="XD78" s="52"/>
      <c r="XE78" s="52"/>
      <c r="XF78" s="52"/>
      <c r="XG78" s="52"/>
      <c r="XH78" s="52"/>
      <c r="XI78" s="52"/>
      <c r="XJ78" s="52"/>
      <c r="XK78" s="52"/>
      <c r="XL78" s="52"/>
      <c r="XM78" s="52"/>
      <c r="XN78" s="52"/>
      <c r="XO78" s="52"/>
      <c r="XP78" s="52"/>
      <c r="XQ78" s="52"/>
      <c r="XR78" s="52"/>
      <c r="XS78" s="52"/>
      <c r="XT78" s="52"/>
      <c r="XU78" s="52"/>
      <c r="XV78" s="52"/>
      <c r="XW78" s="52"/>
      <c r="XX78" s="52"/>
      <c r="XY78" s="52"/>
      <c r="XZ78" s="52"/>
      <c r="YA78" s="52"/>
      <c r="YB78" s="52"/>
      <c r="YC78" s="52"/>
      <c r="YD78" s="52"/>
      <c r="YE78" s="52"/>
      <c r="YF78" s="52"/>
      <c r="YG78" s="52"/>
      <c r="YH78" s="52"/>
      <c r="YI78" s="52"/>
      <c r="YJ78" s="52"/>
      <c r="YK78" s="52"/>
      <c r="YL78" s="52"/>
      <c r="YM78" s="52"/>
      <c r="YN78" s="52"/>
      <c r="YO78" s="52"/>
      <c r="YP78" s="52"/>
      <c r="YQ78" s="52"/>
      <c r="YR78" s="52"/>
      <c r="YS78" s="52"/>
      <c r="YT78" s="52"/>
      <c r="YU78" s="52"/>
      <c r="YV78" s="52"/>
      <c r="YW78" s="52"/>
      <c r="YX78" s="52"/>
      <c r="YY78" s="52"/>
      <c r="YZ78" s="52"/>
      <c r="ZA78" s="52"/>
      <c r="ZB78" s="52"/>
      <c r="ZC78" s="52"/>
      <c r="ZD78" s="52"/>
      <c r="ZE78" s="52"/>
      <c r="ZF78" s="52"/>
      <c r="ZG78" s="52"/>
      <c r="ZH78" s="52"/>
      <c r="ZI78" s="52"/>
      <c r="ZJ78" s="52"/>
      <c r="ZK78" s="52"/>
      <c r="ZL78" s="52"/>
      <c r="ZM78" s="52"/>
      <c r="ZN78" s="52"/>
      <c r="ZO78" s="52"/>
      <c r="ZP78" s="52"/>
      <c r="ZQ78" s="52"/>
      <c r="ZR78" s="52"/>
      <c r="ZS78" s="52"/>
      <c r="ZT78" s="52"/>
      <c r="ZU78" s="52"/>
      <c r="ZV78" s="52"/>
      <c r="ZW78" s="52"/>
      <c r="ZX78" s="52"/>
      <c r="ZY78" s="52"/>
      <c r="ZZ78" s="52"/>
      <c r="AAA78" s="52"/>
      <c r="AAB78" s="52"/>
      <c r="AAC78" s="52"/>
      <c r="AAD78" s="52"/>
      <c r="AAE78" s="52"/>
      <c r="AAF78" s="52"/>
      <c r="AAG78" s="52"/>
      <c r="AAH78" s="52"/>
      <c r="AAI78" s="52"/>
      <c r="AAJ78" s="52"/>
      <c r="AAK78" s="52"/>
      <c r="AAL78" s="52"/>
      <c r="AAM78" s="52"/>
      <c r="AAN78" s="52"/>
      <c r="AAO78" s="52"/>
      <c r="AAP78" s="52"/>
      <c r="AAQ78" s="52"/>
      <c r="AAR78" s="52"/>
      <c r="AAS78" s="52"/>
      <c r="AAT78" s="52"/>
      <c r="AAU78" s="52"/>
      <c r="AAV78" s="52"/>
      <c r="AAW78" s="52"/>
      <c r="AAX78" s="52"/>
      <c r="AAY78" s="52"/>
      <c r="AAZ78" s="52"/>
      <c r="ABA78" s="52"/>
      <c r="ABB78" s="52"/>
      <c r="ABC78" s="52"/>
      <c r="ABD78" s="52"/>
      <c r="ABE78" s="52"/>
      <c r="ABF78" s="52"/>
      <c r="ABG78" s="52"/>
      <c r="ABH78" s="52"/>
      <c r="ABI78" s="52"/>
      <c r="ABJ78" s="52"/>
      <c r="ABK78" s="52"/>
      <c r="ABL78" s="52"/>
      <c r="ABM78" s="52"/>
      <c r="ABN78" s="52"/>
      <c r="ABO78" s="52"/>
      <c r="ABP78" s="52"/>
      <c r="ABQ78" s="52"/>
      <c r="ABR78" s="52"/>
      <c r="ABS78" s="52"/>
      <c r="ABT78" s="52"/>
      <c r="ABU78" s="52"/>
      <c r="ABV78" s="52"/>
      <c r="ABW78" s="52"/>
      <c r="ABX78" s="52"/>
      <c r="ABY78" s="52"/>
      <c r="ABZ78" s="52"/>
      <c r="ACA78" s="52"/>
      <c r="ACB78" s="52"/>
      <c r="ACC78" s="52"/>
      <c r="ACD78" s="52"/>
      <c r="ACE78" s="52"/>
      <c r="ACF78" s="52"/>
      <c r="ACG78" s="52"/>
      <c r="ACH78" s="52"/>
      <c r="ACI78" s="52"/>
      <c r="ACJ78" s="52"/>
      <c r="ACK78" s="52"/>
      <c r="ACL78" s="52"/>
      <c r="ACM78" s="52"/>
      <c r="ACN78" s="52"/>
      <c r="ACO78" s="52"/>
      <c r="ACP78" s="52"/>
      <c r="ACQ78" s="52"/>
      <c r="ACR78" s="52"/>
      <c r="ACS78" s="52"/>
      <c r="ACT78" s="52"/>
      <c r="ACU78" s="52"/>
      <c r="ACV78" s="52"/>
      <c r="ACW78" s="52"/>
      <c r="ACX78" s="52"/>
      <c r="ACY78" s="52"/>
      <c r="ACZ78" s="52"/>
      <c r="ADA78" s="52"/>
      <c r="ADB78" s="52"/>
      <c r="ADC78" s="52"/>
      <c r="ADD78" s="52"/>
      <c r="ADE78" s="52"/>
      <c r="ADF78" s="52"/>
      <c r="ADG78" s="52"/>
      <c r="ADH78" s="52"/>
      <c r="ADI78" s="52"/>
      <c r="ADJ78" s="52"/>
      <c r="ADK78" s="52"/>
      <c r="ADL78" s="52"/>
      <c r="ADM78" s="52"/>
      <c r="ADN78" s="52"/>
      <c r="ADO78" s="52"/>
      <c r="ADP78" s="52"/>
      <c r="ADQ78" s="52"/>
      <c r="ADR78" s="52"/>
      <c r="ADS78" s="52"/>
      <c r="ADT78" s="52"/>
      <c r="ADU78" s="52"/>
      <c r="ADV78" s="52"/>
      <c r="ADW78" s="52"/>
      <c r="ADX78" s="52"/>
      <c r="ADY78" s="52"/>
      <c r="ADZ78" s="52"/>
      <c r="AEA78" s="52"/>
      <c r="AEB78" s="52"/>
      <c r="AEC78" s="52"/>
      <c r="AED78" s="52"/>
      <c r="AEE78" s="52"/>
      <c r="AEF78" s="52"/>
      <c r="AEG78" s="52"/>
      <c r="AEH78" s="52"/>
      <c r="AEI78" s="52"/>
      <c r="AEJ78" s="52"/>
      <c r="AEK78" s="52"/>
      <c r="AEL78" s="52"/>
      <c r="AEM78" s="52"/>
      <c r="AEN78" s="52"/>
      <c r="AEO78" s="52"/>
      <c r="AEP78" s="52"/>
      <c r="AEQ78" s="52"/>
      <c r="AER78" s="52"/>
      <c r="AES78" s="52"/>
      <c r="AET78" s="52"/>
      <c r="AEU78" s="52"/>
      <c r="AEV78" s="52"/>
      <c r="AEW78" s="52"/>
      <c r="AEX78" s="52"/>
      <c r="AEY78" s="52"/>
      <c r="AEZ78" s="52"/>
      <c r="AFA78" s="52"/>
      <c r="AFB78" s="52"/>
      <c r="AFC78" s="52"/>
      <c r="AFD78" s="52"/>
      <c r="AFE78" s="52"/>
      <c r="AFF78" s="52"/>
      <c r="AFG78" s="52"/>
      <c r="AFH78" s="52"/>
      <c r="AFI78" s="52"/>
      <c r="AFJ78" s="52"/>
      <c r="AFK78" s="52"/>
      <c r="AFL78" s="52"/>
      <c r="AFM78" s="52"/>
      <c r="AFN78" s="52"/>
      <c r="AFO78" s="52"/>
      <c r="AFP78" s="52"/>
      <c r="AFQ78" s="52"/>
      <c r="AFR78" s="52"/>
      <c r="AFS78" s="52"/>
      <c r="AFT78" s="52"/>
      <c r="AFU78" s="52"/>
      <c r="AFV78" s="52"/>
      <c r="AFW78" s="52"/>
      <c r="AFX78" s="52"/>
      <c r="AFY78" s="52"/>
      <c r="AFZ78" s="52"/>
      <c r="AGA78" s="52"/>
      <c r="AGB78" s="52"/>
      <c r="AGC78" s="52"/>
      <c r="AGD78" s="52"/>
      <c r="AGE78" s="52"/>
      <c r="AGF78" s="52"/>
      <c r="AGG78" s="52"/>
      <c r="AGH78" s="52"/>
      <c r="AGI78" s="52"/>
      <c r="AGJ78" s="52"/>
      <c r="AGK78" s="52"/>
      <c r="AGL78" s="52"/>
      <c r="AGM78" s="52"/>
      <c r="AGN78" s="52"/>
      <c r="AGO78" s="52"/>
      <c r="AGP78" s="52"/>
      <c r="AGQ78" s="52"/>
      <c r="AGR78" s="52"/>
      <c r="AGS78" s="52"/>
      <c r="AGT78" s="52"/>
      <c r="AGU78" s="52"/>
      <c r="AGV78" s="52"/>
      <c r="AGW78" s="52"/>
      <c r="AGX78" s="52"/>
      <c r="AGY78" s="52"/>
      <c r="AGZ78" s="52"/>
      <c r="AHA78" s="52"/>
      <c r="AHB78" s="52"/>
      <c r="AHC78" s="52"/>
      <c r="AHD78" s="52"/>
      <c r="AHE78" s="52"/>
      <c r="AHF78" s="52"/>
      <c r="AHG78" s="52"/>
      <c r="AHH78" s="52"/>
      <c r="AHI78" s="52"/>
      <c r="AHJ78" s="52"/>
      <c r="AHK78" s="52"/>
      <c r="AHL78" s="52"/>
      <c r="AHM78" s="52"/>
      <c r="AHN78" s="52"/>
      <c r="AHO78" s="52"/>
      <c r="AHP78" s="52"/>
      <c r="AHQ78" s="52"/>
      <c r="AHR78" s="52"/>
      <c r="AHS78" s="52"/>
      <c r="AHT78" s="52"/>
      <c r="AHU78" s="52"/>
      <c r="AHV78" s="52"/>
      <c r="AHW78" s="52"/>
      <c r="AHX78" s="52"/>
      <c r="AHY78" s="52"/>
      <c r="AHZ78" s="52"/>
      <c r="AIA78" s="52"/>
      <c r="AIB78" s="52"/>
      <c r="AIC78" s="52"/>
      <c r="AID78" s="52"/>
      <c r="AIE78" s="52"/>
      <c r="AIF78" s="52"/>
      <c r="AIG78" s="52"/>
      <c r="AIH78" s="52"/>
      <c r="AII78" s="52"/>
      <c r="AIJ78" s="52"/>
      <c r="AIK78" s="52"/>
      <c r="AIL78" s="52"/>
      <c r="AIM78" s="52"/>
      <c r="AIN78" s="52"/>
      <c r="AIO78" s="52"/>
      <c r="AIP78" s="52"/>
      <c r="AIQ78" s="52"/>
      <c r="AIR78" s="52"/>
      <c r="AIS78" s="52"/>
      <c r="AIT78" s="52"/>
      <c r="AIU78" s="52"/>
      <c r="AIV78" s="52"/>
      <c r="AIW78" s="52"/>
      <c r="AIX78" s="52"/>
      <c r="AIY78" s="52"/>
      <c r="AIZ78" s="52"/>
      <c r="AJA78" s="52"/>
      <c r="AJB78" s="52"/>
      <c r="AJC78" s="52"/>
      <c r="AJD78" s="52"/>
      <c r="AJE78" s="52"/>
      <c r="AJF78" s="52"/>
      <c r="AJG78" s="52"/>
      <c r="AJH78" s="52"/>
      <c r="AJI78" s="52"/>
      <c r="AJJ78" s="52"/>
      <c r="AJK78" s="52"/>
      <c r="AJL78" s="52"/>
      <c r="AJM78" s="52"/>
      <c r="AJN78" s="52"/>
      <c r="AJO78" s="52"/>
      <c r="AJP78" s="52"/>
      <c r="AJQ78" s="52"/>
      <c r="AJR78" s="52"/>
      <c r="AJS78" s="52"/>
      <c r="AJT78" s="52"/>
      <c r="AJU78" s="52"/>
      <c r="AJV78" s="52"/>
      <c r="AJW78" s="52"/>
      <c r="AJX78" s="52"/>
      <c r="AJY78" s="52"/>
      <c r="AJZ78" s="52"/>
      <c r="AKA78" s="52"/>
      <c r="AKB78" s="52"/>
      <c r="AKC78" s="52"/>
      <c r="AKD78" s="52"/>
      <c r="AKE78" s="52"/>
      <c r="AKF78" s="52"/>
      <c r="AKG78" s="52"/>
      <c r="AKH78" s="52"/>
      <c r="AKI78" s="52"/>
      <c r="AKJ78" s="52"/>
      <c r="AKK78" s="52"/>
      <c r="AKL78" s="52"/>
      <c r="AKM78" s="52"/>
      <c r="AKN78" s="52"/>
      <c r="AKO78" s="52"/>
      <c r="AKP78" s="52"/>
      <c r="AKQ78" s="52"/>
      <c r="AKR78" s="52"/>
      <c r="AKS78" s="52"/>
      <c r="AKT78" s="52"/>
      <c r="AKU78" s="52"/>
      <c r="AKV78" s="52"/>
      <c r="AKW78" s="52"/>
      <c r="AKX78" s="52"/>
      <c r="AKY78" s="52"/>
      <c r="AKZ78" s="52"/>
      <c r="ALA78" s="52"/>
      <c r="ALB78" s="52"/>
      <c r="ALC78" s="52"/>
      <c r="ALD78" s="52"/>
      <c r="ALE78" s="52"/>
      <c r="ALF78" s="52"/>
      <c r="ALG78" s="52"/>
      <c r="ALH78" s="52"/>
      <c r="ALI78" s="52"/>
      <c r="ALJ78" s="52"/>
      <c r="ALK78" s="52"/>
      <c r="ALL78" s="52"/>
      <c r="ALM78" s="52"/>
      <c r="ALN78" s="52"/>
      <c r="ALO78" s="52"/>
      <c r="ALP78" s="52"/>
      <c r="ALQ78" s="52"/>
      <c r="ALR78" s="52"/>
      <c r="ALS78" s="52"/>
      <c r="ALT78" s="52"/>
      <c r="ALU78" s="52"/>
      <c r="ALV78" s="52"/>
      <c r="ALW78" s="52"/>
      <c r="ALX78" s="52"/>
      <c r="ALY78" s="52"/>
      <c r="ALZ78" s="52"/>
      <c r="AMA78" s="52"/>
      <c r="AMB78" s="52"/>
      <c r="AMC78" s="52"/>
      <c r="AMD78" s="52"/>
      <c r="AME78" s="52"/>
      <c r="AMF78" s="52"/>
      <c r="AMG78" s="52"/>
      <c r="AMH78" s="52"/>
      <c r="AMI78" s="52"/>
      <c r="AMJ78" s="52"/>
      <c r="AMK78" s="52"/>
      <c r="AML78" s="52"/>
      <c r="AMM78" s="52"/>
      <c r="AMN78" s="52"/>
      <c r="AMO78" s="52"/>
      <c r="AMP78" s="52"/>
      <c r="AMQ78" s="52"/>
      <c r="AMR78" s="52"/>
      <c r="AMS78" s="52"/>
      <c r="AMT78" s="52"/>
      <c r="AMU78" s="52"/>
      <c r="AMV78" s="52"/>
      <c r="AMW78" s="52"/>
      <c r="AMX78" s="52"/>
      <c r="AMY78" s="52"/>
      <c r="AMZ78" s="52"/>
      <c r="ANA78" s="52"/>
      <c r="ANB78" s="52"/>
      <c r="ANC78" s="52"/>
      <c r="AND78" s="52"/>
      <c r="ANE78" s="52"/>
      <c r="ANF78" s="52"/>
      <c r="ANG78" s="52"/>
      <c r="ANH78" s="52"/>
      <c r="ANI78" s="52"/>
      <c r="ANJ78" s="52"/>
      <c r="ANK78" s="52"/>
      <c r="ANL78" s="52"/>
      <c r="ANM78" s="52"/>
      <c r="ANN78" s="52"/>
      <c r="ANO78" s="52"/>
      <c r="ANP78" s="52"/>
      <c r="ANQ78" s="52"/>
      <c r="ANR78" s="52"/>
      <c r="ANS78" s="52"/>
      <c r="ANT78" s="52"/>
      <c r="ANU78" s="52"/>
      <c r="ANV78" s="52"/>
      <c r="ANW78" s="52"/>
      <c r="ANX78" s="52"/>
      <c r="ANY78" s="52"/>
      <c r="ANZ78" s="52"/>
      <c r="AOA78" s="52"/>
      <c r="AOB78" s="52"/>
      <c r="AOC78" s="52"/>
      <c r="AOD78" s="52"/>
      <c r="AOE78" s="52"/>
      <c r="AOF78" s="52"/>
      <c r="AOG78" s="52"/>
      <c r="AOH78" s="52"/>
      <c r="AOI78" s="52"/>
      <c r="AOJ78" s="52"/>
      <c r="AOK78" s="52"/>
      <c r="AOL78" s="52"/>
      <c r="AOM78" s="52"/>
      <c r="AON78" s="52"/>
      <c r="AOO78" s="52"/>
      <c r="AOP78" s="52"/>
      <c r="AOQ78" s="52"/>
      <c r="AOR78" s="52"/>
      <c r="AOS78" s="52"/>
      <c r="AOT78" s="52"/>
      <c r="AOU78" s="52"/>
      <c r="AOV78" s="52"/>
      <c r="AOW78" s="52"/>
      <c r="AOX78" s="52"/>
      <c r="AOY78" s="52"/>
      <c r="AOZ78" s="52"/>
      <c r="APA78" s="52"/>
      <c r="APB78" s="52"/>
      <c r="APC78" s="52"/>
      <c r="APD78" s="52"/>
      <c r="APE78" s="52"/>
      <c r="APF78" s="52"/>
      <c r="APG78" s="52"/>
      <c r="APH78" s="52"/>
      <c r="API78" s="52"/>
      <c r="APJ78" s="52"/>
      <c r="APK78" s="52"/>
      <c r="APL78" s="52"/>
      <c r="APM78" s="52"/>
      <c r="APN78" s="52"/>
      <c r="APO78" s="52"/>
      <c r="APP78" s="52"/>
      <c r="APQ78" s="52"/>
      <c r="APR78" s="52"/>
      <c r="APS78" s="52"/>
      <c r="APT78" s="52"/>
      <c r="APU78" s="52"/>
      <c r="APV78" s="52"/>
      <c r="APW78" s="52"/>
      <c r="APX78" s="52"/>
      <c r="APY78" s="52"/>
      <c r="APZ78" s="52"/>
      <c r="AQA78" s="52"/>
      <c r="AQB78" s="52"/>
      <c r="AQC78" s="52"/>
      <c r="AQD78" s="52"/>
      <c r="AQE78" s="52"/>
      <c r="AQF78" s="52"/>
      <c r="AQG78" s="52"/>
      <c r="AQH78" s="52"/>
      <c r="AQI78" s="52"/>
      <c r="AQJ78" s="52"/>
      <c r="AQK78" s="52"/>
      <c r="AQL78" s="52"/>
      <c r="AQM78" s="52"/>
      <c r="AQN78" s="52"/>
      <c r="AQO78" s="52"/>
      <c r="AQP78" s="52"/>
      <c r="AQQ78" s="52"/>
      <c r="AQR78" s="52"/>
      <c r="AQS78" s="52"/>
      <c r="AQT78" s="52"/>
      <c r="AQU78" s="52"/>
      <c r="AQV78" s="52"/>
      <c r="AQW78" s="52"/>
      <c r="AQX78" s="52"/>
      <c r="AQY78" s="52"/>
      <c r="AQZ78" s="52"/>
      <c r="ARA78" s="52"/>
      <c r="ARB78" s="52"/>
      <c r="ARC78" s="52"/>
      <c r="ARD78" s="52"/>
      <c r="ARE78" s="52"/>
      <c r="ARF78" s="52"/>
      <c r="ARG78" s="52"/>
      <c r="ARH78" s="52"/>
      <c r="ARI78" s="52"/>
      <c r="ARJ78" s="52"/>
      <c r="ARK78" s="52"/>
      <c r="ARL78" s="52"/>
      <c r="ARM78" s="52"/>
      <c r="ARN78" s="52"/>
      <c r="ARO78" s="52"/>
      <c r="ARP78" s="52"/>
      <c r="ARQ78" s="52"/>
      <c r="ARR78" s="52"/>
      <c r="ARS78" s="52"/>
      <c r="ART78" s="52"/>
      <c r="ARU78" s="52"/>
      <c r="ARV78" s="52"/>
      <c r="ARW78" s="52"/>
      <c r="ARX78" s="52"/>
      <c r="ARY78" s="52"/>
      <c r="ARZ78" s="52"/>
      <c r="ASA78" s="52"/>
      <c r="ASB78" s="52"/>
      <c r="ASC78" s="52"/>
      <c r="ASD78" s="52"/>
      <c r="ASE78" s="52"/>
      <c r="ASF78" s="52"/>
      <c r="ASG78" s="52"/>
      <c r="ASH78" s="52"/>
      <c r="ASI78" s="52"/>
      <c r="ASJ78" s="52"/>
      <c r="ASK78" s="52"/>
      <c r="ASL78" s="52"/>
      <c r="ASM78" s="52"/>
      <c r="ASN78" s="52"/>
      <c r="ASO78" s="52"/>
      <c r="ASP78" s="52"/>
      <c r="ASQ78" s="52"/>
      <c r="ASR78" s="52"/>
      <c r="ASS78" s="52"/>
      <c r="AST78" s="52"/>
      <c r="ASU78" s="52"/>
      <c r="ASV78" s="52"/>
      <c r="ASW78" s="52"/>
      <c r="ASX78" s="52"/>
      <c r="ASY78" s="52"/>
      <c r="ASZ78" s="52"/>
      <c r="ATA78" s="52"/>
      <c r="ATB78" s="52"/>
      <c r="ATC78" s="52"/>
      <c r="ATD78" s="52"/>
      <c r="ATE78" s="52"/>
      <c r="ATF78" s="52"/>
      <c r="ATG78" s="52"/>
      <c r="ATH78" s="52"/>
      <c r="ATI78" s="52"/>
      <c r="ATJ78" s="52"/>
      <c r="ATK78" s="52"/>
      <c r="ATL78" s="52"/>
      <c r="ATM78" s="52"/>
      <c r="ATN78" s="52"/>
      <c r="ATO78" s="52"/>
      <c r="ATP78" s="52"/>
      <c r="ATQ78" s="52"/>
      <c r="ATR78" s="52"/>
      <c r="ATS78" s="52"/>
      <c r="ATT78" s="52"/>
      <c r="ATU78" s="52"/>
      <c r="ATV78" s="52"/>
      <c r="ATW78" s="52"/>
      <c r="ATX78" s="52"/>
      <c r="ATY78" s="52"/>
      <c r="ATZ78" s="52"/>
      <c r="AUA78" s="52"/>
      <c r="AUB78" s="52"/>
      <c r="AUC78" s="52"/>
      <c r="AUD78" s="52"/>
      <c r="AUE78" s="52"/>
      <c r="AUF78" s="52"/>
      <c r="AUG78" s="52"/>
      <c r="AUH78" s="52"/>
      <c r="AUI78" s="52"/>
      <c r="AUJ78" s="52"/>
      <c r="AUK78" s="52"/>
      <c r="AUL78" s="52"/>
      <c r="AUM78" s="52"/>
      <c r="AUN78" s="52"/>
      <c r="AUO78" s="52"/>
      <c r="AUP78" s="52"/>
      <c r="AUQ78" s="52"/>
      <c r="AUR78" s="52"/>
      <c r="AUS78" s="52"/>
      <c r="AUT78" s="52"/>
      <c r="AUU78" s="52"/>
      <c r="AUV78" s="52"/>
      <c r="AUW78" s="52"/>
      <c r="AUX78" s="52"/>
      <c r="AUY78" s="52"/>
      <c r="AUZ78" s="52"/>
      <c r="AVA78" s="52"/>
      <c r="AVB78" s="52"/>
      <c r="AVC78" s="52"/>
      <c r="AVD78" s="52"/>
      <c r="AVE78" s="52"/>
      <c r="AVF78" s="52"/>
      <c r="AVG78" s="52"/>
      <c r="AVH78" s="52"/>
      <c r="AVI78" s="52"/>
      <c r="AVJ78" s="52"/>
      <c r="AVK78" s="52"/>
      <c r="AVL78" s="52"/>
      <c r="AVM78" s="52"/>
      <c r="AVN78" s="52"/>
      <c r="AVO78" s="52"/>
      <c r="AVP78" s="52"/>
      <c r="AVQ78" s="52"/>
      <c r="AVR78" s="52"/>
      <c r="AVS78" s="52"/>
      <c r="AVT78" s="52"/>
      <c r="AVU78" s="52"/>
      <c r="AVV78" s="52"/>
      <c r="AVW78" s="52"/>
      <c r="AVX78" s="52"/>
      <c r="AVY78" s="52"/>
      <c r="AVZ78" s="52"/>
      <c r="AWA78" s="52"/>
      <c r="AWB78" s="52"/>
      <c r="AWC78" s="52"/>
      <c r="AWD78" s="52"/>
      <c r="AWE78" s="52"/>
      <c r="AWF78" s="52"/>
      <c r="AWG78" s="52"/>
      <c r="AWH78" s="52"/>
      <c r="AWI78" s="52"/>
      <c r="AWJ78" s="52"/>
      <c r="AWK78" s="52"/>
      <c r="AWL78" s="52"/>
      <c r="AWM78" s="52"/>
      <c r="AWN78" s="52"/>
      <c r="AWO78" s="52"/>
      <c r="AWP78" s="52"/>
      <c r="AWQ78" s="52"/>
      <c r="AWR78" s="52"/>
      <c r="AWS78" s="52"/>
      <c r="AWT78" s="52"/>
      <c r="AWU78" s="52"/>
      <c r="AWV78" s="52"/>
      <c r="AWW78" s="52"/>
      <c r="AWX78" s="52"/>
      <c r="AWY78" s="52"/>
      <c r="AWZ78" s="52"/>
      <c r="AXA78" s="52"/>
      <c r="AXB78" s="52"/>
      <c r="AXC78" s="52"/>
      <c r="AXD78" s="52"/>
      <c r="AXE78" s="52"/>
      <c r="AXF78" s="52"/>
      <c r="AXG78" s="52"/>
      <c r="AXH78" s="52"/>
      <c r="AXI78" s="52"/>
      <c r="AXJ78" s="52"/>
      <c r="AXK78" s="52"/>
      <c r="AXL78" s="52"/>
      <c r="AXM78" s="52"/>
      <c r="AXN78" s="52"/>
      <c r="AXO78" s="52"/>
      <c r="AXP78" s="52"/>
      <c r="AXQ78" s="52"/>
      <c r="AXR78" s="52"/>
      <c r="AXS78" s="52"/>
      <c r="AXT78" s="52"/>
      <c r="AXU78" s="52"/>
      <c r="AXV78" s="52"/>
      <c r="AXW78" s="52"/>
      <c r="AXX78" s="52"/>
      <c r="AXY78" s="52"/>
      <c r="AXZ78" s="52"/>
      <c r="AYA78" s="52"/>
      <c r="AYB78" s="52"/>
      <c r="AYC78" s="52"/>
      <c r="AYD78" s="52"/>
      <c r="AYE78" s="52"/>
      <c r="AYF78" s="52"/>
      <c r="AYG78" s="52"/>
      <c r="AYH78" s="52"/>
      <c r="AYI78" s="52"/>
      <c r="AYJ78" s="52"/>
      <c r="AYK78" s="52"/>
      <c r="AYL78" s="52"/>
      <c r="AYM78" s="52"/>
      <c r="AYN78" s="52"/>
      <c r="AYO78" s="52"/>
      <c r="AYP78" s="52"/>
      <c r="AYQ78" s="52"/>
      <c r="AYR78" s="52"/>
      <c r="AYS78" s="52"/>
      <c r="AYT78" s="52"/>
      <c r="AYU78" s="52"/>
      <c r="AYV78" s="52"/>
      <c r="AYW78" s="52"/>
      <c r="AYX78" s="52"/>
      <c r="AYY78" s="52"/>
      <c r="AYZ78" s="52"/>
      <c r="AZA78" s="52"/>
      <c r="AZB78" s="52"/>
      <c r="AZC78" s="52"/>
      <c r="AZD78" s="52"/>
      <c r="AZE78" s="52"/>
      <c r="AZF78" s="52"/>
      <c r="AZG78" s="52"/>
      <c r="AZH78" s="52"/>
      <c r="AZI78" s="52"/>
      <c r="AZJ78" s="52"/>
      <c r="AZK78" s="52"/>
      <c r="AZL78" s="52"/>
      <c r="AZM78" s="52"/>
      <c r="AZN78" s="52"/>
      <c r="AZO78" s="52"/>
      <c r="AZP78" s="52"/>
      <c r="AZQ78" s="52"/>
      <c r="AZR78" s="52"/>
      <c r="AZS78" s="52"/>
      <c r="AZT78" s="52"/>
      <c r="AZU78" s="52"/>
      <c r="AZV78" s="52"/>
      <c r="AZW78" s="52"/>
      <c r="AZX78" s="52"/>
      <c r="AZY78" s="52"/>
      <c r="AZZ78" s="52"/>
      <c r="BAA78" s="52"/>
      <c r="BAB78" s="52"/>
      <c r="BAC78" s="52"/>
      <c r="BAD78" s="52"/>
      <c r="BAE78" s="52"/>
      <c r="BAF78" s="52"/>
      <c r="BAG78" s="52"/>
      <c r="BAH78" s="52"/>
      <c r="BAI78" s="52"/>
      <c r="BAJ78" s="52"/>
      <c r="BAK78" s="52"/>
      <c r="BAL78" s="52"/>
      <c r="BAM78" s="52"/>
      <c r="BAN78" s="52"/>
      <c r="BAO78" s="52"/>
      <c r="BAP78" s="52"/>
      <c r="BAQ78" s="52"/>
      <c r="BAR78" s="52"/>
      <c r="BAS78" s="52"/>
      <c r="BAT78" s="52"/>
      <c r="BAU78" s="52"/>
      <c r="BAV78" s="52"/>
      <c r="BAW78" s="52"/>
      <c r="BAX78" s="52"/>
      <c r="BAY78" s="52"/>
      <c r="BAZ78" s="52"/>
      <c r="BBA78" s="52"/>
      <c r="BBB78" s="52"/>
      <c r="BBC78" s="52"/>
      <c r="BBD78" s="52"/>
      <c r="BBE78" s="52"/>
      <c r="BBF78" s="52"/>
      <c r="BBG78" s="52"/>
      <c r="BBH78" s="52"/>
      <c r="BBI78" s="52"/>
      <c r="BBJ78" s="52"/>
      <c r="BBK78" s="52"/>
      <c r="BBL78" s="52"/>
      <c r="BBM78" s="52"/>
      <c r="BBN78" s="52"/>
      <c r="BBO78" s="52"/>
      <c r="BBP78" s="52"/>
      <c r="BBQ78" s="52"/>
      <c r="BBR78" s="52"/>
      <c r="BBS78" s="52"/>
      <c r="BBT78" s="52"/>
      <c r="BBU78" s="52"/>
      <c r="BBV78" s="52"/>
      <c r="BBW78" s="52"/>
      <c r="BBX78" s="52"/>
      <c r="BBY78" s="52"/>
      <c r="BBZ78" s="52"/>
      <c r="BCA78" s="52"/>
      <c r="BCB78" s="52"/>
      <c r="BCC78" s="52"/>
      <c r="BCD78" s="52"/>
      <c r="BCE78" s="52"/>
      <c r="BCF78" s="52"/>
      <c r="BCG78" s="52"/>
      <c r="BCH78" s="52"/>
      <c r="BCI78" s="52"/>
      <c r="BCJ78" s="52"/>
      <c r="BCK78" s="52"/>
      <c r="BCL78" s="52"/>
      <c r="BCM78" s="52"/>
      <c r="BCN78" s="52"/>
      <c r="BCO78" s="52"/>
      <c r="BCP78" s="52"/>
      <c r="BCQ78" s="52"/>
      <c r="BCR78" s="52"/>
      <c r="BCS78" s="52"/>
      <c r="BCT78" s="52"/>
      <c r="BCU78" s="52"/>
      <c r="BCV78" s="52"/>
      <c r="BCW78" s="52"/>
      <c r="BCX78" s="52"/>
      <c r="BCY78" s="52"/>
      <c r="BCZ78" s="52"/>
      <c r="BDA78" s="52"/>
      <c r="BDB78" s="52"/>
      <c r="BDC78" s="52"/>
      <c r="BDD78" s="52"/>
      <c r="BDE78" s="52"/>
      <c r="BDF78" s="52"/>
      <c r="BDG78" s="52"/>
      <c r="BDH78" s="52"/>
      <c r="BDI78" s="52"/>
      <c r="BDJ78" s="52"/>
      <c r="BDK78" s="52"/>
      <c r="BDL78" s="52"/>
      <c r="BDM78" s="52"/>
      <c r="BDN78" s="52"/>
      <c r="BDO78" s="52"/>
      <c r="BDP78" s="52"/>
      <c r="BDQ78" s="52"/>
      <c r="BDR78" s="52"/>
      <c r="BDS78" s="52"/>
      <c r="BDT78" s="52"/>
      <c r="BDU78" s="52"/>
      <c r="BDV78" s="52"/>
      <c r="BDW78" s="52"/>
      <c r="BDX78" s="52"/>
      <c r="BDY78" s="52"/>
      <c r="BDZ78" s="52"/>
      <c r="BEA78" s="52"/>
      <c r="BEB78" s="52"/>
      <c r="BEC78" s="52"/>
      <c r="BED78" s="52"/>
      <c r="BEE78" s="52"/>
      <c r="BEF78" s="52"/>
      <c r="BEG78" s="52"/>
      <c r="BEH78" s="52"/>
      <c r="BEI78" s="52"/>
      <c r="BEJ78" s="52"/>
      <c r="BEK78" s="52"/>
      <c r="BEL78" s="52"/>
      <c r="BEM78" s="52"/>
      <c r="BEN78" s="52"/>
      <c r="BEO78" s="52"/>
      <c r="BEP78" s="52"/>
      <c r="BEQ78" s="52"/>
      <c r="BER78" s="52"/>
      <c r="BES78" s="52"/>
      <c r="BET78" s="52"/>
      <c r="BEU78" s="52"/>
      <c r="BEV78" s="52"/>
      <c r="BEW78" s="52"/>
      <c r="BEX78" s="52"/>
      <c r="BEY78" s="52"/>
      <c r="BEZ78" s="52"/>
      <c r="BFA78" s="52"/>
      <c r="BFB78" s="52"/>
      <c r="BFC78" s="52"/>
      <c r="BFD78" s="52"/>
      <c r="BFE78" s="52"/>
      <c r="BFF78" s="52"/>
      <c r="BFG78" s="52"/>
      <c r="BFH78" s="52"/>
      <c r="BFI78" s="52"/>
      <c r="BFJ78" s="52"/>
      <c r="BFK78" s="52"/>
      <c r="BFL78" s="52"/>
      <c r="BFM78" s="52"/>
      <c r="BFN78" s="52"/>
      <c r="BFO78" s="52"/>
      <c r="BFP78" s="52"/>
      <c r="BFQ78" s="52"/>
      <c r="BFR78" s="52"/>
      <c r="BFS78" s="52"/>
      <c r="BFT78" s="52"/>
      <c r="BFU78" s="52"/>
      <c r="BFV78" s="52"/>
      <c r="BFW78" s="52"/>
      <c r="BFX78" s="52"/>
      <c r="BFY78" s="52"/>
      <c r="BFZ78" s="52"/>
      <c r="BGA78" s="52"/>
      <c r="BGB78" s="52"/>
      <c r="BGC78" s="52"/>
      <c r="BGD78" s="52"/>
      <c r="BGE78" s="52"/>
      <c r="BGF78" s="52"/>
      <c r="BGG78" s="52"/>
      <c r="BGH78" s="52"/>
      <c r="BGI78" s="52"/>
      <c r="BGJ78" s="52"/>
      <c r="BGK78" s="52"/>
      <c r="BGL78" s="52"/>
      <c r="BGM78" s="52"/>
      <c r="BGN78" s="52"/>
      <c r="BGO78" s="52"/>
      <c r="BGP78" s="52"/>
      <c r="BGQ78" s="52"/>
      <c r="BGR78" s="52"/>
      <c r="BGS78" s="52"/>
      <c r="BGT78" s="52"/>
      <c r="BGU78" s="52"/>
      <c r="BGV78" s="52"/>
      <c r="BGW78" s="52"/>
      <c r="BGX78" s="52"/>
      <c r="BGY78" s="52"/>
      <c r="BGZ78" s="52"/>
      <c r="BHA78" s="52"/>
      <c r="BHB78" s="52"/>
      <c r="BHC78" s="52"/>
      <c r="BHD78" s="52"/>
      <c r="BHE78" s="52"/>
      <c r="BHF78" s="52"/>
      <c r="BHG78" s="52"/>
      <c r="BHH78" s="52"/>
      <c r="BHI78" s="52"/>
      <c r="BHJ78" s="52"/>
      <c r="BHK78" s="52"/>
      <c r="BHL78" s="52"/>
      <c r="BHM78" s="52"/>
      <c r="BHN78" s="52"/>
      <c r="BHO78" s="52"/>
      <c r="BHP78" s="52"/>
      <c r="BHQ78" s="52"/>
      <c r="BHR78" s="52"/>
      <c r="BHS78" s="52"/>
      <c r="BHT78" s="52"/>
      <c r="BHU78" s="52"/>
      <c r="BHV78" s="52"/>
      <c r="BHW78" s="52"/>
      <c r="BHX78" s="52"/>
      <c r="BHY78" s="52"/>
      <c r="BHZ78" s="52"/>
      <c r="BIA78" s="52"/>
      <c r="BIB78" s="52"/>
      <c r="BIC78" s="52"/>
      <c r="BID78" s="52"/>
      <c r="BIE78" s="52"/>
      <c r="BIF78" s="52"/>
      <c r="BIG78" s="52"/>
      <c r="BIH78" s="52"/>
      <c r="BII78" s="52"/>
      <c r="BIJ78" s="52"/>
      <c r="BIK78" s="52"/>
      <c r="BIL78" s="52"/>
      <c r="BIM78" s="52"/>
      <c r="BIN78" s="52"/>
      <c r="BIO78" s="52"/>
      <c r="BIP78" s="52"/>
      <c r="BIQ78" s="52"/>
      <c r="BIR78" s="52"/>
      <c r="BIS78" s="52"/>
      <c r="BIT78" s="52"/>
      <c r="BIU78" s="52"/>
      <c r="BIV78" s="52"/>
      <c r="BIW78" s="52"/>
      <c r="BIX78" s="52"/>
      <c r="BIY78" s="52"/>
      <c r="BIZ78" s="52"/>
      <c r="BJA78" s="52"/>
      <c r="BJB78" s="52"/>
      <c r="BJC78" s="52"/>
      <c r="BJD78" s="52"/>
      <c r="BJE78" s="52"/>
      <c r="BJF78" s="52"/>
      <c r="BJG78" s="52"/>
      <c r="BJH78" s="52"/>
      <c r="BJI78" s="52"/>
      <c r="BJJ78" s="52"/>
      <c r="BJK78" s="52"/>
      <c r="BJL78" s="52"/>
      <c r="BJM78" s="52"/>
      <c r="BJN78" s="52"/>
      <c r="BJO78" s="52"/>
      <c r="BJP78" s="52"/>
      <c r="BJQ78" s="52"/>
      <c r="BJR78" s="52"/>
      <c r="BJS78" s="52"/>
      <c r="BJT78" s="52"/>
      <c r="BJU78" s="52"/>
      <c r="BJV78" s="52"/>
      <c r="BJW78" s="52"/>
      <c r="BJX78" s="52"/>
      <c r="BJY78" s="52"/>
      <c r="BJZ78" s="52"/>
      <c r="BKA78" s="52"/>
      <c r="BKB78" s="52"/>
      <c r="BKC78" s="52"/>
      <c r="BKD78" s="52"/>
      <c r="BKE78" s="52"/>
      <c r="BKF78" s="52"/>
      <c r="BKG78" s="52"/>
      <c r="BKH78" s="52"/>
      <c r="BKI78" s="52"/>
      <c r="BKJ78" s="52"/>
      <c r="BKK78" s="52"/>
      <c r="BKL78" s="52"/>
      <c r="BKM78" s="52"/>
      <c r="BKN78" s="52"/>
      <c r="BKO78" s="52"/>
      <c r="BKP78" s="52"/>
      <c r="BKQ78" s="52"/>
      <c r="BKR78" s="52"/>
      <c r="BKS78" s="52"/>
      <c r="BKT78" s="52"/>
      <c r="BKU78" s="52"/>
      <c r="BKV78" s="52"/>
      <c r="BKW78" s="52"/>
      <c r="BKX78" s="52"/>
      <c r="BKY78" s="52"/>
      <c r="BKZ78" s="52"/>
      <c r="BLA78" s="52"/>
      <c r="BLB78" s="52"/>
      <c r="BLC78" s="52"/>
      <c r="BLD78" s="52"/>
      <c r="BLE78" s="52"/>
      <c r="BLF78" s="52"/>
      <c r="BLG78" s="52"/>
      <c r="BLH78" s="52"/>
      <c r="BLI78" s="52"/>
      <c r="BLJ78" s="52"/>
      <c r="BLK78" s="52"/>
      <c r="BLL78" s="52"/>
      <c r="BLM78" s="52"/>
      <c r="BLN78" s="52"/>
      <c r="BLO78" s="52"/>
      <c r="BLP78" s="52"/>
      <c r="BLQ78" s="52"/>
      <c r="BLR78" s="52"/>
      <c r="BLS78" s="52"/>
      <c r="BLT78" s="52"/>
      <c r="BLU78" s="52"/>
      <c r="BLV78" s="52"/>
      <c r="BLW78" s="52"/>
      <c r="BLX78" s="52"/>
      <c r="BLY78" s="52"/>
      <c r="BLZ78" s="52"/>
      <c r="BMA78" s="52"/>
      <c r="BMB78" s="52"/>
      <c r="BMC78" s="52"/>
      <c r="BMD78" s="52"/>
      <c r="BME78" s="52"/>
      <c r="BMF78" s="52"/>
      <c r="BMG78" s="52"/>
      <c r="BMH78" s="52"/>
      <c r="BMI78" s="52"/>
      <c r="BMJ78" s="52"/>
      <c r="BMK78" s="52"/>
      <c r="BML78" s="52"/>
      <c r="BMM78" s="52"/>
      <c r="BMN78" s="52"/>
      <c r="BMO78" s="52"/>
      <c r="BMP78" s="52"/>
      <c r="BMQ78" s="52"/>
      <c r="BMR78" s="52"/>
      <c r="BMS78" s="52"/>
      <c r="BMT78" s="52"/>
      <c r="BMU78" s="52"/>
      <c r="BMV78" s="52"/>
      <c r="BMW78" s="52"/>
      <c r="BMX78" s="52"/>
      <c r="BMY78" s="52"/>
      <c r="BMZ78" s="52"/>
      <c r="BNA78" s="52"/>
      <c r="BNB78" s="52"/>
      <c r="BNC78" s="52"/>
      <c r="BND78" s="52"/>
      <c r="BNE78" s="52"/>
      <c r="BNF78" s="52"/>
      <c r="BNG78" s="52"/>
      <c r="BNH78" s="52"/>
      <c r="BNI78" s="52"/>
      <c r="BNJ78" s="52"/>
      <c r="BNK78" s="52"/>
      <c r="BNL78" s="52"/>
      <c r="BNM78" s="52"/>
      <c r="BNN78" s="52"/>
      <c r="BNO78" s="52"/>
      <c r="BNP78" s="52"/>
      <c r="BNQ78" s="52"/>
      <c r="BNR78" s="52"/>
      <c r="BNS78" s="52"/>
      <c r="BNT78" s="52"/>
      <c r="BNU78" s="52"/>
      <c r="BNV78" s="52"/>
      <c r="BNW78" s="52"/>
      <c r="BNX78" s="52"/>
      <c r="BNY78" s="52"/>
      <c r="BNZ78" s="52"/>
      <c r="BOA78" s="52"/>
      <c r="BOB78" s="52"/>
      <c r="BOC78" s="52"/>
      <c r="BOD78" s="52"/>
      <c r="BOE78" s="52"/>
      <c r="BOF78" s="52"/>
      <c r="BOG78" s="52"/>
      <c r="BOH78" s="52"/>
      <c r="BOI78" s="52"/>
      <c r="BOJ78" s="52"/>
      <c r="BOK78" s="52"/>
      <c r="BOL78" s="52"/>
      <c r="BOM78" s="52"/>
      <c r="BON78" s="52"/>
      <c r="BOO78" s="52"/>
      <c r="BOP78" s="52"/>
      <c r="BOQ78" s="52"/>
      <c r="BOR78" s="52"/>
      <c r="BOS78" s="52"/>
      <c r="BOT78" s="52"/>
      <c r="BOU78" s="52"/>
      <c r="BOV78" s="52"/>
      <c r="BOW78" s="52"/>
      <c r="BOX78" s="52"/>
      <c r="BOY78" s="52"/>
      <c r="BOZ78" s="52"/>
      <c r="BPA78" s="52"/>
      <c r="BPB78" s="52"/>
      <c r="BPC78" s="52"/>
      <c r="BPD78" s="52"/>
      <c r="BPE78" s="52"/>
      <c r="BPF78" s="52"/>
      <c r="BPG78" s="52"/>
      <c r="BPH78" s="52"/>
      <c r="BPI78" s="52"/>
      <c r="BPJ78" s="52"/>
      <c r="BPK78" s="52"/>
      <c r="BPL78" s="52"/>
      <c r="BPM78" s="52"/>
      <c r="BPN78" s="52"/>
      <c r="BPO78" s="52"/>
      <c r="BPP78" s="52"/>
      <c r="BPQ78" s="52"/>
      <c r="BPR78" s="52"/>
      <c r="BPS78" s="52"/>
      <c r="BPT78" s="52"/>
      <c r="BPU78" s="52"/>
      <c r="BPV78" s="52"/>
      <c r="BPW78" s="52"/>
      <c r="BPX78" s="52"/>
      <c r="BPY78" s="52"/>
      <c r="BPZ78" s="52"/>
      <c r="BQA78" s="52"/>
      <c r="BQB78" s="52"/>
      <c r="BQC78" s="52"/>
      <c r="BQD78" s="52"/>
      <c r="BQE78" s="52"/>
      <c r="BQF78" s="52"/>
      <c r="BQG78" s="52"/>
      <c r="BQH78" s="52"/>
      <c r="BQI78" s="52"/>
      <c r="BQJ78" s="52"/>
      <c r="BQK78" s="52"/>
      <c r="BQL78" s="52"/>
      <c r="BQM78" s="52"/>
      <c r="BQN78" s="52"/>
      <c r="BQO78" s="52"/>
      <c r="BQP78" s="52"/>
      <c r="BQQ78" s="52"/>
      <c r="BQR78" s="52"/>
      <c r="BQS78" s="52"/>
      <c r="BQT78" s="52"/>
      <c r="BQU78" s="52"/>
      <c r="BQV78" s="52"/>
      <c r="BQW78" s="52"/>
      <c r="BQX78" s="52"/>
      <c r="BQY78" s="52"/>
      <c r="BQZ78" s="52"/>
      <c r="BRA78" s="52"/>
      <c r="BRB78" s="52"/>
      <c r="BRC78" s="52"/>
      <c r="BRD78" s="52"/>
      <c r="BRE78" s="52"/>
      <c r="BRF78" s="52"/>
      <c r="BRG78" s="52"/>
      <c r="BRH78" s="52"/>
      <c r="BRI78" s="52"/>
      <c r="BRJ78" s="52"/>
      <c r="BRK78" s="52"/>
      <c r="BRL78" s="52"/>
      <c r="BRM78" s="52"/>
      <c r="BRN78" s="52"/>
      <c r="BRO78" s="52"/>
      <c r="BRP78" s="52"/>
      <c r="BRQ78" s="52"/>
      <c r="BRR78" s="52"/>
      <c r="BRS78" s="52"/>
      <c r="BRT78" s="52"/>
      <c r="BRU78" s="52"/>
      <c r="BRV78" s="52"/>
      <c r="BRW78" s="52"/>
      <c r="BRX78" s="52"/>
      <c r="BRY78" s="52"/>
      <c r="BRZ78" s="52"/>
      <c r="BSA78" s="52"/>
      <c r="BSB78" s="52"/>
      <c r="BSC78" s="52"/>
      <c r="BSD78" s="52"/>
      <c r="BSE78" s="52"/>
      <c r="BSF78" s="52"/>
      <c r="BSG78" s="52"/>
      <c r="BSH78" s="52"/>
      <c r="BSI78" s="52"/>
      <c r="BSJ78" s="52"/>
      <c r="BSK78" s="52"/>
      <c r="BSL78" s="52"/>
      <c r="BSM78" s="52"/>
      <c r="BSN78" s="52"/>
      <c r="BSO78" s="52"/>
      <c r="BSP78" s="52"/>
      <c r="BSQ78" s="52"/>
      <c r="BSR78" s="52"/>
      <c r="BSS78" s="52"/>
      <c r="BST78" s="52"/>
      <c r="BSU78" s="52"/>
      <c r="BSV78" s="52"/>
      <c r="BSW78" s="52"/>
      <c r="BSX78" s="52"/>
      <c r="BSY78" s="52"/>
      <c r="BSZ78" s="52"/>
      <c r="BTA78" s="52"/>
      <c r="BTB78" s="52"/>
      <c r="BTC78" s="52"/>
      <c r="BTD78" s="52"/>
      <c r="BTE78" s="52"/>
      <c r="BTF78" s="52"/>
      <c r="BTG78" s="52"/>
      <c r="BTH78" s="52"/>
      <c r="BTI78" s="52"/>
      <c r="BTJ78" s="52"/>
      <c r="BTK78" s="52"/>
      <c r="BTL78" s="52"/>
      <c r="BTM78" s="52"/>
      <c r="BTN78" s="52"/>
      <c r="BTO78" s="52"/>
      <c r="BTP78" s="52"/>
      <c r="BTQ78" s="52"/>
      <c r="BTR78" s="52"/>
      <c r="BTS78" s="52"/>
      <c r="BTT78" s="52"/>
      <c r="BTU78" s="52"/>
      <c r="BTV78" s="52"/>
      <c r="BTW78" s="52"/>
      <c r="BTX78" s="52"/>
      <c r="BTY78" s="52"/>
      <c r="BTZ78" s="52"/>
      <c r="BUA78" s="52"/>
      <c r="BUB78" s="52"/>
      <c r="BUC78" s="52"/>
      <c r="BUD78" s="52"/>
      <c r="BUE78" s="52"/>
      <c r="BUF78" s="52"/>
      <c r="BUG78" s="52"/>
      <c r="BUH78" s="52"/>
      <c r="BUI78" s="52"/>
      <c r="BUJ78" s="52"/>
      <c r="BUK78" s="52"/>
      <c r="BUL78" s="52"/>
      <c r="BUM78" s="52"/>
      <c r="BUN78" s="52"/>
      <c r="BUO78" s="52"/>
      <c r="BUP78" s="52"/>
      <c r="BUQ78" s="52"/>
      <c r="BUR78" s="52"/>
      <c r="BUS78" s="52"/>
      <c r="BUT78" s="52"/>
      <c r="BUU78" s="52"/>
      <c r="BUV78" s="52"/>
      <c r="BUW78" s="52"/>
      <c r="BUX78" s="52"/>
      <c r="BUY78" s="52"/>
      <c r="BUZ78" s="52"/>
      <c r="BVA78" s="52"/>
      <c r="BVB78" s="52"/>
      <c r="BVC78" s="52"/>
      <c r="BVD78" s="52"/>
      <c r="BVE78" s="52"/>
      <c r="BVF78" s="52"/>
      <c r="BVG78" s="52"/>
      <c r="BVH78" s="52"/>
      <c r="BVI78" s="52"/>
      <c r="BVJ78" s="52"/>
      <c r="BVK78" s="52"/>
      <c r="BVL78" s="52"/>
      <c r="BVM78" s="52"/>
      <c r="BVN78" s="52"/>
      <c r="BVO78" s="52"/>
      <c r="BVP78" s="52"/>
      <c r="BVQ78" s="52"/>
      <c r="BVR78" s="52"/>
      <c r="BVS78" s="52"/>
      <c r="BVT78" s="52"/>
      <c r="BVU78" s="52"/>
      <c r="BVV78" s="52"/>
      <c r="BVW78" s="52"/>
      <c r="BVX78" s="52"/>
      <c r="BVY78" s="52"/>
      <c r="BVZ78" s="52"/>
      <c r="BWA78" s="52"/>
      <c r="BWB78" s="52"/>
      <c r="BWC78" s="52"/>
      <c r="BWD78" s="52"/>
      <c r="BWE78" s="52"/>
      <c r="BWF78" s="52"/>
      <c r="BWG78" s="52"/>
      <c r="BWH78" s="52"/>
      <c r="BWI78" s="52"/>
      <c r="BWJ78" s="52"/>
      <c r="BWK78" s="52"/>
      <c r="BWL78" s="52"/>
      <c r="BWM78" s="52"/>
      <c r="BWN78" s="52"/>
      <c r="BWO78" s="52"/>
      <c r="BWP78" s="52"/>
      <c r="BWQ78" s="52"/>
      <c r="BWR78" s="52"/>
      <c r="BWS78" s="52"/>
      <c r="BWT78" s="52"/>
      <c r="BWU78" s="52"/>
      <c r="BWV78" s="52"/>
      <c r="BWW78" s="52"/>
      <c r="BWX78" s="52"/>
      <c r="BWY78" s="52"/>
      <c r="BWZ78" s="52"/>
      <c r="BXA78" s="52"/>
      <c r="BXB78" s="52"/>
      <c r="BXC78" s="52"/>
      <c r="BXD78" s="52"/>
      <c r="BXE78" s="52"/>
      <c r="BXF78" s="52"/>
      <c r="BXG78" s="52"/>
      <c r="BXH78" s="52"/>
      <c r="BXI78" s="52"/>
      <c r="BXJ78" s="52"/>
      <c r="BXK78" s="52"/>
      <c r="BXL78" s="52"/>
      <c r="BXM78" s="52"/>
      <c r="BXN78" s="52"/>
      <c r="BXO78" s="52"/>
      <c r="BXP78" s="52"/>
      <c r="BXQ78" s="52"/>
      <c r="BXR78" s="52"/>
      <c r="BXS78" s="52"/>
      <c r="BXT78" s="52"/>
      <c r="BXU78" s="52"/>
      <c r="BXV78" s="52"/>
      <c r="BXW78" s="52"/>
      <c r="BXX78" s="52"/>
      <c r="BXY78" s="52"/>
      <c r="BXZ78" s="52"/>
      <c r="BYA78" s="52"/>
      <c r="BYB78" s="52"/>
      <c r="BYC78" s="52"/>
      <c r="BYD78" s="52"/>
      <c r="BYE78" s="52"/>
      <c r="BYF78" s="52"/>
      <c r="BYG78" s="52"/>
      <c r="BYH78" s="52"/>
      <c r="BYI78" s="52"/>
      <c r="BYJ78" s="52"/>
      <c r="BYK78" s="52"/>
      <c r="BYL78" s="52"/>
      <c r="BYM78" s="52"/>
      <c r="BYN78" s="52"/>
      <c r="BYO78" s="52"/>
      <c r="BYP78" s="52"/>
      <c r="BYQ78" s="52"/>
      <c r="BYR78" s="52"/>
      <c r="BYS78" s="52"/>
      <c r="BYT78" s="52"/>
      <c r="BYU78" s="52"/>
      <c r="BYV78" s="52"/>
      <c r="BYW78" s="52"/>
      <c r="BYX78" s="52"/>
      <c r="BYY78" s="52"/>
      <c r="BYZ78" s="52"/>
      <c r="BZA78" s="52"/>
      <c r="BZB78" s="52"/>
      <c r="BZC78" s="52"/>
      <c r="BZD78" s="52"/>
      <c r="BZE78" s="52"/>
      <c r="BZF78" s="52"/>
      <c r="BZG78" s="52"/>
      <c r="BZH78" s="52"/>
      <c r="BZI78" s="52"/>
      <c r="BZJ78" s="52"/>
      <c r="BZK78" s="52"/>
      <c r="BZL78" s="52"/>
      <c r="BZM78" s="52"/>
      <c r="BZN78" s="52"/>
      <c r="BZO78" s="52"/>
      <c r="BZP78" s="52"/>
      <c r="BZQ78" s="52"/>
      <c r="BZR78" s="52"/>
      <c r="BZS78" s="52"/>
      <c r="BZT78" s="52"/>
      <c r="BZU78" s="52"/>
      <c r="BZV78" s="52"/>
      <c r="BZW78" s="52"/>
      <c r="BZX78" s="52"/>
      <c r="BZY78" s="52"/>
      <c r="BZZ78" s="52"/>
      <c r="CAA78" s="52"/>
      <c r="CAB78" s="52"/>
      <c r="CAC78" s="52"/>
      <c r="CAD78" s="52"/>
      <c r="CAE78" s="52"/>
      <c r="CAF78" s="52"/>
      <c r="CAG78" s="52"/>
      <c r="CAH78" s="52"/>
      <c r="CAI78" s="52"/>
      <c r="CAJ78" s="52"/>
      <c r="CAK78" s="52"/>
      <c r="CAL78" s="52"/>
      <c r="CAM78" s="52"/>
      <c r="CAN78" s="52"/>
      <c r="CAO78" s="52"/>
      <c r="CAP78" s="52"/>
      <c r="CAQ78" s="52"/>
      <c r="CAR78" s="52"/>
      <c r="CAS78" s="52"/>
      <c r="CAT78" s="52"/>
      <c r="CAU78" s="52"/>
      <c r="CAV78" s="52"/>
      <c r="CAW78" s="52"/>
      <c r="CAX78" s="52"/>
      <c r="CAY78" s="52"/>
      <c r="CAZ78" s="52"/>
      <c r="CBA78" s="52"/>
      <c r="CBB78" s="52"/>
      <c r="CBC78" s="52"/>
      <c r="CBD78" s="52"/>
      <c r="CBE78" s="52"/>
      <c r="CBF78" s="52"/>
      <c r="CBG78" s="52"/>
      <c r="CBH78" s="52"/>
      <c r="CBI78" s="52"/>
      <c r="CBJ78" s="52"/>
      <c r="CBK78" s="52"/>
      <c r="CBL78" s="52"/>
      <c r="CBM78" s="52"/>
      <c r="CBN78" s="52"/>
      <c r="CBO78" s="52"/>
      <c r="CBP78" s="52"/>
      <c r="CBQ78" s="52"/>
      <c r="CBR78" s="52"/>
      <c r="CBS78" s="52"/>
      <c r="CBT78" s="52"/>
      <c r="CBU78" s="52"/>
      <c r="CBV78" s="52"/>
      <c r="CBW78" s="52"/>
      <c r="CBX78" s="52"/>
      <c r="CBY78" s="52"/>
      <c r="CBZ78" s="52"/>
      <c r="CCA78" s="52"/>
      <c r="CCB78" s="52"/>
      <c r="CCC78" s="52"/>
      <c r="CCD78" s="52"/>
      <c r="CCE78" s="52"/>
      <c r="CCF78" s="52"/>
      <c r="CCG78" s="52"/>
      <c r="CCH78" s="52"/>
      <c r="CCI78" s="52"/>
      <c r="CCJ78" s="52"/>
      <c r="CCK78" s="52"/>
      <c r="CCL78" s="52"/>
      <c r="CCM78" s="52"/>
      <c r="CCN78" s="52"/>
      <c r="CCO78" s="52"/>
      <c r="CCP78" s="52"/>
      <c r="CCQ78" s="52"/>
      <c r="CCR78" s="52"/>
      <c r="CCS78" s="52"/>
      <c r="CCT78" s="52"/>
      <c r="CCU78" s="52"/>
      <c r="CCV78" s="52"/>
      <c r="CCW78" s="52"/>
      <c r="CCX78" s="52"/>
      <c r="CCY78" s="52"/>
      <c r="CCZ78" s="52"/>
      <c r="CDA78" s="52"/>
      <c r="CDB78" s="52"/>
      <c r="CDC78" s="52"/>
      <c r="CDD78" s="52"/>
      <c r="CDE78" s="52"/>
      <c r="CDF78" s="52"/>
      <c r="CDG78" s="52"/>
      <c r="CDH78" s="52"/>
      <c r="CDI78" s="52"/>
      <c r="CDJ78" s="52"/>
      <c r="CDK78" s="52"/>
      <c r="CDL78" s="52"/>
      <c r="CDM78" s="52"/>
      <c r="CDN78" s="52"/>
      <c r="CDO78" s="52"/>
      <c r="CDP78" s="52"/>
      <c r="CDQ78" s="52"/>
      <c r="CDR78" s="52"/>
      <c r="CDS78" s="52"/>
      <c r="CDT78" s="52"/>
      <c r="CDU78" s="52"/>
      <c r="CDV78" s="52"/>
      <c r="CDW78" s="52"/>
      <c r="CDX78" s="52"/>
      <c r="CDY78" s="52"/>
      <c r="CDZ78" s="52"/>
      <c r="CEA78" s="52"/>
      <c r="CEB78" s="52"/>
      <c r="CEC78" s="52"/>
      <c r="CED78" s="52"/>
      <c r="CEE78" s="52"/>
      <c r="CEF78" s="52"/>
      <c r="CEG78" s="52"/>
      <c r="CEH78" s="52"/>
      <c r="CEI78" s="52"/>
      <c r="CEJ78" s="52"/>
      <c r="CEK78" s="52"/>
      <c r="CEL78" s="52"/>
      <c r="CEM78" s="52"/>
      <c r="CEN78" s="52"/>
      <c r="CEO78" s="52"/>
      <c r="CEP78" s="52"/>
      <c r="CEQ78" s="52"/>
      <c r="CER78" s="52"/>
      <c r="CES78" s="52"/>
      <c r="CET78" s="52"/>
      <c r="CEU78" s="52"/>
      <c r="CEV78" s="52"/>
      <c r="CEW78" s="52"/>
      <c r="CEX78" s="52"/>
      <c r="CEY78" s="52"/>
      <c r="CEZ78" s="52"/>
      <c r="CFA78" s="52"/>
      <c r="CFB78" s="52"/>
      <c r="CFC78" s="52"/>
      <c r="CFD78" s="52"/>
      <c r="CFE78" s="52"/>
      <c r="CFF78" s="52"/>
      <c r="CFG78" s="52"/>
      <c r="CFH78" s="52"/>
      <c r="CFI78" s="52"/>
      <c r="CFJ78" s="52"/>
      <c r="CFK78" s="52"/>
      <c r="CFL78" s="52"/>
      <c r="CFM78" s="52"/>
      <c r="CFN78" s="52"/>
      <c r="CFO78" s="52"/>
      <c r="CFP78" s="52"/>
      <c r="CFQ78" s="52"/>
      <c r="CFR78" s="52"/>
      <c r="CFS78" s="52"/>
      <c r="CFT78" s="52"/>
      <c r="CFU78" s="52"/>
      <c r="CFV78" s="52"/>
      <c r="CFW78" s="52"/>
      <c r="CFX78" s="52"/>
      <c r="CFY78" s="52"/>
      <c r="CFZ78" s="52"/>
      <c r="CGA78" s="52"/>
      <c r="CGB78" s="52"/>
      <c r="CGC78" s="52"/>
      <c r="CGD78" s="52"/>
      <c r="CGE78" s="52"/>
      <c r="CGF78" s="52"/>
      <c r="CGG78" s="52"/>
      <c r="CGH78" s="52"/>
      <c r="CGI78" s="52"/>
      <c r="CGJ78" s="52"/>
      <c r="CGK78" s="52"/>
      <c r="CGL78" s="52"/>
      <c r="CGM78" s="52"/>
      <c r="CGN78" s="52"/>
      <c r="CGO78" s="52"/>
      <c r="CGP78" s="52"/>
      <c r="CGQ78" s="52"/>
      <c r="CGR78" s="52"/>
      <c r="CGS78" s="52"/>
      <c r="CGT78" s="52"/>
      <c r="CGU78" s="52"/>
      <c r="CGV78" s="52"/>
      <c r="CGW78" s="52"/>
      <c r="CGX78" s="52"/>
      <c r="CGY78" s="52"/>
      <c r="CGZ78" s="52"/>
      <c r="CHA78" s="52"/>
      <c r="CHB78" s="52"/>
      <c r="CHC78" s="52"/>
      <c r="CHD78" s="52"/>
      <c r="CHE78" s="52"/>
      <c r="CHF78" s="52"/>
      <c r="CHG78" s="52"/>
      <c r="CHH78" s="52"/>
      <c r="CHI78" s="52"/>
      <c r="CHJ78" s="52"/>
      <c r="CHK78" s="52"/>
      <c r="CHL78" s="52"/>
      <c r="CHM78" s="52"/>
      <c r="CHN78" s="52"/>
      <c r="CHO78" s="52"/>
      <c r="CHP78" s="52"/>
      <c r="CHQ78" s="52"/>
      <c r="CHR78" s="52"/>
      <c r="CHS78" s="52"/>
      <c r="CHT78" s="52"/>
      <c r="CHU78" s="52"/>
      <c r="CHV78" s="52"/>
      <c r="CHW78" s="52"/>
      <c r="CHX78" s="52"/>
      <c r="CHY78" s="52"/>
      <c r="CHZ78" s="52"/>
      <c r="CIA78" s="52"/>
      <c r="CIB78" s="52"/>
      <c r="CIC78" s="52"/>
      <c r="CID78" s="52"/>
      <c r="CIE78" s="52"/>
      <c r="CIF78" s="52"/>
      <c r="CIG78" s="52"/>
      <c r="CIH78" s="52"/>
      <c r="CII78" s="52"/>
      <c r="CIJ78" s="52"/>
      <c r="CIK78" s="52"/>
      <c r="CIL78" s="52"/>
      <c r="CIM78" s="52"/>
      <c r="CIN78" s="52"/>
      <c r="CIO78" s="52"/>
      <c r="CIP78" s="52"/>
      <c r="CIQ78" s="52"/>
      <c r="CIR78" s="52"/>
      <c r="CIS78" s="52"/>
      <c r="CIT78" s="52"/>
      <c r="CIU78" s="52"/>
      <c r="CIV78" s="52"/>
      <c r="CIW78" s="52"/>
      <c r="CIX78" s="52"/>
      <c r="CIY78" s="52"/>
      <c r="CIZ78" s="52"/>
      <c r="CJA78" s="52"/>
      <c r="CJB78" s="52"/>
      <c r="CJC78" s="52"/>
      <c r="CJD78" s="52"/>
      <c r="CJE78" s="52"/>
      <c r="CJF78" s="52"/>
      <c r="CJG78" s="52"/>
      <c r="CJH78" s="52"/>
      <c r="CJI78" s="52"/>
      <c r="CJJ78" s="52"/>
      <c r="CJK78" s="52"/>
      <c r="CJL78" s="52"/>
      <c r="CJM78" s="52"/>
      <c r="CJN78" s="52"/>
      <c r="CJO78" s="52"/>
      <c r="CJP78" s="52"/>
      <c r="CJQ78" s="52"/>
      <c r="CJR78" s="52"/>
      <c r="CJS78" s="52"/>
      <c r="CJT78" s="52"/>
      <c r="CJU78" s="52"/>
      <c r="CJV78" s="52"/>
      <c r="CJW78" s="52"/>
      <c r="CJX78" s="52"/>
      <c r="CJY78" s="52"/>
      <c r="CJZ78" s="52"/>
      <c r="CKA78" s="52"/>
      <c r="CKB78" s="52"/>
      <c r="CKC78" s="52"/>
      <c r="CKD78" s="52"/>
      <c r="CKE78" s="52"/>
      <c r="CKF78" s="52"/>
      <c r="CKG78" s="52"/>
      <c r="CKH78" s="52"/>
      <c r="CKI78" s="52"/>
      <c r="CKJ78" s="52"/>
      <c r="CKK78" s="52"/>
      <c r="CKL78" s="52"/>
      <c r="CKM78" s="52"/>
      <c r="CKN78" s="52"/>
      <c r="CKO78" s="52"/>
      <c r="CKP78" s="52"/>
      <c r="CKQ78" s="52"/>
      <c r="CKR78" s="52"/>
      <c r="CKS78" s="52"/>
      <c r="CKT78" s="52"/>
      <c r="CKU78" s="52"/>
      <c r="CKV78" s="52"/>
      <c r="CKW78" s="52"/>
      <c r="CKX78" s="52"/>
      <c r="CKY78" s="52"/>
      <c r="CKZ78" s="52"/>
      <c r="CLA78" s="52"/>
      <c r="CLB78" s="52"/>
      <c r="CLC78" s="52"/>
      <c r="CLD78" s="52"/>
      <c r="CLE78" s="52"/>
      <c r="CLF78" s="52"/>
      <c r="CLG78" s="52"/>
      <c r="CLH78" s="52"/>
      <c r="CLI78" s="52"/>
      <c r="CLJ78" s="52"/>
      <c r="CLK78" s="52"/>
      <c r="CLL78" s="52"/>
      <c r="CLM78" s="52"/>
      <c r="CLN78" s="52"/>
      <c r="CLO78" s="52"/>
      <c r="CLP78" s="52"/>
      <c r="CLQ78" s="52"/>
      <c r="CLR78" s="52"/>
      <c r="CLS78" s="52"/>
      <c r="CLT78" s="52"/>
      <c r="CLU78" s="52"/>
      <c r="CLV78" s="52"/>
      <c r="CLW78" s="52"/>
      <c r="CLX78" s="52"/>
      <c r="CLY78" s="52"/>
      <c r="CLZ78" s="52"/>
      <c r="CMA78" s="52"/>
      <c r="CMB78" s="52"/>
      <c r="CMC78" s="52"/>
      <c r="CMD78" s="52"/>
      <c r="CME78" s="52"/>
      <c r="CMF78" s="52"/>
      <c r="CMG78" s="52"/>
      <c r="CMH78" s="52"/>
      <c r="CMI78" s="52"/>
      <c r="CMJ78" s="52"/>
      <c r="CMK78" s="52"/>
      <c r="CML78" s="52"/>
      <c r="CMM78" s="52"/>
      <c r="CMN78" s="52"/>
      <c r="CMO78" s="52"/>
      <c r="CMP78" s="52"/>
      <c r="CMQ78" s="52"/>
      <c r="CMR78" s="52"/>
      <c r="CMS78" s="52"/>
      <c r="CMT78" s="52"/>
      <c r="CMU78" s="52"/>
      <c r="CMV78" s="52"/>
      <c r="CMW78" s="52"/>
      <c r="CMX78" s="52"/>
      <c r="CMY78" s="52"/>
      <c r="CMZ78" s="52"/>
      <c r="CNA78" s="52"/>
      <c r="CNB78" s="52"/>
      <c r="CNC78" s="52"/>
      <c r="CND78" s="52"/>
      <c r="CNE78" s="52"/>
      <c r="CNF78" s="52"/>
      <c r="CNG78" s="52"/>
      <c r="CNH78" s="52"/>
      <c r="CNI78" s="52"/>
      <c r="CNJ78" s="52"/>
      <c r="CNK78" s="52"/>
      <c r="CNL78" s="52"/>
      <c r="CNM78" s="52"/>
      <c r="CNN78" s="52"/>
      <c r="CNO78" s="52"/>
      <c r="CNP78" s="52"/>
      <c r="CNQ78" s="52"/>
      <c r="CNR78" s="52"/>
      <c r="CNS78" s="52"/>
      <c r="CNT78" s="52"/>
      <c r="CNU78" s="52"/>
      <c r="CNV78" s="52"/>
      <c r="CNW78" s="52"/>
      <c r="CNX78" s="52"/>
      <c r="CNY78" s="52"/>
      <c r="CNZ78" s="52"/>
      <c r="COA78" s="52"/>
      <c r="COB78" s="52"/>
      <c r="COC78" s="52"/>
      <c r="COD78" s="52"/>
      <c r="COE78" s="52"/>
      <c r="COF78" s="52"/>
      <c r="COG78" s="52"/>
      <c r="COH78" s="52"/>
      <c r="COI78" s="52"/>
      <c r="COJ78" s="52"/>
      <c r="COK78" s="52"/>
      <c r="COL78" s="52"/>
      <c r="COM78" s="52"/>
      <c r="CON78" s="52"/>
      <c r="COO78" s="52"/>
      <c r="COP78" s="52"/>
      <c r="COQ78" s="52"/>
      <c r="COR78" s="52"/>
      <c r="COS78" s="52"/>
      <c r="COT78" s="52"/>
      <c r="COU78" s="52"/>
      <c r="COV78" s="52"/>
      <c r="COW78" s="52"/>
      <c r="COX78" s="52"/>
      <c r="COY78" s="52"/>
      <c r="COZ78" s="52"/>
      <c r="CPA78" s="52"/>
      <c r="CPB78" s="52"/>
      <c r="CPC78" s="52"/>
      <c r="CPD78" s="52"/>
      <c r="CPE78" s="52"/>
      <c r="CPF78" s="52"/>
      <c r="CPG78" s="52"/>
      <c r="CPH78" s="52"/>
      <c r="CPI78" s="52"/>
      <c r="CPJ78" s="52"/>
      <c r="CPK78" s="52"/>
      <c r="CPL78" s="52"/>
      <c r="CPM78" s="52"/>
      <c r="CPN78" s="52"/>
      <c r="CPO78" s="52"/>
      <c r="CPP78" s="52"/>
      <c r="CPQ78" s="52"/>
      <c r="CPR78" s="52"/>
      <c r="CPS78" s="52"/>
      <c r="CPT78" s="52"/>
      <c r="CPU78" s="52"/>
      <c r="CPV78" s="52"/>
      <c r="CPW78" s="52"/>
      <c r="CPX78" s="52"/>
      <c r="CPY78" s="52"/>
      <c r="CPZ78" s="52"/>
      <c r="CQA78" s="52"/>
      <c r="CQB78" s="52"/>
      <c r="CQC78" s="52"/>
      <c r="CQD78" s="52"/>
      <c r="CQE78" s="52"/>
      <c r="CQF78" s="52"/>
      <c r="CQG78" s="52"/>
      <c r="CQH78" s="52"/>
      <c r="CQI78" s="52"/>
      <c r="CQJ78" s="52"/>
      <c r="CQK78" s="52"/>
      <c r="CQL78" s="52"/>
      <c r="CQM78" s="52"/>
      <c r="CQN78" s="52"/>
      <c r="CQO78" s="52"/>
      <c r="CQP78" s="52"/>
      <c r="CQQ78" s="52"/>
      <c r="CQR78" s="52"/>
      <c r="CQS78" s="52"/>
      <c r="CQT78" s="52"/>
      <c r="CQU78" s="52"/>
      <c r="CQV78" s="52"/>
      <c r="CQW78" s="52"/>
      <c r="CQX78" s="52"/>
      <c r="CQY78" s="52"/>
      <c r="CQZ78" s="52"/>
      <c r="CRA78" s="52"/>
      <c r="CRB78" s="52"/>
      <c r="CRC78" s="52"/>
      <c r="CRD78" s="52"/>
      <c r="CRE78" s="52"/>
      <c r="CRF78" s="52"/>
      <c r="CRG78" s="52"/>
      <c r="CRH78" s="52"/>
      <c r="CRI78" s="52"/>
      <c r="CRJ78" s="52"/>
      <c r="CRK78" s="52"/>
      <c r="CRL78" s="52"/>
      <c r="CRM78" s="52"/>
      <c r="CRN78" s="52"/>
      <c r="CRO78" s="52"/>
      <c r="CRP78" s="52"/>
      <c r="CRQ78" s="52"/>
      <c r="CRR78" s="52"/>
      <c r="CRS78" s="52"/>
      <c r="CRT78" s="52"/>
      <c r="CRU78" s="52"/>
      <c r="CRV78" s="52"/>
      <c r="CRW78" s="52"/>
      <c r="CRX78" s="52"/>
      <c r="CRY78" s="52"/>
      <c r="CRZ78" s="52"/>
      <c r="CSA78" s="52"/>
      <c r="CSB78" s="52"/>
      <c r="CSC78" s="52"/>
      <c r="CSD78" s="52"/>
      <c r="CSE78" s="52"/>
      <c r="CSF78" s="52"/>
      <c r="CSG78" s="52"/>
      <c r="CSH78" s="52"/>
      <c r="CSI78" s="52"/>
      <c r="CSJ78" s="52"/>
      <c r="CSK78" s="52"/>
      <c r="CSL78" s="52"/>
      <c r="CSM78" s="52"/>
      <c r="CSN78" s="52"/>
      <c r="CSO78" s="52"/>
      <c r="CSP78" s="52"/>
      <c r="CSQ78" s="52"/>
      <c r="CSR78" s="52"/>
      <c r="CSS78" s="52"/>
      <c r="CST78" s="52"/>
      <c r="CSU78" s="52"/>
      <c r="CSV78" s="52"/>
      <c r="CSW78" s="52"/>
      <c r="CSX78" s="52"/>
      <c r="CSY78" s="52"/>
      <c r="CSZ78" s="52"/>
      <c r="CTA78" s="52"/>
      <c r="CTB78" s="52"/>
      <c r="CTC78" s="52"/>
      <c r="CTD78" s="52"/>
      <c r="CTE78" s="52"/>
      <c r="CTF78" s="52"/>
      <c r="CTG78" s="52"/>
      <c r="CTH78" s="52"/>
      <c r="CTI78" s="52"/>
      <c r="CTJ78" s="52"/>
      <c r="CTK78" s="52"/>
      <c r="CTL78" s="52"/>
      <c r="CTM78" s="52"/>
      <c r="CTN78" s="52"/>
      <c r="CTO78" s="52"/>
      <c r="CTP78" s="52"/>
      <c r="CTQ78" s="52"/>
      <c r="CTR78" s="52"/>
      <c r="CTS78" s="52"/>
      <c r="CTT78" s="52"/>
      <c r="CTU78" s="52"/>
      <c r="CTV78" s="52"/>
      <c r="CTW78" s="52"/>
      <c r="CTX78" s="52"/>
      <c r="CTY78" s="52"/>
      <c r="CTZ78" s="52"/>
      <c r="CUA78" s="52"/>
      <c r="CUB78" s="52"/>
      <c r="CUC78" s="52"/>
      <c r="CUD78" s="52"/>
      <c r="CUE78" s="52"/>
      <c r="CUF78" s="52"/>
      <c r="CUG78" s="52"/>
      <c r="CUH78" s="52"/>
      <c r="CUI78" s="52"/>
      <c r="CUJ78" s="52"/>
      <c r="CUK78" s="52"/>
      <c r="CUL78" s="52"/>
      <c r="CUM78" s="52"/>
      <c r="CUN78" s="52"/>
      <c r="CUO78" s="52"/>
      <c r="CUP78" s="52"/>
      <c r="CUQ78" s="52"/>
      <c r="CUR78" s="52"/>
      <c r="CUS78" s="52"/>
      <c r="CUT78" s="52"/>
      <c r="CUU78" s="52"/>
      <c r="CUV78" s="52"/>
      <c r="CUW78" s="52"/>
      <c r="CUX78" s="52"/>
      <c r="CUY78" s="52"/>
      <c r="CUZ78" s="52"/>
      <c r="CVA78" s="52"/>
      <c r="CVB78" s="52"/>
      <c r="CVC78" s="52"/>
      <c r="CVD78" s="52"/>
      <c r="CVE78" s="52"/>
      <c r="CVF78" s="52"/>
      <c r="CVG78" s="52"/>
      <c r="CVH78" s="52"/>
      <c r="CVI78" s="52"/>
      <c r="CVJ78" s="52"/>
      <c r="CVK78" s="52"/>
      <c r="CVL78" s="52"/>
      <c r="CVM78" s="52"/>
      <c r="CVN78" s="52"/>
      <c r="CVO78" s="52"/>
      <c r="CVP78" s="52"/>
      <c r="CVQ78" s="52"/>
      <c r="CVR78" s="52"/>
      <c r="CVS78" s="52"/>
      <c r="CVT78" s="52"/>
      <c r="CVU78" s="52"/>
      <c r="CVV78" s="52"/>
      <c r="CVW78" s="52"/>
      <c r="CVX78" s="52"/>
      <c r="CVY78" s="52"/>
      <c r="CVZ78" s="52"/>
      <c r="CWA78" s="52"/>
      <c r="CWB78" s="52"/>
      <c r="CWC78" s="52"/>
      <c r="CWD78" s="52"/>
      <c r="CWE78" s="52"/>
      <c r="CWF78" s="52"/>
      <c r="CWG78" s="52"/>
      <c r="CWH78" s="52"/>
      <c r="CWI78" s="52"/>
      <c r="CWJ78" s="52"/>
      <c r="CWK78" s="52"/>
      <c r="CWL78" s="52"/>
      <c r="CWM78" s="52"/>
      <c r="CWN78" s="52"/>
      <c r="CWO78" s="52"/>
      <c r="CWP78" s="52"/>
      <c r="CWQ78" s="52"/>
      <c r="CWR78" s="52"/>
      <c r="CWS78" s="52"/>
      <c r="CWT78" s="52"/>
      <c r="CWU78" s="52"/>
      <c r="CWV78" s="52"/>
      <c r="CWW78" s="52"/>
      <c r="CWX78" s="52"/>
      <c r="CWY78" s="52"/>
      <c r="CWZ78" s="52"/>
      <c r="CXA78" s="52"/>
      <c r="CXB78" s="52"/>
      <c r="CXC78" s="52"/>
      <c r="CXD78" s="52"/>
      <c r="CXE78" s="52"/>
      <c r="CXF78" s="52"/>
      <c r="CXG78" s="52"/>
      <c r="CXH78" s="52"/>
      <c r="CXI78" s="52"/>
      <c r="CXJ78" s="52"/>
      <c r="CXK78" s="52"/>
      <c r="CXL78" s="52"/>
      <c r="CXM78" s="52"/>
      <c r="CXN78" s="52"/>
      <c r="CXO78" s="52"/>
      <c r="CXP78" s="52"/>
      <c r="CXQ78" s="52"/>
      <c r="CXR78" s="52"/>
      <c r="CXS78" s="52"/>
      <c r="CXT78" s="52"/>
      <c r="CXU78" s="52"/>
      <c r="CXV78" s="52"/>
      <c r="CXW78" s="52"/>
      <c r="CXX78" s="52"/>
      <c r="CXY78" s="52"/>
      <c r="CXZ78" s="52"/>
      <c r="CYA78" s="52"/>
      <c r="CYB78" s="52"/>
      <c r="CYC78" s="52"/>
      <c r="CYD78" s="52"/>
      <c r="CYE78" s="52"/>
      <c r="CYF78" s="52"/>
      <c r="CYG78" s="52"/>
      <c r="CYH78" s="52"/>
      <c r="CYI78" s="52"/>
      <c r="CYJ78" s="52"/>
      <c r="CYK78" s="52"/>
      <c r="CYL78" s="52"/>
      <c r="CYM78" s="52"/>
      <c r="CYN78" s="52"/>
      <c r="CYO78" s="52"/>
      <c r="CYP78" s="52"/>
      <c r="CYQ78" s="52"/>
      <c r="CYR78" s="52"/>
      <c r="CYS78" s="52"/>
      <c r="CYT78" s="52"/>
      <c r="CYU78" s="52"/>
      <c r="CYV78" s="52"/>
      <c r="CYW78" s="52"/>
      <c r="CYX78" s="52"/>
      <c r="CYY78" s="52"/>
      <c r="CYZ78" s="52"/>
      <c r="CZA78" s="52"/>
      <c r="CZB78" s="52"/>
      <c r="CZC78" s="52"/>
      <c r="CZD78" s="52"/>
      <c r="CZE78" s="52"/>
      <c r="CZF78" s="52"/>
      <c r="CZG78" s="52"/>
      <c r="CZH78" s="52"/>
      <c r="CZI78" s="52"/>
      <c r="CZJ78" s="52"/>
      <c r="CZK78" s="52"/>
      <c r="CZL78" s="52"/>
      <c r="CZM78" s="52"/>
      <c r="CZN78" s="52"/>
      <c r="CZO78" s="52"/>
      <c r="CZP78" s="52"/>
      <c r="CZQ78" s="52"/>
      <c r="CZR78" s="52"/>
      <c r="CZS78" s="52"/>
      <c r="CZT78" s="52"/>
      <c r="CZU78" s="52"/>
      <c r="CZV78" s="52"/>
      <c r="CZW78" s="52"/>
      <c r="CZX78" s="52"/>
      <c r="CZY78" s="52"/>
      <c r="CZZ78" s="52"/>
      <c r="DAA78" s="52"/>
      <c r="DAB78" s="52"/>
      <c r="DAC78" s="52"/>
      <c r="DAD78" s="52"/>
      <c r="DAE78" s="52"/>
      <c r="DAF78" s="52"/>
      <c r="DAG78" s="52"/>
      <c r="DAH78" s="52"/>
      <c r="DAI78" s="52"/>
      <c r="DAJ78" s="52"/>
      <c r="DAK78" s="52"/>
      <c r="DAL78" s="52"/>
      <c r="DAM78" s="52"/>
      <c r="DAN78" s="52"/>
      <c r="DAO78" s="52"/>
      <c r="DAP78" s="52"/>
      <c r="DAQ78" s="52"/>
      <c r="DAR78" s="52"/>
      <c r="DAS78" s="52"/>
      <c r="DAT78" s="52"/>
      <c r="DAU78" s="52"/>
      <c r="DAV78" s="52"/>
      <c r="DAW78" s="52"/>
      <c r="DAX78" s="52"/>
      <c r="DAY78" s="52"/>
      <c r="DAZ78" s="52"/>
      <c r="DBA78" s="52"/>
      <c r="DBB78" s="52"/>
      <c r="DBC78" s="52"/>
      <c r="DBD78" s="52"/>
      <c r="DBE78" s="52"/>
      <c r="DBF78" s="52"/>
      <c r="DBG78" s="52"/>
      <c r="DBH78" s="52"/>
      <c r="DBI78" s="52"/>
      <c r="DBJ78" s="52"/>
      <c r="DBK78" s="52"/>
      <c r="DBL78" s="52"/>
      <c r="DBM78" s="52"/>
      <c r="DBN78" s="52"/>
      <c r="DBO78" s="52"/>
      <c r="DBP78" s="52"/>
      <c r="DBQ78" s="52"/>
      <c r="DBR78" s="52"/>
      <c r="DBS78" s="52"/>
      <c r="DBT78" s="52"/>
      <c r="DBU78" s="52"/>
      <c r="DBV78" s="52"/>
      <c r="DBW78" s="52"/>
      <c r="DBX78" s="52"/>
      <c r="DBY78" s="52"/>
      <c r="DBZ78" s="52"/>
      <c r="DCA78" s="52"/>
      <c r="DCB78" s="52"/>
      <c r="DCC78" s="52"/>
      <c r="DCD78" s="52"/>
      <c r="DCE78" s="52"/>
      <c r="DCF78" s="52"/>
      <c r="DCG78" s="52"/>
      <c r="DCH78" s="52"/>
      <c r="DCI78" s="52"/>
      <c r="DCJ78" s="52"/>
      <c r="DCK78" s="52"/>
      <c r="DCL78" s="52"/>
      <c r="DCM78" s="52"/>
      <c r="DCN78" s="52"/>
      <c r="DCO78" s="52"/>
      <c r="DCP78" s="52"/>
      <c r="DCQ78" s="52"/>
      <c r="DCR78" s="52"/>
      <c r="DCS78" s="52"/>
      <c r="DCT78" s="52"/>
      <c r="DCU78" s="52"/>
      <c r="DCV78" s="52"/>
      <c r="DCW78" s="52"/>
      <c r="DCX78" s="52"/>
      <c r="DCY78" s="52"/>
      <c r="DCZ78" s="52"/>
      <c r="DDA78" s="52"/>
      <c r="DDB78" s="52"/>
      <c r="DDC78" s="52"/>
      <c r="DDD78" s="52"/>
      <c r="DDE78" s="52"/>
      <c r="DDF78" s="52"/>
      <c r="DDG78" s="52"/>
      <c r="DDH78" s="52"/>
      <c r="DDI78" s="52"/>
      <c r="DDJ78" s="52"/>
      <c r="DDK78" s="52"/>
      <c r="DDL78" s="52"/>
      <c r="DDM78" s="52"/>
      <c r="DDN78" s="52"/>
      <c r="DDO78" s="52"/>
      <c r="DDP78" s="52"/>
      <c r="DDQ78" s="52"/>
      <c r="DDR78" s="52"/>
      <c r="DDS78" s="52"/>
      <c r="DDT78" s="52"/>
      <c r="DDU78" s="52"/>
      <c r="DDV78" s="52"/>
      <c r="DDW78" s="52"/>
      <c r="DDX78" s="52"/>
      <c r="DDY78" s="52"/>
      <c r="DDZ78" s="52"/>
      <c r="DEA78" s="52"/>
      <c r="DEB78" s="52"/>
      <c r="DEC78" s="52"/>
      <c r="DED78" s="52"/>
      <c r="DEE78" s="52"/>
      <c r="DEF78" s="52"/>
      <c r="DEG78" s="52"/>
      <c r="DEH78" s="52"/>
      <c r="DEI78" s="52"/>
      <c r="DEJ78" s="52"/>
      <c r="DEK78" s="52"/>
      <c r="DEL78" s="52"/>
      <c r="DEM78" s="52"/>
      <c r="DEN78" s="52"/>
      <c r="DEO78" s="52"/>
      <c r="DEP78" s="52"/>
      <c r="DEQ78" s="52"/>
      <c r="DER78" s="52"/>
      <c r="DES78" s="52"/>
      <c r="DET78" s="52"/>
      <c r="DEU78" s="52"/>
      <c r="DEV78" s="52"/>
      <c r="DEW78" s="52"/>
      <c r="DEX78" s="52"/>
      <c r="DEY78" s="52"/>
      <c r="DEZ78" s="52"/>
      <c r="DFA78" s="52"/>
      <c r="DFB78" s="52"/>
      <c r="DFC78" s="52"/>
      <c r="DFD78" s="52"/>
      <c r="DFE78" s="52"/>
      <c r="DFF78" s="52"/>
      <c r="DFG78" s="52"/>
      <c r="DFH78" s="52"/>
      <c r="DFI78" s="52"/>
      <c r="DFJ78" s="52"/>
      <c r="DFK78" s="52"/>
      <c r="DFL78" s="52"/>
      <c r="DFM78" s="52"/>
      <c r="DFN78" s="52"/>
      <c r="DFO78" s="52"/>
      <c r="DFP78" s="52"/>
      <c r="DFQ78" s="52"/>
      <c r="DFR78" s="52"/>
      <c r="DFS78" s="52"/>
      <c r="DFT78" s="52"/>
      <c r="DFU78" s="52"/>
      <c r="DFV78" s="52"/>
      <c r="DFW78" s="52"/>
      <c r="DFX78" s="52"/>
      <c r="DFY78" s="52"/>
      <c r="DFZ78" s="52"/>
      <c r="DGA78" s="52"/>
      <c r="DGB78" s="52"/>
      <c r="DGC78" s="52"/>
      <c r="DGD78" s="52"/>
      <c r="DGE78" s="52"/>
      <c r="DGF78" s="52"/>
      <c r="DGG78" s="52"/>
      <c r="DGH78" s="52"/>
      <c r="DGI78" s="52"/>
      <c r="DGJ78" s="52"/>
      <c r="DGK78" s="52"/>
      <c r="DGL78" s="52"/>
      <c r="DGM78" s="52"/>
      <c r="DGN78" s="52"/>
      <c r="DGO78" s="52"/>
      <c r="DGP78" s="52"/>
      <c r="DGQ78" s="52"/>
      <c r="DGR78" s="52"/>
      <c r="DGS78" s="52"/>
      <c r="DGT78" s="52"/>
      <c r="DGU78" s="52"/>
      <c r="DGV78" s="52"/>
      <c r="DGW78" s="52"/>
      <c r="DGX78" s="52"/>
      <c r="DGY78" s="52"/>
      <c r="DGZ78" s="52"/>
      <c r="DHA78" s="52"/>
      <c r="DHB78" s="52"/>
      <c r="DHC78" s="52"/>
      <c r="DHD78" s="52"/>
      <c r="DHE78" s="52"/>
      <c r="DHF78" s="52"/>
      <c r="DHG78" s="52"/>
      <c r="DHH78" s="52"/>
      <c r="DHI78" s="52"/>
      <c r="DHJ78" s="52"/>
      <c r="DHK78" s="52"/>
      <c r="DHL78" s="52"/>
      <c r="DHM78" s="52"/>
      <c r="DHN78" s="52"/>
      <c r="DHO78" s="52"/>
      <c r="DHP78" s="52"/>
      <c r="DHQ78" s="52"/>
      <c r="DHR78" s="52"/>
      <c r="DHS78" s="52"/>
      <c r="DHT78" s="52"/>
      <c r="DHU78" s="52"/>
      <c r="DHV78" s="52"/>
      <c r="DHW78" s="52"/>
      <c r="DHX78" s="52"/>
      <c r="DHY78" s="52"/>
      <c r="DHZ78" s="52"/>
      <c r="DIA78" s="52"/>
      <c r="DIB78" s="52"/>
      <c r="DIC78" s="52"/>
      <c r="DID78" s="52"/>
      <c r="DIE78" s="52"/>
      <c r="DIF78" s="52"/>
      <c r="DIG78" s="52"/>
      <c r="DIH78" s="52"/>
      <c r="DII78" s="52"/>
      <c r="DIJ78" s="52"/>
      <c r="DIK78" s="52"/>
      <c r="DIL78" s="52"/>
      <c r="DIM78" s="52"/>
      <c r="DIN78" s="52"/>
      <c r="DIO78" s="52"/>
      <c r="DIP78" s="52"/>
      <c r="DIQ78" s="52"/>
      <c r="DIR78" s="52"/>
      <c r="DIS78" s="52"/>
      <c r="DIT78" s="52"/>
      <c r="DIU78" s="52"/>
      <c r="DIV78" s="52"/>
      <c r="DIW78" s="52"/>
      <c r="DIX78" s="52"/>
      <c r="DIY78" s="52"/>
      <c r="DIZ78" s="52"/>
      <c r="DJA78" s="52"/>
      <c r="DJB78" s="52"/>
      <c r="DJC78" s="52"/>
      <c r="DJD78" s="52"/>
      <c r="DJE78" s="52"/>
      <c r="DJF78" s="52"/>
      <c r="DJG78" s="52"/>
      <c r="DJH78" s="52"/>
      <c r="DJI78" s="52"/>
      <c r="DJJ78" s="52"/>
      <c r="DJK78" s="52"/>
      <c r="DJL78" s="52"/>
      <c r="DJM78" s="52"/>
      <c r="DJN78" s="52"/>
      <c r="DJO78" s="52"/>
      <c r="DJP78" s="52"/>
      <c r="DJQ78" s="52"/>
      <c r="DJR78" s="52"/>
      <c r="DJS78" s="52"/>
      <c r="DJT78" s="52"/>
      <c r="DJU78" s="52"/>
      <c r="DJV78" s="52"/>
      <c r="DJW78" s="52"/>
      <c r="DJX78" s="52"/>
      <c r="DJY78" s="52"/>
      <c r="DJZ78" s="52"/>
      <c r="DKA78" s="52"/>
      <c r="DKB78" s="52"/>
      <c r="DKC78" s="52"/>
      <c r="DKD78" s="52"/>
      <c r="DKE78" s="52"/>
      <c r="DKF78" s="52"/>
      <c r="DKG78" s="52"/>
      <c r="DKH78" s="52"/>
      <c r="DKI78" s="52"/>
      <c r="DKJ78" s="52"/>
      <c r="DKK78" s="52"/>
      <c r="DKL78" s="52"/>
      <c r="DKM78" s="52"/>
      <c r="DKN78" s="52"/>
      <c r="DKO78" s="52"/>
      <c r="DKP78" s="52"/>
      <c r="DKQ78" s="52"/>
      <c r="DKR78" s="52"/>
      <c r="DKS78" s="52"/>
      <c r="DKT78" s="52"/>
      <c r="DKU78" s="52"/>
      <c r="DKV78" s="52"/>
      <c r="DKW78" s="52"/>
      <c r="DKX78" s="52"/>
      <c r="DKY78" s="52"/>
      <c r="DKZ78" s="52"/>
      <c r="DLA78" s="52"/>
      <c r="DLB78" s="52"/>
      <c r="DLC78" s="52"/>
      <c r="DLD78" s="52"/>
      <c r="DLE78" s="52"/>
      <c r="DLF78" s="52"/>
      <c r="DLG78" s="52"/>
      <c r="DLH78" s="52"/>
      <c r="DLI78" s="52"/>
      <c r="DLJ78" s="52"/>
      <c r="DLK78" s="52"/>
      <c r="DLL78" s="52"/>
      <c r="DLM78" s="52"/>
      <c r="DLN78" s="52"/>
      <c r="DLO78" s="52"/>
      <c r="DLP78" s="52"/>
      <c r="DLQ78" s="52"/>
      <c r="DLR78" s="52"/>
      <c r="DLS78" s="52"/>
      <c r="DLT78" s="52"/>
      <c r="DLU78" s="52"/>
      <c r="DLV78" s="52"/>
      <c r="DLW78" s="52"/>
      <c r="DLX78" s="52"/>
      <c r="DLY78" s="52"/>
      <c r="DLZ78" s="52"/>
      <c r="DMA78" s="52"/>
      <c r="DMB78" s="52"/>
      <c r="DMC78" s="52"/>
      <c r="DMD78" s="52"/>
      <c r="DME78" s="52"/>
      <c r="DMF78" s="52"/>
      <c r="DMG78" s="52"/>
      <c r="DMH78" s="52"/>
      <c r="DMI78" s="52"/>
      <c r="DMJ78" s="52"/>
      <c r="DMK78" s="52"/>
      <c r="DML78" s="52"/>
      <c r="DMM78" s="52"/>
      <c r="DMN78" s="52"/>
      <c r="DMO78" s="52"/>
      <c r="DMP78" s="52"/>
      <c r="DMQ78" s="52"/>
      <c r="DMR78" s="52"/>
      <c r="DMS78" s="52"/>
      <c r="DMT78" s="52"/>
      <c r="DMU78" s="52"/>
      <c r="DMV78" s="52"/>
      <c r="DMW78" s="52"/>
      <c r="DMX78" s="52"/>
      <c r="DMY78" s="52"/>
      <c r="DMZ78" s="52"/>
      <c r="DNA78" s="52"/>
      <c r="DNB78" s="52"/>
      <c r="DNC78" s="52"/>
      <c r="DND78" s="52"/>
      <c r="DNE78" s="52"/>
      <c r="DNF78" s="52"/>
      <c r="DNG78" s="52"/>
      <c r="DNH78" s="52"/>
      <c r="DNI78" s="52"/>
      <c r="DNJ78" s="52"/>
      <c r="DNK78" s="52"/>
      <c r="DNL78" s="52"/>
      <c r="DNM78" s="52"/>
      <c r="DNN78" s="52"/>
      <c r="DNO78" s="52"/>
      <c r="DNP78" s="52"/>
      <c r="DNQ78" s="52"/>
      <c r="DNR78" s="52"/>
      <c r="DNS78" s="52"/>
      <c r="DNT78" s="52"/>
      <c r="DNU78" s="52"/>
      <c r="DNV78" s="52"/>
      <c r="DNW78" s="52"/>
      <c r="DNX78" s="52"/>
      <c r="DNY78" s="52"/>
      <c r="DNZ78" s="52"/>
      <c r="DOA78" s="52"/>
      <c r="DOB78" s="52"/>
      <c r="DOC78" s="52"/>
      <c r="DOD78" s="52"/>
      <c r="DOE78" s="52"/>
      <c r="DOF78" s="52"/>
      <c r="DOG78" s="52"/>
      <c r="DOH78" s="52"/>
      <c r="DOI78" s="52"/>
      <c r="DOJ78" s="52"/>
      <c r="DOK78" s="52"/>
      <c r="DOL78" s="52"/>
      <c r="DOM78" s="52"/>
      <c r="DON78" s="52"/>
      <c r="DOO78" s="52"/>
      <c r="DOP78" s="52"/>
      <c r="DOQ78" s="52"/>
      <c r="DOR78" s="52"/>
      <c r="DOS78" s="52"/>
      <c r="DOT78" s="52"/>
      <c r="DOU78" s="52"/>
      <c r="DOV78" s="52"/>
      <c r="DOW78" s="52"/>
      <c r="DOX78" s="52"/>
      <c r="DOY78" s="52"/>
      <c r="DOZ78" s="52"/>
      <c r="DPA78" s="52"/>
      <c r="DPB78" s="52"/>
      <c r="DPC78" s="52"/>
      <c r="DPD78" s="52"/>
      <c r="DPE78" s="52"/>
      <c r="DPF78" s="52"/>
      <c r="DPG78" s="52"/>
      <c r="DPH78" s="52"/>
      <c r="DPI78" s="52"/>
      <c r="DPJ78" s="52"/>
      <c r="DPK78" s="52"/>
      <c r="DPL78" s="52"/>
      <c r="DPM78" s="52"/>
      <c r="DPN78" s="52"/>
      <c r="DPO78" s="52"/>
      <c r="DPP78" s="52"/>
      <c r="DPQ78" s="52"/>
      <c r="DPR78" s="52"/>
      <c r="DPS78" s="52"/>
      <c r="DPT78" s="52"/>
      <c r="DPU78" s="52"/>
      <c r="DPV78" s="52"/>
      <c r="DPW78" s="52"/>
      <c r="DPX78" s="52"/>
      <c r="DPY78" s="52"/>
      <c r="DPZ78" s="52"/>
      <c r="DQA78" s="52"/>
      <c r="DQB78" s="52"/>
      <c r="DQC78" s="52"/>
      <c r="DQD78" s="52"/>
      <c r="DQE78" s="52"/>
      <c r="DQF78" s="52"/>
      <c r="DQG78" s="52"/>
      <c r="DQH78" s="52"/>
      <c r="DQI78" s="52"/>
      <c r="DQJ78" s="52"/>
      <c r="DQK78" s="52"/>
      <c r="DQL78" s="52"/>
      <c r="DQM78" s="52"/>
      <c r="DQN78" s="52"/>
      <c r="DQO78" s="52"/>
      <c r="DQP78" s="52"/>
      <c r="DQQ78" s="52"/>
      <c r="DQR78" s="52"/>
      <c r="DQS78" s="52"/>
      <c r="DQT78" s="52"/>
      <c r="DQU78" s="52"/>
      <c r="DQV78" s="52"/>
      <c r="DQW78" s="52"/>
      <c r="DQX78" s="52"/>
      <c r="DQY78" s="52"/>
      <c r="DQZ78" s="52"/>
      <c r="DRA78" s="52"/>
      <c r="DRB78" s="52"/>
      <c r="DRC78" s="52"/>
      <c r="DRD78" s="52"/>
      <c r="DRE78" s="52"/>
      <c r="DRF78" s="52"/>
      <c r="DRG78" s="52"/>
      <c r="DRH78" s="52"/>
      <c r="DRI78" s="52"/>
      <c r="DRJ78" s="52"/>
      <c r="DRK78" s="52"/>
      <c r="DRL78" s="52"/>
      <c r="DRM78" s="52"/>
      <c r="DRN78" s="52"/>
      <c r="DRO78" s="52"/>
      <c r="DRP78" s="52"/>
      <c r="DRQ78" s="52"/>
      <c r="DRR78" s="52"/>
      <c r="DRS78" s="52"/>
      <c r="DRT78" s="52"/>
      <c r="DRU78" s="52"/>
      <c r="DRV78" s="52"/>
      <c r="DRW78" s="52"/>
      <c r="DRX78" s="52"/>
      <c r="DRY78" s="52"/>
      <c r="DRZ78" s="52"/>
      <c r="DSA78" s="52"/>
      <c r="DSB78" s="52"/>
      <c r="DSC78" s="52"/>
      <c r="DSD78" s="52"/>
      <c r="DSE78" s="52"/>
      <c r="DSF78" s="52"/>
      <c r="DSG78" s="52"/>
      <c r="DSH78" s="52"/>
      <c r="DSI78" s="52"/>
      <c r="DSJ78" s="52"/>
      <c r="DSK78" s="52"/>
      <c r="DSL78" s="52"/>
      <c r="DSM78" s="52"/>
      <c r="DSN78" s="52"/>
      <c r="DSO78" s="52"/>
      <c r="DSP78" s="52"/>
      <c r="DSQ78" s="52"/>
      <c r="DSR78" s="52"/>
      <c r="DSS78" s="52"/>
      <c r="DST78" s="52"/>
      <c r="DSU78" s="52"/>
      <c r="DSV78" s="52"/>
      <c r="DSW78" s="52"/>
      <c r="DSX78" s="52"/>
      <c r="DSY78" s="52"/>
      <c r="DSZ78" s="52"/>
      <c r="DTA78" s="52"/>
      <c r="DTB78" s="52"/>
      <c r="DTC78" s="52"/>
      <c r="DTD78" s="52"/>
      <c r="DTE78" s="52"/>
      <c r="DTF78" s="52"/>
      <c r="DTG78" s="52"/>
      <c r="DTH78" s="52"/>
      <c r="DTI78" s="52"/>
      <c r="DTJ78" s="52"/>
      <c r="DTK78" s="52"/>
      <c r="DTL78" s="52"/>
      <c r="DTM78" s="52"/>
      <c r="DTN78" s="52"/>
      <c r="DTO78" s="52"/>
      <c r="DTP78" s="52"/>
      <c r="DTQ78" s="52"/>
      <c r="DTR78" s="52"/>
      <c r="DTS78" s="52"/>
      <c r="DTT78" s="52"/>
      <c r="DTU78" s="52"/>
      <c r="DTV78" s="52"/>
      <c r="DTW78" s="52"/>
      <c r="DTX78" s="52"/>
      <c r="DTY78" s="52"/>
      <c r="DTZ78" s="52"/>
      <c r="DUA78" s="52"/>
      <c r="DUB78" s="52"/>
      <c r="DUC78" s="52"/>
      <c r="DUD78" s="52"/>
      <c r="DUE78" s="52"/>
      <c r="DUF78" s="52"/>
      <c r="DUG78" s="52"/>
      <c r="DUH78" s="52"/>
      <c r="DUI78" s="52"/>
      <c r="DUJ78" s="52"/>
      <c r="DUK78" s="52"/>
      <c r="DUL78" s="52"/>
      <c r="DUM78" s="52"/>
      <c r="DUN78" s="52"/>
      <c r="DUO78" s="52"/>
      <c r="DUP78" s="52"/>
      <c r="DUQ78" s="52"/>
      <c r="DUR78" s="52"/>
      <c r="DUS78" s="52"/>
      <c r="DUT78" s="52"/>
      <c r="DUU78" s="52"/>
      <c r="DUV78" s="52"/>
      <c r="DUW78" s="52"/>
      <c r="DUX78" s="52"/>
      <c r="DUY78" s="52"/>
      <c r="DUZ78" s="52"/>
      <c r="DVA78" s="52"/>
      <c r="DVB78" s="52"/>
      <c r="DVC78" s="52"/>
      <c r="DVD78" s="52"/>
      <c r="DVE78" s="52"/>
      <c r="DVF78" s="52"/>
      <c r="DVG78" s="52"/>
      <c r="DVH78" s="52"/>
      <c r="DVI78" s="52"/>
      <c r="DVJ78" s="52"/>
      <c r="DVK78" s="52"/>
      <c r="DVL78" s="52"/>
      <c r="DVM78" s="52"/>
      <c r="DVN78" s="52"/>
      <c r="DVO78" s="52"/>
      <c r="DVP78" s="52"/>
      <c r="DVQ78" s="52"/>
      <c r="DVR78" s="52"/>
      <c r="DVS78" s="52"/>
      <c r="DVT78" s="52"/>
      <c r="DVU78" s="52"/>
      <c r="DVV78" s="52"/>
      <c r="DVW78" s="52"/>
      <c r="DVX78" s="52"/>
      <c r="DVY78" s="52"/>
      <c r="DVZ78" s="52"/>
      <c r="DWA78" s="52"/>
      <c r="DWB78" s="52"/>
      <c r="DWC78" s="52"/>
      <c r="DWD78" s="52"/>
      <c r="DWE78" s="52"/>
      <c r="DWF78" s="52"/>
      <c r="DWG78" s="52"/>
      <c r="DWH78" s="52"/>
      <c r="DWI78" s="52"/>
      <c r="DWJ78" s="52"/>
      <c r="DWK78" s="52"/>
      <c r="DWL78" s="52"/>
      <c r="DWM78" s="52"/>
      <c r="DWN78" s="52"/>
      <c r="DWO78" s="52"/>
      <c r="DWP78" s="52"/>
      <c r="DWQ78" s="52"/>
      <c r="DWR78" s="52"/>
      <c r="DWS78" s="52"/>
      <c r="DWT78" s="52"/>
      <c r="DWU78" s="52"/>
      <c r="DWV78" s="52"/>
      <c r="DWW78" s="52"/>
      <c r="DWX78" s="52"/>
      <c r="DWY78" s="52"/>
      <c r="DWZ78" s="52"/>
      <c r="DXA78" s="52"/>
      <c r="DXB78" s="52"/>
      <c r="DXC78" s="52"/>
      <c r="DXD78" s="52"/>
      <c r="DXE78" s="52"/>
      <c r="DXF78" s="52"/>
      <c r="DXG78" s="52"/>
      <c r="DXH78" s="52"/>
      <c r="DXI78" s="52"/>
      <c r="DXJ78" s="52"/>
      <c r="DXK78" s="52"/>
      <c r="DXL78" s="52"/>
      <c r="DXM78" s="52"/>
      <c r="DXN78" s="52"/>
      <c r="DXO78" s="52"/>
      <c r="DXP78" s="52"/>
      <c r="DXQ78" s="52"/>
      <c r="DXR78" s="52"/>
      <c r="DXS78" s="52"/>
      <c r="DXT78" s="52"/>
      <c r="DXU78" s="52"/>
      <c r="DXV78" s="52"/>
      <c r="DXW78" s="52"/>
      <c r="DXX78" s="52"/>
      <c r="DXY78" s="52"/>
      <c r="DXZ78" s="52"/>
      <c r="DYA78" s="52"/>
      <c r="DYB78" s="52"/>
      <c r="DYC78" s="52"/>
      <c r="DYD78" s="52"/>
      <c r="DYE78" s="52"/>
      <c r="DYF78" s="52"/>
      <c r="DYG78" s="52"/>
      <c r="DYH78" s="52"/>
      <c r="DYI78" s="52"/>
      <c r="DYJ78" s="52"/>
      <c r="DYK78" s="52"/>
      <c r="DYL78" s="52"/>
      <c r="DYM78" s="52"/>
      <c r="DYN78" s="52"/>
      <c r="DYO78" s="52"/>
      <c r="DYP78" s="52"/>
      <c r="DYQ78" s="52"/>
      <c r="DYR78" s="52"/>
      <c r="DYS78" s="52"/>
      <c r="DYT78" s="52"/>
      <c r="DYU78" s="52"/>
      <c r="DYV78" s="52"/>
      <c r="DYW78" s="52"/>
      <c r="DYX78" s="52"/>
      <c r="DYY78" s="52"/>
      <c r="DYZ78" s="52"/>
      <c r="DZA78" s="52"/>
      <c r="DZB78" s="52"/>
      <c r="DZC78" s="52"/>
      <c r="DZD78" s="52"/>
      <c r="DZE78" s="52"/>
      <c r="DZF78" s="52"/>
      <c r="DZG78" s="52"/>
      <c r="DZH78" s="52"/>
      <c r="DZI78" s="52"/>
      <c r="DZJ78" s="52"/>
      <c r="DZK78" s="52"/>
      <c r="DZL78" s="52"/>
      <c r="DZM78" s="52"/>
      <c r="DZN78" s="52"/>
      <c r="DZO78" s="52"/>
      <c r="DZP78" s="52"/>
      <c r="DZQ78" s="52"/>
      <c r="DZR78" s="52"/>
      <c r="DZS78" s="52"/>
      <c r="DZT78" s="52"/>
      <c r="DZU78" s="52"/>
      <c r="DZV78" s="52"/>
      <c r="DZW78" s="52"/>
      <c r="DZX78" s="52"/>
      <c r="DZY78" s="52"/>
      <c r="DZZ78" s="52"/>
      <c r="EAA78" s="52"/>
      <c r="EAB78" s="52"/>
      <c r="EAC78" s="52"/>
      <c r="EAD78" s="52"/>
      <c r="EAE78" s="52"/>
      <c r="EAF78" s="52"/>
      <c r="EAG78" s="52"/>
      <c r="EAH78" s="52"/>
      <c r="EAI78" s="52"/>
      <c r="EAJ78" s="52"/>
      <c r="EAK78" s="52"/>
      <c r="EAL78" s="52"/>
      <c r="EAM78" s="52"/>
      <c r="EAN78" s="52"/>
      <c r="EAO78" s="52"/>
      <c r="EAP78" s="52"/>
      <c r="EAQ78" s="52"/>
      <c r="EAR78" s="52"/>
      <c r="EAS78" s="52"/>
      <c r="EAT78" s="52"/>
      <c r="EAU78" s="52"/>
      <c r="EAV78" s="52"/>
      <c r="EAW78" s="52"/>
      <c r="EAX78" s="52"/>
      <c r="EAY78" s="52"/>
      <c r="EAZ78" s="52"/>
      <c r="EBA78" s="52"/>
      <c r="EBB78" s="52"/>
      <c r="EBC78" s="52"/>
      <c r="EBD78" s="52"/>
      <c r="EBE78" s="52"/>
      <c r="EBF78" s="52"/>
      <c r="EBG78" s="52"/>
      <c r="EBH78" s="52"/>
      <c r="EBI78" s="52"/>
      <c r="EBJ78" s="52"/>
      <c r="EBK78" s="52"/>
      <c r="EBL78" s="52"/>
      <c r="EBM78" s="52"/>
      <c r="EBN78" s="52"/>
      <c r="EBO78" s="52"/>
      <c r="EBP78" s="52"/>
      <c r="EBQ78" s="52"/>
      <c r="EBR78" s="52"/>
      <c r="EBS78" s="52"/>
      <c r="EBT78" s="52"/>
      <c r="EBU78" s="52"/>
      <c r="EBV78" s="52"/>
      <c r="EBW78" s="52"/>
      <c r="EBX78" s="52"/>
      <c r="EBY78" s="52"/>
      <c r="EBZ78" s="52"/>
      <c r="ECA78" s="52"/>
      <c r="ECB78" s="52"/>
      <c r="ECC78" s="52"/>
      <c r="ECD78" s="52"/>
      <c r="ECE78" s="52"/>
      <c r="ECF78" s="52"/>
      <c r="ECG78" s="52"/>
      <c r="ECH78" s="52"/>
      <c r="ECI78" s="52"/>
      <c r="ECJ78" s="52"/>
      <c r="ECK78" s="52"/>
      <c r="ECL78" s="52"/>
      <c r="ECM78" s="52"/>
      <c r="ECN78" s="52"/>
      <c r="ECO78" s="52"/>
      <c r="ECP78" s="52"/>
      <c r="ECQ78" s="52"/>
      <c r="ECR78" s="52"/>
      <c r="ECS78" s="52"/>
      <c r="ECT78" s="52"/>
      <c r="ECU78" s="52"/>
      <c r="ECV78" s="52"/>
      <c r="ECW78" s="52"/>
      <c r="ECX78" s="52"/>
      <c r="ECY78" s="52"/>
      <c r="ECZ78" s="52"/>
      <c r="EDA78" s="52"/>
      <c r="EDB78" s="52"/>
      <c r="EDC78" s="52"/>
      <c r="EDD78" s="52"/>
      <c r="EDE78" s="52"/>
      <c r="EDF78" s="52"/>
      <c r="EDG78" s="52"/>
      <c r="EDH78" s="52"/>
      <c r="EDI78" s="52"/>
      <c r="EDJ78" s="52"/>
      <c r="EDK78" s="52"/>
      <c r="EDL78" s="52"/>
      <c r="EDM78" s="52"/>
      <c r="EDN78" s="52"/>
      <c r="EDO78" s="52"/>
      <c r="EDP78" s="52"/>
      <c r="EDQ78" s="52"/>
      <c r="EDR78" s="52"/>
      <c r="EDS78" s="52"/>
      <c r="EDT78" s="52"/>
      <c r="EDU78" s="52"/>
      <c r="EDV78" s="52"/>
      <c r="EDW78" s="52"/>
      <c r="EDX78" s="52"/>
      <c r="EDY78" s="52"/>
      <c r="EDZ78" s="52"/>
      <c r="EEA78" s="52"/>
      <c r="EEB78" s="52"/>
      <c r="EEC78" s="52"/>
      <c r="EED78" s="52"/>
      <c r="EEE78" s="52"/>
      <c r="EEF78" s="52"/>
      <c r="EEG78" s="52"/>
      <c r="EEH78" s="52"/>
      <c r="EEI78" s="52"/>
      <c r="EEJ78" s="52"/>
      <c r="EEK78" s="52"/>
      <c r="EEL78" s="52"/>
      <c r="EEM78" s="52"/>
      <c r="EEN78" s="52"/>
      <c r="EEO78" s="52"/>
      <c r="EEP78" s="52"/>
      <c r="EEQ78" s="52"/>
      <c r="EER78" s="52"/>
      <c r="EES78" s="52"/>
      <c r="EET78" s="52"/>
      <c r="EEU78" s="52"/>
      <c r="EEV78" s="52"/>
      <c r="EEW78" s="52"/>
      <c r="EEX78" s="52"/>
      <c r="EEY78" s="52"/>
      <c r="EEZ78" s="52"/>
      <c r="EFA78" s="52"/>
      <c r="EFB78" s="52"/>
      <c r="EFC78" s="52"/>
      <c r="EFD78" s="52"/>
      <c r="EFE78" s="52"/>
      <c r="EFF78" s="52"/>
      <c r="EFG78" s="52"/>
      <c r="EFH78" s="52"/>
      <c r="EFI78" s="52"/>
      <c r="EFJ78" s="52"/>
      <c r="EFK78" s="52"/>
      <c r="EFL78" s="52"/>
      <c r="EFM78" s="52"/>
      <c r="EFN78" s="52"/>
      <c r="EFO78" s="52"/>
      <c r="EFP78" s="52"/>
      <c r="EFQ78" s="52"/>
      <c r="EFR78" s="52"/>
      <c r="EFS78" s="52"/>
      <c r="EFT78" s="52"/>
      <c r="EFU78" s="52"/>
      <c r="EFV78" s="52"/>
      <c r="EFW78" s="52"/>
      <c r="EFX78" s="52"/>
      <c r="EFY78" s="52"/>
      <c r="EFZ78" s="52"/>
      <c r="EGA78" s="52"/>
      <c r="EGB78" s="52"/>
      <c r="EGC78" s="52"/>
      <c r="EGD78" s="52"/>
      <c r="EGE78" s="52"/>
      <c r="EGF78" s="52"/>
      <c r="EGG78" s="52"/>
      <c r="EGH78" s="52"/>
      <c r="EGI78" s="52"/>
      <c r="EGJ78" s="52"/>
      <c r="EGK78" s="52"/>
      <c r="EGL78" s="52"/>
      <c r="EGM78" s="52"/>
      <c r="EGN78" s="52"/>
      <c r="EGO78" s="52"/>
      <c r="EGP78" s="52"/>
      <c r="EGQ78" s="52"/>
      <c r="EGR78" s="52"/>
      <c r="EGS78" s="52"/>
      <c r="EGT78" s="52"/>
      <c r="EGU78" s="52"/>
      <c r="EGV78" s="52"/>
      <c r="EGW78" s="52"/>
      <c r="EGX78" s="52"/>
      <c r="EGY78" s="52"/>
      <c r="EGZ78" s="52"/>
      <c r="EHA78" s="52"/>
      <c r="EHB78" s="52"/>
      <c r="EHC78" s="52"/>
      <c r="EHD78" s="52"/>
      <c r="EHE78" s="52"/>
      <c r="EHF78" s="52"/>
      <c r="EHG78" s="52"/>
      <c r="EHH78" s="52"/>
      <c r="EHI78" s="52"/>
      <c r="EHJ78" s="52"/>
      <c r="EHK78" s="52"/>
      <c r="EHL78" s="52"/>
      <c r="EHM78" s="52"/>
      <c r="EHN78" s="52"/>
      <c r="EHO78" s="52"/>
      <c r="EHP78" s="52"/>
      <c r="EHQ78" s="52"/>
      <c r="EHR78" s="52"/>
      <c r="EHS78" s="52"/>
      <c r="EHT78" s="52"/>
      <c r="EHU78" s="52"/>
      <c r="EHV78" s="52"/>
      <c r="EHW78" s="52"/>
      <c r="EHX78" s="52"/>
      <c r="EHY78" s="52"/>
      <c r="EHZ78" s="52"/>
      <c r="EIA78" s="52"/>
      <c r="EIB78" s="52"/>
      <c r="EIC78" s="52"/>
      <c r="EID78" s="52"/>
      <c r="EIE78" s="52"/>
      <c r="EIF78" s="52"/>
      <c r="EIG78" s="52"/>
      <c r="EIH78" s="52"/>
      <c r="EII78" s="52"/>
      <c r="EIJ78" s="52"/>
      <c r="EIK78" s="52"/>
      <c r="EIL78" s="52"/>
      <c r="EIM78" s="52"/>
      <c r="EIN78" s="52"/>
      <c r="EIO78" s="52"/>
      <c r="EIP78" s="52"/>
      <c r="EIQ78" s="52"/>
      <c r="EIR78" s="52"/>
      <c r="EIS78" s="52"/>
      <c r="EIT78" s="52"/>
      <c r="EIU78" s="52"/>
      <c r="EIV78" s="52"/>
      <c r="EIW78" s="52"/>
      <c r="EIX78" s="52"/>
      <c r="EIY78" s="52"/>
      <c r="EIZ78" s="52"/>
      <c r="EJA78" s="52"/>
      <c r="EJB78" s="52"/>
      <c r="EJC78" s="52"/>
      <c r="EJD78" s="52"/>
      <c r="EJE78" s="52"/>
      <c r="EJF78" s="52"/>
      <c r="EJG78" s="52"/>
      <c r="EJH78" s="52"/>
      <c r="EJI78" s="52"/>
      <c r="EJJ78" s="52"/>
      <c r="EJK78" s="52"/>
      <c r="EJL78" s="52"/>
      <c r="EJM78" s="52"/>
      <c r="EJN78" s="52"/>
      <c r="EJO78" s="52"/>
      <c r="EJP78" s="52"/>
      <c r="EJQ78" s="52"/>
      <c r="EJR78" s="52"/>
      <c r="EJS78" s="52"/>
      <c r="EJT78" s="52"/>
      <c r="EJU78" s="52"/>
      <c r="EJV78" s="52"/>
      <c r="EJW78" s="52"/>
      <c r="EJX78" s="52"/>
      <c r="EJY78" s="52"/>
      <c r="EJZ78" s="52"/>
      <c r="EKA78" s="52"/>
      <c r="EKB78" s="52"/>
      <c r="EKC78" s="52"/>
      <c r="EKD78" s="52"/>
      <c r="EKE78" s="52"/>
      <c r="EKF78" s="52"/>
      <c r="EKG78" s="52"/>
      <c r="EKH78" s="52"/>
      <c r="EKI78" s="52"/>
      <c r="EKJ78" s="52"/>
      <c r="EKK78" s="52"/>
      <c r="EKL78" s="52"/>
      <c r="EKM78" s="52"/>
      <c r="EKN78" s="52"/>
      <c r="EKO78" s="52"/>
      <c r="EKP78" s="52"/>
      <c r="EKQ78" s="52"/>
      <c r="EKR78" s="52"/>
      <c r="EKS78" s="52"/>
      <c r="EKT78" s="52"/>
      <c r="EKU78" s="52"/>
      <c r="EKV78" s="52"/>
      <c r="EKW78" s="52"/>
      <c r="EKX78" s="52"/>
      <c r="EKY78" s="52"/>
      <c r="EKZ78" s="52"/>
      <c r="ELA78" s="52"/>
      <c r="ELB78" s="52"/>
      <c r="ELC78" s="52"/>
      <c r="ELD78" s="52"/>
      <c r="ELE78" s="52"/>
      <c r="ELF78" s="52"/>
      <c r="ELG78" s="52"/>
      <c r="ELH78" s="52"/>
      <c r="ELI78" s="52"/>
      <c r="ELJ78" s="52"/>
      <c r="ELK78" s="52"/>
      <c r="ELL78" s="52"/>
      <c r="ELM78" s="52"/>
      <c r="ELN78" s="52"/>
      <c r="ELO78" s="52"/>
      <c r="ELP78" s="52"/>
      <c r="ELQ78" s="52"/>
      <c r="ELR78" s="52"/>
      <c r="ELS78" s="52"/>
      <c r="ELT78" s="52"/>
      <c r="ELU78" s="52"/>
      <c r="ELV78" s="52"/>
      <c r="ELW78" s="52"/>
      <c r="ELX78" s="52"/>
      <c r="ELY78" s="52"/>
      <c r="ELZ78" s="52"/>
      <c r="EMA78" s="52"/>
      <c r="EMB78" s="52"/>
      <c r="EMC78" s="52"/>
      <c r="EMD78" s="52"/>
      <c r="EME78" s="52"/>
      <c r="EMF78" s="52"/>
      <c r="EMG78" s="52"/>
      <c r="EMH78" s="52"/>
      <c r="EMI78" s="52"/>
      <c r="EMJ78" s="52"/>
      <c r="EMK78" s="52"/>
      <c r="EML78" s="52"/>
      <c r="EMM78" s="52"/>
      <c r="EMN78" s="52"/>
      <c r="EMO78" s="52"/>
      <c r="EMP78" s="52"/>
      <c r="EMQ78" s="52"/>
      <c r="EMR78" s="52"/>
      <c r="EMS78" s="52"/>
      <c r="EMT78" s="52"/>
      <c r="EMU78" s="52"/>
      <c r="EMV78" s="52"/>
      <c r="EMW78" s="52"/>
      <c r="EMX78" s="52"/>
      <c r="EMY78" s="52"/>
      <c r="EMZ78" s="52"/>
      <c r="ENA78" s="52"/>
      <c r="ENB78" s="52"/>
      <c r="ENC78" s="52"/>
      <c r="END78" s="52"/>
      <c r="ENE78" s="52"/>
      <c r="ENF78" s="52"/>
      <c r="ENG78" s="52"/>
      <c r="ENH78" s="52"/>
      <c r="ENI78" s="52"/>
      <c r="ENJ78" s="52"/>
      <c r="ENK78" s="52"/>
      <c r="ENL78" s="52"/>
      <c r="ENM78" s="52"/>
      <c r="ENN78" s="52"/>
      <c r="ENO78" s="52"/>
      <c r="ENP78" s="52"/>
      <c r="ENQ78" s="52"/>
      <c r="ENR78" s="52"/>
      <c r="ENS78" s="52"/>
      <c r="ENT78" s="52"/>
      <c r="ENU78" s="52"/>
      <c r="ENV78" s="52"/>
      <c r="ENW78" s="52"/>
      <c r="ENX78" s="52"/>
      <c r="ENY78" s="52"/>
      <c r="ENZ78" s="52"/>
      <c r="EOA78" s="52"/>
      <c r="EOB78" s="52"/>
      <c r="EOC78" s="52"/>
      <c r="EOD78" s="52"/>
      <c r="EOE78" s="52"/>
      <c r="EOF78" s="52"/>
      <c r="EOG78" s="52"/>
      <c r="EOH78" s="52"/>
      <c r="EOI78" s="52"/>
      <c r="EOJ78" s="52"/>
      <c r="EOK78" s="52"/>
      <c r="EOL78" s="52"/>
      <c r="EOM78" s="52"/>
      <c r="EON78" s="52"/>
      <c r="EOO78" s="52"/>
      <c r="EOP78" s="52"/>
      <c r="EOQ78" s="52"/>
      <c r="EOR78" s="52"/>
      <c r="EOS78" s="52"/>
      <c r="EOT78" s="52"/>
      <c r="EOU78" s="52"/>
      <c r="EOV78" s="52"/>
      <c r="EOW78" s="52"/>
      <c r="EOX78" s="52"/>
      <c r="EOY78" s="52"/>
      <c r="EOZ78" s="52"/>
      <c r="EPA78" s="52"/>
      <c r="EPB78" s="52"/>
      <c r="EPC78" s="52"/>
      <c r="EPD78" s="52"/>
      <c r="EPE78" s="52"/>
      <c r="EPF78" s="52"/>
      <c r="EPG78" s="52"/>
      <c r="EPH78" s="52"/>
      <c r="EPI78" s="52"/>
      <c r="EPJ78" s="52"/>
      <c r="EPK78" s="52"/>
      <c r="EPL78" s="52"/>
      <c r="EPM78" s="52"/>
      <c r="EPN78" s="52"/>
      <c r="EPO78" s="52"/>
      <c r="EPP78" s="52"/>
      <c r="EPQ78" s="52"/>
      <c r="EPR78" s="52"/>
      <c r="EPS78" s="52"/>
      <c r="EPT78" s="52"/>
      <c r="EPU78" s="52"/>
      <c r="EPV78" s="52"/>
      <c r="EPW78" s="52"/>
      <c r="EPX78" s="52"/>
      <c r="EPY78" s="52"/>
      <c r="EPZ78" s="52"/>
      <c r="EQA78" s="52"/>
      <c r="EQB78" s="52"/>
      <c r="EQC78" s="52"/>
      <c r="EQD78" s="52"/>
      <c r="EQE78" s="52"/>
      <c r="EQF78" s="52"/>
      <c r="EQG78" s="52"/>
      <c r="EQH78" s="52"/>
      <c r="EQI78" s="52"/>
      <c r="EQJ78" s="52"/>
      <c r="EQK78" s="52"/>
      <c r="EQL78" s="52"/>
      <c r="EQM78" s="52"/>
      <c r="EQN78" s="52"/>
      <c r="EQO78" s="52"/>
      <c r="EQP78" s="52"/>
      <c r="EQQ78" s="52"/>
      <c r="EQR78" s="52"/>
      <c r="EQS78" s="52"/>
      <c r="EQT78" s="52"/>
      <c r="EQU78" s="52"/>
      <c r="EQV78" s="52"/>
      <c r="EQW78" s="52"/>
      <c r="EQX78" s="52"/>
      <c r="EQY78" s="52"/>
      <c r="EQZ78" s="52"/>
      <c r="ERA78" s="52"/>
      <c r="ERB78" s="52"/>
      <c r="ERC78" s="52"/>
      <c r="ERD78" s="52"/>
      <c r="ERE78" s="52"/>
      <c r="ERF78" s="52"/>
      <c r="ERG78" s="52"/>
      <c r="ERH78" s="52"/>
      <c r="ERI78" s="52"/>
      <c r="ERJ78" s="52"/>
      <c r="ERK78" s="52"/>
      <c r="ERL78" s="52"/>
      <c r="ERM78" s="52"/>
      <c r="ERN78" s="52"/>
      <c r="ERO78" s="52"/>
      <c r="ERP78" s="52"/>
      <c r="ERQ78" s="52"/>
      <c r="ERR78" s="52"/>
      <c r="ERS78" s="52"/>
      <c r="ERT78" s="52"/>
      <c r="ERU78" s="52"/>
      <c r="ERV78" s="52"/>
      <c r="ERW78" s="52"/>
      <c r="ERX78" s="52"/>
      <c r="ERY78" s="52"/>
      <c r="ERZ78" s="52"/>
      <c r="ESA78" s="52"/>
      <c r="ESB78" s="52"/>
      <c r="ESC78" s="52"/>
      <c r="ESD78" s="52"/>
      <c r="ESE78" s="52"/>
      <c r="ESF78" s="52"/>
      <c r="ESG78" s="52"/>
      <c r="ESH78" s="52"/>
      <c r="ESI78" s="52"/>
      <c r="ESJ78" s="52"/>
      <c r="ESK78" s="52"/>
      <c r="ESL78" s="52"/>
      <c r="ESM78" s="52"/>
      <c r="ESN78" s="52"/>
      <c r="ESO78" s="52"/>
      <c r="ESP78" s="52"/>
      <c r="ESQ78" s="52"/>
      <c r="ESR78" s="52"/>
      <c r="ESS78" s="52"/>
      <c r="EST78" s="52"/>
      <c r="ESU78" s="52"/>
      <c r="ESV78" s="52"/>
      <c r="ESW78" s="52"/>
      <c r="ESX78" s="52"/>
      <c r="ESY78" s="52"/>
      <c r="ESZ78" s="52"/>
      <c r="ETA78" s="52"/>
      <c r="ETB78" s="52"/>
      <c r="ETC78" s="52"/>
      <c r="ETD78" s="52"/>
      <c r="ETE78" s="52"/>
      <c r="ETF78" s="52"/>
      <c r="ETG78" s="52"/>
      <c r="ETH78" s="52"/>
      <c r="ETI78" s="52"/>
      <c r="ETJ78" s="52"/>
      <c r="ETK78" s="52"/>
      <c r="ETL78" s="52"/>
      <c r="ETM78" s="52"/>
      <c r="ETN78" s="52"/>
      <c r="ETO78" s="52"/>
      <c r="ETP78" s="52"/>
      <c r="ETQ78" s="52"/>
      <c r="ETR78" s="52"/>
      <c r="ETS78" s="52"/>
      <c r="ETT78" s="52"/>
      <c r="ETU78" s="52"/>
      <c r="ETV78" s="52"/>
      <c r="ETW78" s="52"/>
      <c r="ETX78" s="52"/>
      <c r="ETY78" s="52"/>
      <c r="ETZ78" s="52"/>
      <c r="EUA78" s="52"/>
      <c r="EUB78" s="52"/>
      <c r="EUC78" s="52"/>
      <c r="EUD78" s="52"/>
      <c r="EUE78" s="52"/>
      <c r="EUF78" s="52"/>
      <c r="EUG78" s="52"/>
      <c r="EUH78" s="52"/>
      <c r="EUI78" s="52"/>
      <c r="EUJ78" s="52"/>
      <c r="EUK78" s="52"/>
      <c r="EUL78" s="52"/>
      <c r="EUM78" s="52"/>
      <c r="EUN78" s="52"/>
      <c r="EUO78" s="52"/>
      <c r="EUP78" s="52"/>
      <c r="EUQ78" s="52"/>
      <c r="EUR78" s="52"/>
      <c r="EUS78" s="52"/>
      <c r="EUT78" s="52"/>
      <c r="EUU78" s="52"/>
      <c r="EUV78" s="52"/>
      <c r="EUW78" s="52"/>
      <c r="EUX78" s="52"/>
      <c r="EUY78" s="52"/>
      <c r="EUZ78" s="52"/>
      <c r="EVA78" s="52"/>
      <c r="EVB78" s="52"/>
      <c r="EVC78" s="52"/>
      <c r="EVD78" s="52"/>
      <c r="EVE78" s="52"/>
      <c r="EVF78" s="52"/>
      <c r="EVG78" s="52"/>
      <c r="EVH78" s="52"/>
      <c r="EVI78" s="52"/>
      <c r="EVJ78" s="52"/>
      <c r="EVK78" s="52"/>
      <c r="EVL78" s="52"/>
      <c r="EVM78" s="52"/>
      <c r="EVN78" s="52"/>
      <c r="EVO78" s="52"/>
      <c r="EVP78" s="52"/>
      <c r="EVQ78" s="52"/>
      <c r="EVR78" s="52"/>
      <c r="EVS78" s="52"/>
      <c r="EVT78" s="52"/>
      <c r="EVU78" s="52"/>
      <c r="EVV78" s="52"/>
      <c r="EVW78" s="52"/>
      <c r="EVX78" s="52"/>
      <c r="EVY78" s="52"/>
      <c r="EVZ78" s="52"/>
      <c r="EWA78" s="52"/>
      <c r="EWB78" s="52"/>
      <c r="EWC78" s="52"/>
      <c r="EWD78" s="52"/>
      <c r="EWE78" s="52"/>
      <c r="EWF78" s="52"/>
      <c r="EWG78" s="52"/>
      <c r="EWH78" s="52"/>
      <c r="EWI78" s="52"/>
      <c r="EWJ78" s="52"/>
      <c r="EWK78" s="52"/>
      <c r="EWL78" s="52"/>
      <c r="EWM78" s="52"/>
      <c r="EWN78" s="52"/>
      <c r="EWO78" s="52"/>
      <c r="EWP78" s="52"/>
      <c r="EWQ78" s="52"/>
      <c r="EWR78" s="52"/>
      <c r="EWS78" s="52"/>
      <c r="EWT78" s="52"/>
      <c r="EWU78" s="52"/>
      <c r="EWV78" s="52"/>
      <c r="EWW78" s="52"/>
      <c r="EWX78" s="52"/>
      <c r="EWY78" s="52"/>
      <c r="EWZ78" s="52"/>
      <c r="EXA78" s="52"/>
      <c r="EXB78" s="52"/>
      <c r="EXC78" s="52"/>
      <c r="EXD78" s="52"/>
      <c r="EXE78" s="52"/>
      <c r="EXF78" s="52"/>
      <c r="EXG78" s="52"/>
      <c r="EXH78" s="52"/>
      <c r="EXI78" s="52"/>
      <c r="EXJ78" s="52"/>
      <c r="EXK78" s="52"/>
      <c r="EXL78" s="52"/>
      <c r="EXM78" s="52"/>
      <c r="EXN78" s="52"/>
      <c r="EXO78" s="52"/>
      <c r="EXP78" s="52"/>
      <c r="EXQ78" s="52"/>
      <c r="EXR78" s="52"/>
      <c r="EXS78" s="52"/>
      <c r="EXT78" s="52"/>
      <c r="EXU78" s="52"/>
      <c r="EXV78" s="52"/>
      <c r="EXW78" s="52"/>
      <c r="EXX78" s="52"/>
      <c r="EXY78" s="52"/>
      <c r="EXZ78" s="52"/>
      <c r="EYA78" s="52"/>
      <c r="EYB78" s="52"/>
      <c r="EYC78" s="52"/>
      <c r="EYD78" s="52"/>
      <c r="EYE78" s="52"/>
      <c r="EYF78" s="52"/>
      <c r="EYG78" s="52"/>
      <c r="EYH78" s="52"/>
      <c r="EYI78" s="52"/>
      <c r="EYJ78" s="52"/>
      <c r="EYK78" s="52"/>
      <c r="EYL78" s="52"/>
      <c r="EYM78" s="52"/>
      <c r="EYN78" s="52"/>
      <c r="EYO78" s="52"/>
      <c r="EYP78" s="52"/>
      <c r="EYQ78" s="52"/>
      <c r="EYR78" s="52"/>
      <c r="EYS78" s="52"/>
      <c r="EYT78" s="52"/>
      <c r="EYU78" s="52"/>
      <c r="EYV78" s="52"/>
      <c r="EYW78" s="52"/>
      <c r="EYX78" s="52"/>
      <c r="EYY78" s="52"/>
      <c r="EYZ78" s="52"/>
      <c r="EZA78" s="52"/>
      <c r="EZB78" s="52"/>
      <c r="EZC78" s="52"/>
      <c r="EZD78" s="52"/>
      <c r="EZE78" s="52"/>
      <c r="EZF78" s="52"/>
      <c r="EZG78" s="52"/>
      <c r="EZH78" s="52"/>
      <c r="EZI78" s="52"/>
      <c r="EZJ78" s="52"/>
      <c r="EZK78" s="52"/>
      <c r="EZL78" s="52"/>
      <c r="EZM78" s="52"/>
      <c r="EZN78" s="52"/>
      <c r="EZO78" s="52"/>
      <c r="EZP78" s="52"/>
      <c r="EZQ78" s="52"/>
      <c r="EZR78" s="52"/>
      <c r="EZS78" s="52"/>
      <c r="EZT78" s="52"/>
      <c r="EZU78" s="52"/>
      <c r="EZV78" s="52"/>
      <c r="EZW78" s="52"/>
      <c r="EZX78" s="52"/>
      <c r="EZY78" s="52"/>
      <c r="EZZ78" s="52"/>
      <c r="FAA78" s="52"/>
      <c r="FAB78" s="52"/>
      <c r="FAC78" s="52"/>
      <c r="FAD78" s="52"/>
      <c r="FAE78" s="52"/>
      <c r="FAF78" s="52"/>
      <c r="FAG78" s="52"/>
      <c r="FAH78" s="52"/>
      <c r="FAI78" s="52"/>
      <c r="FAJ78" s="52"/>
      <c r="FAK78" s="52"/>
      <c r="FAL78" s="52"/>
      <c r="FAM78" s="52"/>
      <c r="FAN78" s="52"/>
      <c r="FAO78" s="52"/>
      <c r="FAP78" s="52"/>
      <c r="FAQ78" s="52"/>
      <c r="FAR78" s="52"/>
      <c r="FAS78" s="52"/>
      <c r="FAT78" s="52"/>
      <c r="FAU78" s="52"/>
      <c r="FAV78" s="52"/>
      <c r="FAW78" s="52"/>
      <c r="FAX78" s="52"/>
      <c r="FAY78" s="52"/>
      <c r="FAZ78" s="52"/>
      <c r="FBA78" s="52"/>
      <c r="FBB78" s="52"/>
      <c r="FBC78" s="52"/>
      <c r="FBD78" s="52"/>
      <c r="FBE78" s="52"/>
      <c r="FBF78" s="52"/>
      <c r="FBG78" s="52"/>
      <c r="FBH78" s="52"/>
      <c r="FBI78" s="52"/>
      <c r="FBJ78" s="52"/>
      <c r="FBK78" s="52"/>
      <c r="FBL78" s="52"/>
      <c r="FBM78" s="52"/>
      <c r="FBN78" s="52"/>
      <c r="FBO78" s="52"/>
      <c r="FBP78" s="52"/>
      <c r="FBQ78" s="52"/>
      <c r="FBR78" s="52"/>
      <c r="FBS78" s="52"/>
      <c r="FBT78" s="52"/>
      <c r="FBU78" s="52"/>
      <c r="FBV78" s="52"/>
      <c r="FBW78" s="52"/>
      <c r="FBX78" s="52"/>
      <c r="FBY78" s="52"/>
      <c r="FBZ78" s="52"/>
      <c r="FCA78" s="52"/>
      <c r="FCB78" s="52"/>
      <c r="FCC78" s="52"/>
      <c r="FCD78" s="52"/>
      <c r="FCE78" s="52"/>
      <c r="FCF78" s="52"/>
      <c r="FCG78" s="52"/>
      <c r="FCH78" s="52"/>
      <c r="FCI78" s="52"/>
      <c r="FCJ78" s="52"/>
      <c r="FCK78" s="52"/>
      <c r="FCL78" s="52"/>
      <c r="FCM78" s="52"/>
      <c r="FCN78" s="52"/>
      <c r="FCO78" s="52"/>
      <c r="FCP78" s="52"/>
      <c r="FCQ78" s="52"/>
      <c r="FCR78" s="52"/>
      <c r="FCS78" s="52"/>
      <c r="FCT78" s="52"/>
      <c r="FCU78" s="52"/>
      <c r="FCV78" s="52"/>
      <c r="FCW78" s="52"/>
      <c r="FCX78" s="52"/>
      <c r="FCY78" s="52"/>
      <c r="FCZ78" s="52"/>
      <c r="FDA78" s="52"/>
      <c r="FDB78" s="52"/>
      <c r="FDC78" s="52"/>
      <c r="FDD78" s="52"/>
      <c r="FDE78" s="52"/>
      <c r="FDF78" s="52"/>
      <c r="FDG78" s="52"/>
      <c r="FDH78" s="52"/>
      <c r="FDI78" s="52"/>
      <c r="FDJ78" s="52"/>
      <c r="FDK78" s="52"/>
      <c r="FDL78" s="52"/>
      <c r="FDM78" s="52"/>
      <c r="FDN78" s="52"/>
      <c r="FDO78" s="52"/>
      <c r="FDP78" s="52"/>
      <c r="FDQ78" s="52"/>
      <c r="FDR78" s="52"/>
      <c r="FDS78" s="52"/>
      <c r="FDT78" s="52"/>
      <c r="FDU78" s="52"/>
      <c r="FDV78" s="52"/>
      <c r="FDW78" s="52"/>
      <c r="FDX78" s="52"/>
      <c r="FDY78" s="52"/>
      <c r="FDZ78" s="52"/>
      <c r="FEA78" s="52"/>
      <c r="FEB78" s="52"/>
      <c r="FEC78" s="52"/>
      <c r="FED78" s="52"/>
      <c r="FEE78" s="52"/>
      <c r="FEF78" s="52"/>
      <c r="FEG78" s="52"/>
      <c r="FEH78" s="52"/>
      <c r="FEI78" s="52"/>
      <c r="FEJ78" s="52"/>
      <c r="FEK78" s="52"/>
      <c r="FEL78" s="52"/>
      <c r="FEM78" s="52"/>
      <c r="FEN78" s="52"/>
      <c r="FEO78" s="52"/>
      <c r="FEP78" s="52"/>
      <c r="FEQ78" s="52"/>
      <c r="FER78" s="52"/>
      <c r="FES78" s="52"/>
      <c r="FET78" s="52"/>
      <c r="FEU78" s="52"/>
      <c r="FEV78" s="52"/>
      <c r="FEW78" s="52"/>
      <c r="FEX78" s="52"/>
      <c r="FEY78" s="52"/>
      <c r="FEZ78" s="52"/>
      <c r="FFA78" s="52"/>
      <c r="FFB78" s="52"/>
      <c r="FFC78" s="52"/>
      <c r="FFD78" s="52"/>
      <c r="FFE78" s="52"/>
      <c r="FFF78" s="52"/>
      <c r="FFG78" s="52"/>
      <c r="FFH78" s="52"/>
      <c r="FFI78" s="52"/>
      <c r="FFJ78" s="52"/>
      <c r="FFK78" s="52"/>
      <c r="FFL78" s="52"/>
      <c r="FFM78" s="52"/>
      <c r="FFN78" s="52"/>
      <c r="FFO78" s="52"/>
      <c r="FFP78" s="52"/>
      <c r="FFQ78" s="52"/>
      <c r="FFR78" s="52"/>
      <c r="FFS78" s="52"/>
      <c r="FFT78" s="52"/>
      <c r="FFU78" s="52"/>
      <c r="FFV78" s="52"/>
      <c r="FFW78" s="52"/>
      <c r="FFX78" s="52"/>
      <c r="FFY78" s="52"/>
      <c r="FFZ78" s="52"/>
      <c r="FGA78" s="52"/>
      <c r="FGB78" s="52"/>
      <c r="FGC78" s="52"/>
      <c r="FGD78" s="52"/>
      <c r="FGE78" s="52"/>
      <c r="FGF78" s="52"/>
      <c r="FGG78" s="52"/>
      <c r="FGH78" s="52"/>
      <c r="FGI78" s="52"/>
      <c r="FGJ78" s="52"/>
      <c r="FGK78" s="52"/>
      <c r="FGL78" s="52"/>
      <c r="FGM78" s="52"/>
      <c r="FGN78" s="52"/>
      <c r="FGO78" s="52"/>
      <c r="FGP78" s="52"/>
      <c r="FGQ78" s="52"/>
      <c r="FGR78" s="52"/>
      <c r="FGS78" s="52"/>
      <c r="FGT78" s="52"/>
      <c r="FGU78" s="52"/>
      <c r="FGV78" s="52"/>
      <c r="FGW78" s="52"/>
      <c r="FGX78" s="52"/>
      <c r="FGY78" s="52"/>
      <c r="FGZ78" s="52"/>
      <c r="FHA78" s="52"/>
      <c r="FHB78" s="52"/>
      <c r="FHC78" s="52"/>
      <c r="FHD78" s="52"/>
      <c r="FHE78" s="52"/>
      <c r="FHF78" s="52"/>
      <c r="FHG78" s="52"/>
      <c r="FHH78" s="52"/>
      <c r="FHI78" s="52"/>
      <c r="FHJ78" s="52"/>
      <c r="FHK78" s="52"/>
      <c r="FHL78" s="52"/>
      <c r="FHM78" s="52"/>
      <c r="FHN78" s="52"/>
      <c r="FHO78" s="52"/>
      <c r="FHP78" s="52"/>
      <c r="FHQ78" s="52"/>
      <c r="FHR78" s="52"/>
      <c r="FHS78" s="52"/>
      <c r="FHT78" s="52"/>
      <c r="FHU78" s="52"/>
      <c r="FHV78" s="52"/>
      <c r="FHW78" s="52"/>
      <c r="FHX78" s="52"/>
      <c r="FHY78" s="52"/>
      <c r="FHZ78" s="52"/>
      <c r="FIA78" s="52"/>
      <c r="FIB78" s="52"/>
      <c r="FIC78" s="52"/>
      <c r="FID78" s="52"/>
      <c r="FIE78" s="52"/>
      <c r="FIF78" s="52"/>
      <c r="FIG78" s="52"/>
      <c r="FIH78" s="52"/>
      <c r="FII78" s="52"/>
      <c r="FIJ78" s="52"/>
      <c r="FIK78" s="52"/>
      <c r="FIL78" s="52"/>
      <c r="FIM78" s="52"/>
      <c r="FIN78" s="52"/>
      <c r="FIO78" s="52"/>
      <c r="FIP78" s="52"/>
      <c r="FIQ78" s="52"/>
      <c r="FIR78" s="52"/>
      <c r="FIS78" s="52"/>
      <c r="FIT78" s="52"/>
      <c r="FIU78" s="52"/>
      <c r="FIV78" s="52"/>
      <c r="FIW78" s="52"/>
      <c r="FIX78" s="52"/>
      <c r="FIY78" s="52"/>
      <c r="FIZ78" s="52"/>
      <c r="FJA78" s="52"/>
      <c r="FJB78" s="52"/>
      <c r="FJC78" s="52"/>
      <c r="FJD78" s="52"/>
      <c r="FJE78" s="52"/>
      <c r="FJF78" s="52"/>
      <c r="FJG78" s="52"/>
      <c r="FJH78" s="52"/>
      <c r="FJI78" s="52"/>
      <c r="FJJ78" s="52"/>
      <c r="FJK78" s="52"/>
      <c r="FJL78" s="52"/>
      <c r="FJM78" s="52"/>
      <c r="FJN78" s="52"/>
      <c r="FJO78" s="52"/>
      <c r="FJP78" s="52"/>
      <c r="FJQ78" s="52"/>
      <c r="FJR78" s="52"/>
      <c r="FJS78" s="52"/>
      <c r="FJT78" s="52"/>
      <c r="FJU78" s="52"/>
      <c r="FJV78" s="52"/>
      <c r="FJW78" s="52"/>
      <c r="FJX78" s="52"/>
      <c r="FJY78" s="52"/>
      <c r="FJZ78" s="52"/>
      <c r="FKA78" s="52"/>
      <c r="FKB78" s="52"/>
      <c r="FKC78" s="52"/>
      <c r="FKD78" s="52"/>
      <c r="FKE78" s="52"/>
      <c r="FKF78" s="52"/>
      <c r="FKG78" s="52"/>
      <c r="FKH78" s="52"/>
      <c r="FKI78" s="52"/>
      <c r="FKJ78" s="52"/>
      <c r="FKK78" s="52"/>
      <c r="FKL78" s="52"/>
      <c r="FKM78" s="52"/>
      <c r="FKN78" s="52"/>
      <c r="FKO78" s="52"/>
      <c r="FKP78" s="52"/>
      <c r="FKQ78" s="52"/>
      <c r="FKR78" s="52"/>
      <c r="FKS78" s="52"/>
      <c r="FKT78" s="52"/>
      <c r="FKU78" s="52"/>
      <c r="FKV78" s="52"/>
      <c r="FKW78" s="52"/>
      <c r="FKX78" s="52"/>
      <c r="FKY78" s="52"/>
      <c r="FKZ78" s="52"/>
      <c r="FLA78" s="52"/>
      <c r="FLB78" s="52"/>
      <c r="FLC78" s="52"/>
      <c r="FLD78" s="52"/>
      <c r="FLE78" s="52"/>
      <c r="FLF78" s="52"/>
      <c r="FLG78" s="52"/>
      <c r="FLH78" s="52"/>
      <c r="FLI78" s="52"/>
      <c r="FLJ78" s="52"/>
      <c r="FLK78" s="52"/>
      <c r="FLL78" s="52"/>
      <c r="FLM78" s="52"/>
      <c r="FLN78" s="52"/>
      <c r="FLO78" s="52"/>
      <c r="FLP78" s="52"/>
      <c r="FLQ78" s="52"/>
      <c r="FLR78" s="52"/>
      <c r="FLS78" s="52"/>
      <c r="FLT78" s="52"/>
      <c r="FLU78" s="52"/>
      <c r="FLV78" s="52"/>
      <c r="FLW78" s="52"/>
      <c r="FLX78" s="52"/>
      <c r="FLY78" s="52"/>
      <c r="FLZ78" s="52"/>
      <c r="FMA78" s="52"/>
      <c r="FMB78" s="52"/>
      <c r="FMC78" s="52"/>
      <c r="FMD78" s="52"/>
      <c r="FME78" s="52"/>
      <c r="FMF78" s="52"/>
      <c r="FMG78" s="52"/>
      <c r="FMH78" s="52"/>
      <c r="FMI78" s="52"/>
      <c r="FMJ78" s="52"/>
      <c r="FMK78" s="52"/>
      <c r="FML78" s="52"/>
      <c r="FMM78" s="52"/>
      <c r="FMN78" s="52"/>
      <c r="FMO78" s="52"/>
      <c r="FMP78" s="52"/>
      <c r="FMQ78" s="52"/>
      <c r="FMR78" s="52"/>
      <c r="FMS78" s="52"/>
      <c r="FMT78" s="52"/>
      <c r="FMU78" s="52"/>
      <c r="FMV78" s="52"/>
      <c r="FMW78" s="52"/>
      <c r="FMX78" s="52"/>
      <c r="FMY78" s="52"/>
      <c r="FMZ78" s="52"/>
      <c r="FNA78" s="52"/>
      <c r="FNB78" s="52"/>
      <c r="FNC78" s="52"/>
      <c r="FND78" s="52"/>
      <c r="FNE78" s="52"/>
      <c r="FNF78" s="52"/>
      <c r="FNG78" s="52"/>
      <c r="FNH78" s="52"/>
      <c r="FNI78" s="52"/>
      <c r="FNJ78" s="52"/>
      <c r="FNK78" s="52"/>
      <c r="FNL78" s="52"/>
      <c r="FNM78" s="52"/>
      <c r="FNN78" s="52"/>
      <c r="FNO78" s="52"/>
      <c r="FNP78" s="52"/>
      <c r="FNQ78" s="52"/>
      <c r="FNR78" s="52"/>
      <c r="FNS78" s="52"/>
      <c r="FNT78" s="52"/>
      <c r="FNU78" s="52"/>
      <c r="FNV78" s="52"/>
      <c r="FNW78" s="52"/>
      <c r="FNX78" s="52"/>
      <c r="FNY78" s="52"/>
      <c r="FNZ78" s="52"/>
      <c r="FOA78" s="52"/>
      <c r="FOB78" s="52"/>
      <c r="FOC78" s="52"/>
      <c r="FOD78" s="52"/>
      <c r="FOE78" s="52"/>
      <c r="FOF78" s="52"/>
      <c r="FOG78" s="52"/>
      <c r="FOH78" s="52"/>
      <c r="FOI78" s="52"/>
      <c r="FOJ78" s="52"/>
      <c r="FOK78" s="52"/>
      <c r="FOL78" s="52"/>
      <c r="FOM78" s="52"/>
      <c r="FON78" s="52"/>
      <c r="FOO78" s="52"/>
      <c r="FOP78" s="52"/>
      <c r="FOQ78" s="52"/>
      <c r="FOR78" s="52"/>
      <c r="FOS78" s="52"/>
      <c r="FOT78" s="52"/>
      <c r="FOU78" s="52"/>
      <c r="FOV78" s="52"/>
      <c r="FOW78" s="52"/>
      <c r="FOX78" s="52"/>
      <c r="FOY78" s="52"/>
      <c r="FOZ78" s="52"/>
      <c r="FPA78" s="52"/>
      <c r="FPB78" s="52"/>
      <c r="FPC78" s="52"/>
      <c r="FPD78" s="52"/>
      <c r="FPE78" s="52"/>
      <c r="FPF78" s="52"/>
      <c r="FPG78" s="52"/>
      <c r="FPH78" s="52"/>
      <c r="FPI78" s="52"/>
      <c r="FPJ78" s="52"/>
      <c r="FPK78" s="52"/>
      <c r="FPL78" s="52"/>
      <c r="FPM78" s="52"/>
      <c r="FPN78" s="52"/>
      <c r="FPO78" s="52"/>
      <c r="FPP78" s="52"/>
      <c r="FPQ78" s="52"/>
      <c r="FPR78" s="52"/>
      <c r="FPS78" s="52"/>
      <c r="FPT78" s="52"/>
      <c r="FPU78" s="52"/>
      <c r="FPV78" s="52"/>
      <c r="FPW78" s="52"/>
      <c r="FPX78" s="52"/>
      <c r="FPY78" s="52"/>
      <c r="FPZ78" s="52"/>
      <c r="FQA78" s="52"/>
      <c r="FQB78" s="52"/>
      <c r="FQC78" s="52"/>
      <c r="FQD78" s="52"/>
      <c r="FQE78" s="52"/>
      <c r="FQF78" s="52"/>
      <c r="FQG78" s="52"/>
      <c r="FQH78" s="52"/>
      <c r="FQI78" s="52"/>
      <c r="FQJ78" s="52"/>
      <c r="FQK78" s="52"/>
      <c r="FQL78" s="52"/>
      <c r="FQM78" s="52"/>
      <c r="FQN78" s="52"/>
      <c r="FQO78" s="52"/>
      <c r="FQP78" s="52"/>
      <c r="FQQ78" s="52"/>
      <c r="FQR78" s="52"/>
      <c r="FQS78" s="52"/>
      <c r="FQT78" s="52"/>
      <c r="FQU78" s="52"/>
      <c r="FQV78" s="52"/>
      <c r="FQW78" s="52"/>
      <c r="FQX78" s="52"/>
      <c r="FQY78" s="52"/>
      <c r="FQZ78" s="52"/>
      <c r="FRA78" s="52"/>
      <c r="FRB78" s="52"/>
      <c r="FRC78" s="52"/>
      <c r="FRD78" s="52"/>
      <c r="FRE78" s="52"/>
      <c r="FRF78" s="52"/>
      <c r="FRG78" s="52"/>
      <c r="FRH78" s="52"/>
      <c r="FRI78" s="52"/>
      <c r="FRJ78" s="52"/>
      <c r="FRK78" s="52"/>
      <c r="FRL78" s="52"/>
      <c r="FRM78" s="52"/>
      <c r="FRN78" s="52"/>
      <c r="FRO78" s="52"/>
      <c r="FRP78" s="52"/>
      <c r="FRQ78" s="52"/>
      <c r="FRR78" s="52"/>
      <c r="FRS78" s="52"/>
      <c r="FRT78" s="52"/>
      <c r="FRU78" s="52"/>
      <c r="FRV78" s="52"/>
      <c r="FRW78" s="52"/>
      <c r="FRX78" s="52"/>
      <c r="FRY78" s="52"/>
      <c r="FRZ78" s="52"/>
      <c r="FSA78" s="52"/>
      <c r="FSB78" s="52"/>
      <c r="FSC78" s="52"/>
      <c r="FSD78" s="52"/>
      <c r="FSE78" s="52"/>
      <c r="FSF78" s="52"/>
      <c r="FSG78" s="52"/>
      <c r="FSH78" s="52"/>
      <c r="FSI78" s="52"/>
      <c r="FSJ78" s="52"/>
      <c r="FSK78" s="52"/>
      <c r="FSL78" s="52"/>
      <c r="FSM78" s="52"/>
      <c r="FSN78" s="52"/>
      <c r="FSO78" s="52"/>
      <c r="FSP78" s="52"/>
      <c r="FSQ78" s="52"/>
      <c r="FSR78" s="52"/>
      <c r="FSS78" s="52"/>
      <c r="FST78" s="52"/>
      <c r="FSU78" s="52"/>
      <c r="FSV78" s="52"/>
      <c r="FSW78" s="52"/>
      <c r="FSX78" s="52"/>
      <c r="FSY78" s="52"/>
      <c r="FSZ78" s="52"/>
      <c r="FTA78" s="52"/>
      <c r="FTB78" s="52"/>
      <c r="FTC78" s="52"/>
      <c r="FTD78" s="52"/>
      <c r="FTE78" s="52"/>
      <c r="FTF78" s="52"/>
      <c r="FTG78" s="52"/>
      <c r="FTH78" s="52"/>
      <c r="FTI78" s="52"/>
      <c r="FTJ78" s="52"/>
      <c r="FTK78" s="52"/>
      <c r="FTL78" s="52"/>
      <c r="FTM78" s="52"/>
      <c r="FTN78" s="52"/>
      <c r="FTO78" s="52"/>
      <c r="FTP78" s="52"/>
      <c r="FTQ78" s="52"/>
      <c r="FTR78" s="52"/>
      <c r="FTS78" s="52"/>
      <c r="FTT78" s="52"/>
      <c r="FTU78" s="52"/>
      <c r="FTV78" s="52"/>
      <c r="FTW78" s="52"/>
      <c r="FTX78" s="52"/>
      <c r="FTY78" s="52"/>
      <c r="FTZ78" s="52"/>
      <c r="FUA78" s="52"/>
      <c r="FUB78" s="52"/>
      <c r="FUC78" s="52"/>
      <c r="FUD78" s="52"/>
      <c r="FUE78" s="52"/>
      <c r="FUF78" s="52"/>
      <c r="FUG78" s="52"/>
      <c r="FUH78" s="52"/>
      <c r="FUI78" s="52"/>
      <c r="FUJ78" s="52"/>
      <c r="FUK78" s="52"/>
      <c r="FUL78" s="52"/>
      <c r="FUM78" s="52"/>
      <c r="FUN78" s="52"/>
      <c r="FUO78" s="52"/>
      <c r="FUP78" s="52"/>
      <c r="FUQ78" s="52"/>
      <c r="FUR78" s="52"/>
      <c r="FUS78" s="52"/>
      <c r="FUT78" s="52"/>
      <c r="FUU78" s="52"/>
      <c r="FUV78" s="52"/>
      <c r="FUW78" s="52"/>
      <c r="FUX78" s="52"/>
      <c r="FUY78" s="52"/>
      <c r="FUZ78" s="52"/>
      <c r="FVA78" s="52"/>
      <c r="FVB78" s="52"/>
      <c r="FVC78" s="52"/>
      <c r="FVD78" s="52"/>
      <c r="FVE78" s="52"/>
      <c r="FVF78" s="52"/>
      <c r="FVG78" s="52"/>
      <c r="FVH78" s="52"/>
      <c r="FVI78" s="52"/>
      <c r="FVJ78" s="52"/>
      <c r="FVK78" s="52"/>
      <c r="FVL78" s="52"/>
      <c r="FVM78" s="52"/>
      <c r="FVN78" s="52"/>
      <c r="FVO78" s="52"/>
      <c r="FVP78" s="52"/>
      <c r="FVQ78" s="52"/>
      <c r="FVR78" s="52"/>
      <c r="FVS78" s="52"/>
      <c r="FVT78" s="52"/>
      <c r="FVU78" s="52"/>
      <c r="FVV78" s="52"/>
      <c r="FVW78" s="52"/>
      <c r="FVX78" s="52"/>
      <c r="FVY78" s="52"/>
      <c r="FVZ78" s="52"/>
      <c r="FWA78" s="52"/>
      <c r="FWB78" s="52"/>
      <c r="FWC78" s="52"/>
      <c r="FWD78" s="52"/>
      <c r="FWE78" s="52"/>
      <c r="FWF78" s="52"/>
      <c r="FWG78" s="52"/>
      <c r="FWH78" s="52"/>
      <c r="FWI78" s="52"/>
      <c r="FWJ78" s="52"/>
      <c r="FWK78" s="52"/>
      <c r="FWL78" s="52"/>
      <c r="FWM78" s="52"/>
      <c r="FWN78" s="52"/>
      <c r="FWO78" s="52"/>
      <c r="FWP78" s="52"/>
      <c r="FWQ78" s="52"/>
      <c r="FWR78" s="52"/>
      <c r="FWS78" s="52"/>
      <c r="FWT78" s="52"/>
      <c r="FWU78" s="52"/>
      <c r="FWV78" s="52"/>
      <c r="FWW78" s="52"/>
      <c r="FWX78" s="52"/>
      <c r="FWY78" s="52"/>
      <c r="FWZ78" s="52"/>
      <c r="FXA78" s="52"/>
      <c r="FXB78" s="52"/>
      <c r="FXC78" s="52"/>
      <c r="FXD78" s="52"/>
      <c r="FXE78" s="52"/>
      <c r="FXF78" s="52"/>
      <c r="FXG78" s="52"/>
      <c r="FXH78" s="52"/>
      <c r="FXI78" s="52"/>
      <c r="FXJ78" s="52"/>
      <c r="FXK78" s="52"/>
      <c r="FXL78" s="52"/>
      <c r="FXM78" s="52"/>
      <c r="FXN78" s="52"/>
      <c r="FXO78" s="52"/>
      <c r="FXP78" s="52"/>
      <c r="FXQ78" s="52"/>
      <c r="FXR78" s="52"/>
      <c r="FXS78" s="52"/>
      <c r="FXT78" s="52"/>
      <c r="FXU78" s="52"/>
      <c r="FXV78" s="52"/>
      <c r="FXW78" s="52"/>
      <c r="FXX78" s="52"/>
      <c r="FXY78" s="52"/>
      <c r="FXZ78" s="52"/>
      <c r="FYA78" s="52"/>
      <c r="FYB78" s="52"/>
      <c r="FYC78" s="52"/>
      <c r="FYD78" s="52"/>
      <c r="FYE78" s="52"/>
      <c r="FYF78" s="52"/>
      <c r="FYG78" s="52"/>
      <c r="FYH78" s="52"/>
      <c r="FYI78" s="52"/>
      <c r="FYJ78" s="52"/>
      <c r="FYK78" s="52"/>
      <c r="FYL78" s="52"/>
      <c r="FYM78" s="52"/>
      <c r="FYN78" s="52"/>
      <c r="FYO78" s="52"/>
      <c r="FYP78" s="52"/>
      <c r="FYQ78" s="52"/>
      <c r="FYR78" s="52"/>
      <c r="FYS78" s="52"/>
      <c r="FYT78" s="52"/>
      <c r="FYU78" s="52"/>
      <c r="FYV78" s="52"/>
      <c r="FYW78" s="52"/>
      <c r="FYX78" s="52"/>
      <c r="FYY78" s="52"/>
      <c r="FYZ78" s="52"/>
      <c r="FZA78" s="52"/>
      <c r="FZB78" s="52"/>
      <c r="FZC78" s="52"/>
      <c r="FZD78" s="52"/>
      <c r="FZE78" s="52"/>
      <c r="FZF78" s="52"/>
      <c r="FZG78" s="52"/>
      <c r="FZH78" s="52"/>
      <c r="FZI78" s="52"/>
      <c r="FZJ78" s="52"/>
      <c r="FZK78" s="52"/>
      <c r="FZL78" s="52"/>
      <c r="FZM78" s="52"/>
      <c r="FZN78" s="52"/>
      <c r="FZO78" s="52"/>
      <c r="FZP78" s="52"/>
      <c r="FZQ78" s="52"/>
      <c r="FZR78" s="52"/>
      <c r="FZS78" s="52"/>
      <c r="FZT78" s="52"/>
      <c r="FZU78" s="52"/>
      <c r="FZV78" s="52"/>
      <c r="FZW78" s="52"/>
      <c r="FZX78" s="52"/>
      <c r="FZY78" s="52"/>
      <c r="FZZ78" s="52"/>
      <c r="GAA78" s="52"/>
      <c r="GAB78" s="52"/>
      <c r="GAC78" s="52"/>
      <c r="GAD78" s="52"/>
      <c r="GAE78" s="52"/>
      <c r="GAF78" s="52"/>
      <c r="GAG78" s="52"/>
      <c r="GAH78" s="52"/>
      <c r="GAI78" s="52"/>
      <c r="GAJ78" s="52"/>
      <c r="GAK78" s="52"/>
      <c r="GAL78" s="52"/>
      <c r="GAM78" s="52"/>
      <c r="GAN78" s="52"/>
      <c r="GAO78" s="52"/>
      <c r="GAP78" s="52"/>
      <c r="GAQ78" s="52"/>
      <c r="GAR78" s="52"/>
      <c r="GAS78" s="52"/>
      <c r="GAT78" s="52"/>
      <c r="GAU78" s="52"/>
      <c r="GAV78" s="52"/>
      <c r="GAW78" s="52"/>
      <c r="GAX78" s="52"/>
      <c r="GAY78" s="52"/>
      <c r="GAZ78" s="52"/>
      <c r="GBA78" s="52"/>
      <c r="GBB78" s="52"/>
      <c r="GBC78" s="52"/>
      <c r="GBD78" s="52"/>
      <c r="GBE78" s="52"/>
      <c r="GBF78" s="52"/>
      <c r="GBG78" s="52"/>
      <c r="GBH78" s="52"/>
      <c r="GBI78" s="52"/>
      <c r="GBJ78" s="52"/>
      <c r="GBK78" s="52"/>
      <c r="GBL78" s="52"/>
      <c r="GBM78" s="52"/>
      <c r="GBN78" s="52"/>
      <c r="GBO78" s="52"/>
      <c r="GBP78" s="52"/>
      <c r="GBQ78" s="52"/>
      <c r="GBR78" s="52"/>
      <c r="GBS78" s="52"/>
      <c r="GBT78" s="52"/>
      <c r="GBU78" s="52"/>
      <c r="GBV78" s="52"/>
      <c r="GBW78" s="52"/>
      <c r="GBX78" s="52"/>
      <c r="GBY78" s="52"/>
      <c r="GBZ78" s="52"/>
      <c r="GCA78" s="52"/>
      <c r="GCB78" s="52"/>
      <c r="GCC78" s="52"/>
      <c r="GCD78" s="52"/>
      <c r="GCE78" s="52"/>
      <c r="GCF78" s="52"/>
      <c r="GCG78" s="52"/>
      <c r="GCH78" s="52"/>
      <c r="GCI78" s="52"/>
      <c r="GCJ78" s="52"/>
      <c r="GCK78" s="52"/>
      <c r="GCL78" s="52"/>
      <c r="GCM78" s="52"/>
      <c r="GCN78" s="52"/>
      <c r="GCO78" s="52"/>
      <c r="GCP78" s="52"/>
      <c r="GCQ78" s="52"/>
      <c r="GCR78" s="52"/>
      <c r="GCS78" s="52"/>
      <c r="GCT78" s="52"/>
      <c r="GCU78" s="52"/>
      <c r="GCV78" s="52"/>
      <c r="GCW78" s="52"/>
      <c r="GCX78" s="52"/>
      <c r="GCY78" s="52"/>
      <c r="GCZ78" s="52"/>
      <c r="GDA78" s="52"/>
      <c r="GDB78" s="52"/>
      <c r="GDC78" s="52"/>
      <c r="GDD78" s="52"/>
      <c r="GDE78" s="52"/>
      <c r="GDF78" s="52"/>
      <c r="GDG78" s="52"/>
      <c r="GDH78" s="52"/>
      <c r="GDI78" s="52"/>
      <c r="GDJ78" s="52"/>
      <c r="GDK78" s="52"/>
      <c r="GDL78" s="52"/>
      <c r="GDM78" s="52"/>
      <c r="GDN78" s="52"/>
      <c r="GDO78" s="52"/>
      <c r="GDP78" s="52"/>
      <c r="GDQ78" s="52"/>
      <c r="GDR78" s="52"/>
      <c r="GDS78" s="52"/>
      <c r="GDT78" s="52"/>
      <c r="GDU78" s="52"/>
      <c r="GDV78" s="52"/>
      <c r="GDW78" s="52"/>
      <c r="GDX78" s="52"/>
      <c r="GDY78" s="52"/>
      <c r="GDZ78" s="52"/>
      <c r="GEA78" s="52"/>
      <c r="GEB78" s="52"/>
      <c r="GEC78" s="52"/>
      <c r="GED78" s="52"/>
      <c r="GEE78" s="52"/>
      <c r="GEF78" s="52"/>
      <c r="GEG78" s="52"/>
      <c r="GEH78" s="52"/>
      <c r="GEI78" s="52"/>
      <c r="GEJ78" s="52"/>
      <c r="GEK78" s="52"/>
      <c r="GEL78" s="52"/>
      <c r="GEM78" s="52"/>
      <c r="GEN78" s="52"/>
      <c r="GEO78" s="52"/>
      <c r="GEP78" s="52"/>
      <c r="GEQ78" s="52"/>
      <c r="GER78" s="52"/>
      <c r="GES78" s="52"/>
      <c r="GET78" s="52"/>
      <c r="GEU78" s="52"/>
      <c r="GEV78" s="52"/>
      <c r="GEW78" s="52"/>
      <c r="GEX78" s="52"/>
      <c r="GEY78" s="52"/>
      <c r="GEZ78" s="52"/>
      <c r="GFA78" s="52"/>
      <c r="GFB78" s="52"/>
      <c r="GFC78" s="52"/>
      <c r="GFD78" s="52"/>
      <c r="GFE78" s="52"/>
      <c r="GFF78" s="52"/>
      <c r="GFG78" s="52"/>
      <c r="GFH78" s="52"/>
      <c r="GFI78" s="52"/>
      <c r="GFJ78" s="52"/>
      <c r="GFK78" s="52"/>
      <c r="GFL78" s="52"/>
      <c r="GFM78" s="52"/>
      <c r="GFN78" s="52"/>
      <c r="GFO78" s="52"/>
      <c r="GFP78" s="52"/>
      <c r="GFQ78" s="52"/>
      <c r="GFR78" s="52"/>
      <c r="GFS78" s="52"/>
      <c r="GFT78" s="52"/>
      <c r="GFU78" s="52"/>
      <c r="GFV78" s="52"/>
      <c r="GFW78" s="52"/>
      <c r="GFX78" s="52"/>
      <c r="GFY78" s="52"/>
      <c r="GFZ78" s="52"/>
      <c r="GGA78" s="52"/>
      <c r="GGB78" s="52"/>
      <c r="GGC78" s="52"/>
      <c r="GGD78" s="52"/>
      <c r="GGE78" s="52"/>
      <c r="GGF78" s="52"/>
      <c r="GGG78" s="52"/>
      <c r="GGH78" s="52"/>
      <c r="GGI78" s="52"/>
      <c r="GGJ78" s="52"/>
      <c r="GGK78" s="52"/>
      <c r="GGL78" s="52"/>
      <c r="GGM78" s="52"/>
      <c r="GGN78" s="52"/>
      <c r="GGO78" s="52"/>
      <c r="GGP78" s="52"/>
      <c r="GGQ78" s="52"/>
      <c r="GGR78" s="52"/>
      <c r="GGS78" s="52"/>
      <c r="GGT78" s="52"/>
      <c r="GGU78" s="52"/>
      <c r="GGV78" s="52"/>
      <c r="GGW78" s="52"/>
      <c r="GGX78" s="52"/>
      <c r="GGY78" s="52"/>
      <c r="GGZ78" s="52"/>
      <c r="GHA78" s="52"/>
      <c r="GHB78" s="52"/>
      <c r="GHC78" s="52"/>
      <c r="GHD78" s="52"/>
      <c r="GHE78" s="52"/>
      <c r="GHF78" s="52"/>
      <c r="GHG78" s="52"/>
      <c r="GHH78" s="52"/>
      <c r="GHI78" s="52"/>
      <c r="GHJ78" s="52"/>
      <c r="GHK78" s="52"/>
      <c r="GHL78" s="52"/>
      <c r="GHM78" s="52"/>
      <c r="GHN78" s="52"/>
      <c r="GHO78" s="52"/>
      <c r="GHP78" s="52"/>
      <c r="GHQ78" s="52"/>
      <c r="GHR78" s="52"/>
      <c r="GHS78" s="52"/>
      <c r="GHT78" s="52"/>
      <c r="GHU78" s="52"/>
      <c r="GHV78" s="52"/>
      <c r="GHW78" s="52"/>
      <c r="GHX78" s="52"/>
      <c r="GHY78" s="52"/>
      <c r="GHZ78" s="52"/>
      <c r="GIA78" s="52"/>
      <c r="GIB78" s="52"/>
      <c r="GIC78" s="52"/>
      <c r="GID78" s="52"/>
      <c r="GIE78" s="52"/>
      <c r="GIF78" s="52"/>
      <c r="GIG78" s="52"/>
      <c r="GIH78" s="52"/>
      <c r="GII78" s="52"/>
      <c r="GIJ78" s="52"/>
      <c r="GIK78" s="52"/>
      <c r="GIL78" s="52"/>
      <c r="GIM78" s="52"/>
      <c r="GIN78" s="52"/>
      <c r="GIO78" s="52"/>
      <c r="GIP78" s="52"/>
      <c r="GIQ78" s="52"/>
      <c r="GIR78" s="52"/>
      <c r="GIS78" s="52"/>
      <c r="GIT78" s="52"/>
      <c r="GIU78" s="52"/>
      <c r="GIV78" s="52"/>
      <c r="GIW78" s="52"/>
      <c r="GIX78" s="52"/>
      <c r="GIY78" s="52"/>
      <c r="GIZ78" s="52"/>
      <c r="GJA78" s="52"/>
      <c r="GJB78" s="52"/>
      <c r="GJC78" s="52"/>
      <c r="GJD78" s="52"/>
      <c r="GJE78" s="52"/>
      <c r="GJF78" s="52"/>
      <c r="GJG78" s="52"/>
      <c r="GJH78" s="52"/>
      <c r="GJI78" s="52"/>
      <c r="GJJ78" s="52"/>
      <c r="GJK78" s="52"/>
      <c r="GJL78" s="52"/>
      <c r="GJM78" s="52"/>
      <c r="GJN78" s="52"/>
      <c r="GJO78" s="52"/>
      <c r="GJP78" s="52"/>
      <c r="GJQ78" s="52"/>
      <c r="GJR78" s="52"/>
      <c r="GJS78" s="52"/>
      <c r="GJT78" s="52"/>
      <c r="GJU78" s="52"/>
      <c r="GJV78" s="52"/>
      <c r="GJW78" s="52"/>
      <c r="GJX78" s="52"/>
      <c r="GJY78" s="52"/>
      <c r="GJZ78" s="52"/>
      <c r="GKA78" s="52"/>
      <c r="GKB78" s="52"/>
      <c r="GKC78" s="52"/>
      <c r="GKD78" s="52"/>
      <c r="GKE78" s="52"/>
      <c r="GKF78" s="52"/>
      <c r="GKG78" s="52"/>
      <c r="GKH78" s="52"/>
      <c r="GKI78" s="52"/>
      <c r="GKJ78" s="52"/>
      <c r="GKK78" s="52"/>
      <c r="GKL78" s="52"/>
      <c r="GKM78" s="52"/>
      <c r="GKN78" s="52"/>
      <c r="GKO78" s="52"/>
      <c r="GKP78" s="52"/>
      <c r="GKQ78" s="52"/>
      <c r="GKR78" s="52"/>
      <c r="GKS78" s="52"/>
      <c r="GKT78" s="52"/>
      <c r="GKU78" s="52"/>
      <c r="GKV78" s="52"/>
      <c r="GKW78" s="52"/>
      <c r="GKX78" s="52"/>
      <c r="GKY78" s="52"/>
      <c r="GKZ78" s="52"/>
      <c r="GLA78" s="52"/>
      <c r="GLB78" s="52"/>
      <c r="GLC78" s="52"/>
      <c r="GLD78" s="52"/>
      <c r="GLE78" s="52"/>
      <c r="GLF78" s="52"/>
      <c r="GLG78" s="52"/>
      <c r="GLH78" s="52"/>
      <c r="GLI78" s="52"/>
      <c r="GLJ78" s="52"/>
      <c r="GLK78" s="52"/>
      <c r="GLL78" s="52"/>
      <c r="GLM78" s="52"/>
      <c r="GLN78" s="52"/>
      <c r="GLO78" s="52"/>
      <c r="GLP78" s="52"/>
      <c r="GLQ78" s="52"/>
      <c r="GLR78" s="52"/>
      <c r="GLS78" s="52"/>
      <c r="GLT78" s="52"/>
      <c r="GLU78" s="52"/>
      <c r="GLV78" s="52"/>
      <c r="GLW78" s="52"/>
      <c r="GLX78" s="52"/>
      <c r="GLY78" s="52"/>
      <c r="GLZ78" s="52"/>
      <c r="GMA78" s="52"/>
      <c r="GMB78" s="52"/>
      <c r="GMC78" s="52"/>
      <c r="GMD78" s="52"/>
      <c r="GME78" s="52"/>
      <c r="GMF78" s="52"/>
      <c r="GMG78" s="52"/>
      <c r="GMH78" s="52"/>
      <c r="GMI78" s="52"/>
      <c r="GMJ78" s="52"/>
      <c r="GMK78" s="52"/>
      <c r="GML78" s="52"/>
      <c r="GMM78" s="52"/>
      <c r="GMN78" s="52"/>
      <c r="GMO78" s="52"/>
      <c r="GMP78" s="52"/>
      <c r="GMQ78" s="52"/>
      <c r="GMR78" s="52"/>
      <c r="GMS78" s="52"/>
      <c r="GMT78" s="52"/>
      <c r="GMU78" s="52"/>
      <c r="GMV78" s="52"/>
      <c r="GMW78" s="52"/>
      <c r="GMX78" s="52"/>
      <c r="GMY78" s="52"/>
      <c r="GMZ78" s="52"/>
      <c r="GNA78" s="52"/>
      <c r="GNB78" s="52"/>
      <c r="GNC78" s="52"/>
      <c r="GND78" s="52"/>
      <c r="GNE78" s="52"/>
      <c r="GNF78" s="52"/>
      <c r="GNG78" s="52"/>
      <c r="GNH78" s="52"/>
      <c r="GNI78" s="52"/>
      <c r="GNJ78" s="52"/>
      <c r="GNK78" s="52"/>
      <c r="GNL78" s="52"/>
      <c r="GNM78" s="52"/>
      <c r="GNN78" s="52"/>
      <c r="GNO78" s="52"/>
      <c r="GNP78" s="52"/>
      <c r="GNQ78" s="52"/>
      <c r="GNR78" s="52"/>
      <c r="GNS78" s="52"/>
      <c r="GNT78" s="52"/>
      <c r="GNU78" s="52"/>
      <c r="GNV78" s="52"/>
      <c r="GNW78" s="52"/>
      <c r="GNX78" s="52"/>
      <c r="GNY78" s="52"/>
      <c r="GNZ78" s="52"/>
      <c r="GOA78" s="52"/>
      <c r="GOB78" s="52"/>
      <c r="GOC78" s="52"/>
      <c r="GOD78" s="52"/>
      <c r="GOE78" s="52"/>
      <c r="GOF78" s="52"/>
      <c r="GOG78" s="52"/>
      <c r="GOH78" s="52"/>
      <c r="GOI78" s="52"/>
      <c r="GOJ78" s="52"/>
      <c r="GOK78" s="52"/>
      <c r="GOL78" s="52"/>
      <c r="GOM78" s="52"/>
      <c r="GON78" s="52"/>
      <c r="GOO78" s="52"/>
      <c r="GOP78" s="52"/>
      <c r="GOQ78" s="52"/>
      <c r="GOR78" s="52"/>
      <c r="GOS78" s="52"/>
      <c r="GOT78" s="52"/>
      <c r="GOU78" s="52"/>
      <c r="GOV78" s="52"/>
      <c r="GOW78" s="52"/>
      <c r="GOX78" s="52"/>
      <c r="GOY78" s="52"/>
      <c r="GOZ78" s="52"/>
      <c r="GPA78" s="52"/>
      <c r="GPB78" s="52"/>
      <c r="GPC78" s="52"/>
      <c r="GPD78" s="52"/>
      <c r="GPE78" s="52"/>
      <c r="GPF78" s="52"/>
      <c r="GPG78" s="52"/>
      <c r="GPH78" s="52"/>
      <c r="GPI78" s="52"/>
      <c r="GPJ78" s="52"/>
      <c r="GPK78" s="52"/>
      <c r="GPL78" s="52"/>
      <c r="GPM78" s="52"/>
      <c r="GPN78" s="52"/>
      <c r="GPO78" s="52"/>
      <c r="GPP78" s="52"/>
      <c r="GPQ78" s="52"/>
      <c r="GPR78" s="52"/>
      <c r="GPS78" s="52"/>
      <c r="GPT78" s="52"/>
      <c r="GPU78" s="52"/>
      <c r="GPV78" s="52"/>
      <c r="GPW78" s="52"/>
      <c r="GPX78" s="52"/>
      <c r="GPY78" s="52"/>
      <c r="GPZ78" s="52"/>
      <c r="GQA78" s="52"/>
      <c r="GQB78" s="52"/>
      <c r="GQC78" s="52"/>
      <c r="GQD78" s="52"/>
      <c r="GQE78" s="52"/>
      <c r="GQF78" s="52"/>
      <c r="GQG78" s="52"/>
      <c r="GQH78" s="52"/>
      <c r="GQI78" s="52"/>
      <c r="GQJ78" s="52"/>
      <c r="GQK78" s="52"/>
      <c r="GQL78" s="52"/>
      <c r="GQM78" s="52"/>
      <c r="GQN78" s="52"/>
      <c r="GQO78" s="52"/>
      <c r="GQP78" s="52"/>
      <c r="GQQ78" s="52"/>
      <c r="GQR78" s="52"/>
      <c r="GQS78" s="52"/>
      <c r="GQT78" s="52"/>
      <c r="GQU78" s="52"/>
      <c r="GQV78" s="52"/>
      <c r="GQW78" s="52"/>
      <c r="GQX78" s="52"/>
      <c r="GQY78" s="52"/>
      <c r="GQZ78" s="52"/>
      <c r="GRA78" s="52"/>
      <c r="GRB78" s="52"/>
      <c r="GRC78" s="52"/>
      <c r="GRD78" s="52"/>
      <c r="GRE78" s="52"/>
      <c r="GRF78" s="52"/>
      <c r="GRG78" s="52"/>
      <c r="GRH78" s="52"/>
      <c r="GRI78" s="52"/>
      <c r="GRJ78" s="52"/>
      <c r="GRK78" s="52"/>
      <c r="GRL78" s="52"/>
      <c r="GRM78" s="52"/>
      <c r="GRN78" s="52"/>
      <c r="GRO78" s="52"/>
      <c r="GRP78" s="52"/>
      <c r="GRQ78" s="52"/>
      <c r="GRR78" s="52"/>
      <c r="GRS78" s="52"/>
      <c r="GRT78" s="52"/>
      <c r="GRU78" s="52"/>
      <c r="GRV78" s="52"/>
      <c r="GRW78" s="52"/>
      <c r="GRX78" s="52"/>
      <c r="GRY78" s="52"/>
      <c r="GRZ78" s="52"/>
      <c r="GSA78" s="52"/>
      <c r="GSB78" s="52"/>
      <c r="GSC78" s="52"/>
      <c r="GSD78" s="52"/>
      <c r="GSE78" s="52"/>
      <c r="GSF78" s="52"/>
      <c r="GSG78" s="52"/>
      <c r="GSH78" s="52"/>
      <c r="GSI78" s="52"/>
      <c r="GSJ78" s="52"/>
      <c r="GSK78" s="52"/>
      <c r="GSL78" s="52"/>
      <c r="GSM78" s="52"/>
      <c r="GSN78" s="52"/>
      <c r="GSO78" s="52"/>
      <c r="GSP78" s="52"/>
      <c r="GSQ78" s="52"/>
      <c r="GSR78" s="52"/>
      <c r="GSS78" s="52"/>
      <c r="GST78" s="52"/>
      <c r="GSU78" s="52"/>
      <c r="GSV78" s="52"/>
      <c r="GSW78" s="52"/>
      <c r="GSX78" s="52"/>
      <c r="GSY78" s="52"/>
      <c r="GSZ78" s="52"/>
      <c r="GTA78" s="52"/>
      <c r="GTB78" s="52"/>
      <c r="GTC78" s="52"/>
      <c r="GTD78" s="52"/>
      <c r="GTE78" s="52"/>
      <c r="GTF78" s="52"/>
      <c r="GTG78" s="52"/>
      <c r="GTH78" s="52"/>
      <c r="GTI78" s="52"/>
      <c r="GTJ78" s="52"/>
      <c r="GTK78" s="52"/>
      <c r="GTL78" s="52"/>
      <c r="GTM78" s="52"/>
      <c r="GTN78" s="52"/>
      <c r="GTO78" s="52"/>
      <c r="GTP78" s="52"/>
      <c r="GTQ78" s="52"/>
      <c r="GTR78" s="52"/>
      <c r="GTS78" s="52"/>
      <c r="GTT78" s="52"/>
      <c r="GTU78" s="52"/>
      <c r="GTV78" s="52"/>
      <c r="GTW78" s="52"/>
      <c r="GTX78" s="52"/>
      <c r="GTY78" s="52"/>
      <c r="GTZ78" s="52"/>
      <c r="GUA78" s="52"/>
      <c r="GUB78" s="52"/>
      <c r="GUC78" s="52"/>
      <c r="GUD78" s="52"/>
      <c r="GUE78" s="52"/>
      <c r="GUF78" s="52"/>
      <c r="GUG78" s="52"/>
      <c r="GUH78" s="52"/>
      <c r="GUI78" s="52"/>
      <c r="GUJ78" s="52"/>
      <c r="GUK78" s="52"/>
      <c r="GUL78" s="52"/>
      <c r="GUM78" s="52"/>
      <c r="GUN78" s="52"/>
      <c r="GUO78" s="52"/>
      <c r="GUP78" s="52"/>
      <c r="GUQ78" s="52"/>
      <c r="GUR78" s="52"/>
      <c r="GUS78" s="52"/>
      <c r="GUT78" s="52"/>
      <c r="GUU78" s="52"/>
      <c r="GUV78" s="52"/>
      <c r="GUW78" s="52"/>
      <c r="GUX78" s="52"/>
      <c r="GUY78" s="52"/>
      <c r="GUZ78" s="52"/>
      <c r="GVA78" s="52"/>
      <c r="GVB78" s="52"/>
      <c r="GVC78" s="52"/>
      <c r="GVD78" s="52"/>
      <c r="GVE78" s="52"/>
      <c r="GVF78" s="52"/>
      <c r="GVG78" s="52"/>
      <c r="GVH78" s="52"/>
      <c r="GVI78" s="52"/>
      <c r="GVJ78" s="52"/>
      <c r="GVK78" s="52"/>
      <c r="GVL78" s="52"/>
      <c r="GVM78" s="52"/>
      <c r="GVN78" s="52"/>
      <c r="GVO78" s="52"/>
      <c r="GVP78" s="52"/>
      <c r="GVQ78" s="52"/>
      <c r="GVR78" s="52"/>
      <c r="GVS78" s="52"/>
      <c r="GVT78" s="52"/>
      <c r="GVU78" s="52"/>
      <c r="GVV78" s="52"/>
      <c r="GVW78" s="52"/>
      <c r="GVX78" s="52"/>
      <c r="GVY78" s="52"/>
      <c r="GVZ78" s="52"/>
      <c r="GWA78" s="52"/>
      <c r="GWB78" s="52"/>
      <c r="GWC78" s="52"/>
      <c r="GWD78" s="52"/>
      <c r="GWE78" s="52"/>
      <c r="GWF78" s="52"/>
      <c r="GWG78" s="52"/>
      <c r="GWH78" s="52"/>
      <c r="GWI78" s="52"/>
      <c r="GWJ78" s="52"/>
      <c r="GWK78" s="52"/>
      <c r="GWL78" s="52"/>
      <c r="GWM78" s="52"/>
      <c r="GWN78" s="52"/>
      <c r="GWO78" s="52"/>
      <c r="GWP78" s="52"/>
      <c r="GWQ78" s="52"/>
      <c r="GWR78" s="52"/>
      <c r="GWS78" s="52"/>
      <c r="GWT78" s="52"/>
      <c r="GWU78" s="52"/>
      <c r="GWV78" s="52"/>
      <c r="GWW78" s="52"/>
      <c r="GWX78" s="52"/>
      <c r="GWY78" s="52"/>
      <c r="GWZ78" s="52"/>
      <c r="GXA78" s="52"/>
      <c r="GXB78" s="52"/>
      <c r="GXC78" s="52"/>
      <c r="GXD78" s="52"/>
      <c r="GXE78" s="52"/>
      <c r="GXF78" s="52"/>
      <c r="GXG78" s="52"/>
      <c r="GXH78" s="52"/>
      <c r="GXI78" s="52"/>
      <c r="GXJ78" s="52"/>
      <c r="GXK78" s="52"/>
      <c r="GXL78" s="52"/>
      <c r="GXM78" s="52"/>
      <c r="GXN78" s="52"/>
      <c r="GXO78" s="52"/>
      <c r="GXP78" s="52"/>
      <c r="GXQ78" s="52"/>
      <c r="GXR78" s="52"/>
      <c r="GXS78" s="52"/>
      <c r="GXT78" s="52"/>
      <c r="GXU78" s="52"/>
      <c r="GXV78" s="52"/>
      <c r="GXW78" s="52"/>
      <c r="GXX78" s="52"/>
      <c r="GXY78" s="52"/>
      <c r="GXZ78" s="52"/>
      <c r="GYA78" s="52"/>
      <c r="GYB78" s="52"/>
      <c r="GYC78" s="52"/>
      <c r="GYD78" s="52"/>
      <c r="GYE78" s="52"/>
      <c r="GYF78" s="52"/>
      <c r="GYG78" s="52"/>
      <c r="GYH78" s="52"/>
      <c r="GYI78" s="52"/>
      <c r="GYJ78" s="52"/>
      <c r="GYK78" s="52"/>
      <c r="GYL78" s="52"/>
      <c r="GYM78" s="52"/>
      <c r="GYN78" s="52"/>
      <c r="GYO78" s="52"/>
      <c r="GYP78" s="52"/>
      <c r="GYQ78" s="52"/>
      <c r="GYR78" s="52"/>
      <c r="GYS78" s="52"/>
      <c r="GYT78" s="52"/>
      <c r="GYU78" s="52"/>
      <c r="GYV78" s="52"/>
      <c r="GYW78" s="52"/>
      <c r="GYX78" s="52"/>
      <c r="GYY78" s="52"/>
      <c r="GYZ78" s="52"/>
      <c r="GZA78" s="52"/>
      <c r="GZB78" s="52"/>
      <c r="GZC78" s="52"/>
      <c r="GZD78" s="52"/>
      <c r="GZE78" s="52"/>
      <c r="GZF78" s="52"/>
      <c r="GZG78" s="52"/>
      <c r="GZH78" s="52"/>
      <c r="GZI78" s="52"/>
      <c r="GZJ78" s="52"/>
      <c r="GZK78" s="52"/>
      <c r="GZL78" s="52"/>
      <c r="GZM78" s="52"/>
      <c r="GZN78" s="52"/>
      <c r="GZO78" s="52"/>
      <c r="GZP78" s="52"/>
      <c r="GZQ78" s="52"/>
      <c r="GZR78" s="52"/>
      <c r="GZS78" s="52"/>
      <c r="GZT78" s="52"/>
      <c r="GZU78" s="52"/>
      <c r="GZV78" s="52"/>
      <c r="GZW78" s="52"/>
      <c r="GZX78" s="52"/>
      <c r="GZY78" s="52"/>
      <c r="GZZ78" s="52"/>
      <c r="HAA78" s="52"/>
      <c r="HAB78" s="52"/>
      <c r="HAC78" s="52"/>
      <c r="HAD78" s="52"/>
      <c r="HAE78" s="52"/>
      <c r="HAF78" s="52"/>
      <c r="HAG78" s="52"/>
      <c r="HAH78" s="52"/>
      <c r="HAI78" s="52"/>
      <c r="HAJ78" s="52"/>
      <c r="HAK78" s="52"/>
      <c r="HAL78" s="52"/>
      <c r="HAM78" s="52"/>
      <c r="HAN78" s="52"/>
      <c r="HAO78" s="52"/>
      <c r="HAP78" s="52"/>
      <c r="HAQ78" s="52"/>
      <c r="HAR78" s="52"/>
      <c r="HAS78" s="52"/>
      <c r="HAT78" s="52"/>
      <c r="HAU78" s="52"/>
      <c r="HAV78" s="52"/>
      <c r="HAW78" s="52"/>
      <c r="HAX78" s="52"/>
      <c r="HAY78" s="52"/>
      <c r="HAZ78" s="52"/>
      <c r="HBA78" s="52"/>
      <c r="HBB78" s="52"/>
      <c r="HBC78" s="52"/>
      <c r="HBD78" s="52"/>
      <c r="HBE78" s="52"/>
      <c r="HBF78" s="52"/>
      <c r="HBG78" s="52"/>
      <c r="HBH78" s="52"/>
      <c r="HBI78" s="52"/>
      <c r="HBJ78" s="52"/>
      <c r="HBK78" s="52"/>
      <c r="HBL78" s="52"/>
      <c r="HBM78" s="52"/>
      <c r="HBN78" s="52"/>
      <c r="HBO78" s="52"/>
      <c r="HBP78" s="52"/>
      <c r="HBQ78" s="52"/>
      <c r="HBR78" s="52"/>
      <c r="HBS78" s="52"/>
      <c r="HBT78" s="52"/>
      <c r="HBU78" s="52"/>
      <c r="HBV78" s="52"/>
      <c r="HBW78" s="52"/>
      <c r="HBX78" s="52"/>
      <c r="HBY78" s="52"/>
      <c r="HBZ78" s="52"/>
      <c r="HCA78" s="52"/>
      <c r="HCB78" s="52"/>
      <c r="HCC78" s="52"/>
      <c r="HCD78" s="52"/>
      <c r="HCE78" s="52"/>
      <c r="HCF78" s="52"/>
      <c r="HCG78" s="52"/>
      <c r="HCH78" s="52"/>
      <c r="HCI78" s="52"/>
      <c r="HCJ78" s="52"/>
      <c r="HCK78" s="52"/>
      <c r="HCL78" s="52"/>
      <c r="HCM78" s="52"/>
      <c r="HCN78" s="52"/>
      <c r="HCO78" s="52"/>
      <c r="HCP78" s="52"/>
      <c r="HCQ78" s="52"/>
      <c r="HCR78" s="52"/>
      <c r="HCS78" s="52"/>
      <c r="HCT78" s="52"/>
      <c r="HCU78" s="52"/>
      <c r="HCV78" s="52"/>
      <c r="HCW78" s="52"/>
      <c r="HCX78" s="52"/>
      <c r="HCY78" s="52"/>
      <c r="HCZ78" s="52"/>
      <c r="HDA78" s="52"/>
      <c r="HDB78" s="52"/>
      <c r="HDC78" s="52"/>
      <c r="HDD78" s="52"/>
      <c r="HDE78" s="52"/>
      <c r="HDF78" s="52"/>
      <c r="HDG78" s="52"/>
      <c r="HDH78" s="52"/>
      <c r="HDI78" s="52"/>
      <c r="HDJ78" s="52"/>
      <c r="HDK78" s="52"/>
      <c r="HDL78" s="52"/>
      <c r="HDM78" s="52"/>
      <c r="HDN78" s="52"/>
      <c r="HDO78" s="52"/>
      <c r="HDP78" s="52"/>
      <c r="HDQ78" s="52"/>
      <c r="HDR78" s="52"/>
      <c r="HDS78" s="52"/>
      <c r="HDT78" s="52"/>
      <c r="HDU78" s="52"/>
      <c r="HDV78" s="52"/>
      <c r="HDW78" s="52"/>
      <c r="HDX78" s="52"/>
      <c r="HDY78" s="52"/>
      <c r="HDZ78" s="52"/>
      <c r="HEA78" s="52"/>
      <c r="HEB78" s="52"/>
      <c r="HEC78" s="52"/>
      <c r="HED78" s="52"/>
      <c r="HEE78" s="52"/>
      <c r="HEF78" s="52"/>
      <c r="HEG78" s="52"/>
      <c r="HEH78" s="52"/>
      <c r="HEI78" s="52"/>
      <c r="HEJ78" s="52"/>
      <c r="HEK78" s="52"/>
      <c r="HEL78" s="52"/>
      <c r="HEM78" s="52"/>
      <c r="HEN78" s="52"/>
      <c r="HEO78" s="52"/>
      <c r="HEP78" s="52"/>
      <c r="HEQ78" s="52"/>
      <c r="HER78" s="52"/>
      <c r="HES78" s="52"/>
      <c r="HET78" s="52"/>
      <c r="HEU78" s="52"/>
      <c r="HEV78" s="52"/>
      <c r="HEW78" s="52"/>
      <c r="HEX78" s="52"/>
      <c r="HEY78" s="52"/>
      <c r="HEZ78" s="52"/>
      <c r="HFA78" s="52"/>
      <c r="HFB78" s="52"/>
      <c r="HFC78" s="52"/>
      <c r="HFD78" s="52"/>
      <c r="HFE78" s="52"/>
      <c r="HFF78" s="52"/>
      <c r="HFG78" s="52"/>
      <c r="HFH78" s="52"/>
      <c r="HFI78" s="52"/>
      <c r="HFJ78" s="52"/>
      <c r="HFK78" s="52"/>
      <c r="HFL78" s="52"/>
      <c r="HFM78" s="52"/>
      <c r="HFN78" s="52"/>
      <c r="HFO78" s="52"/>
      <c r="HFP78" s="52"/>
      <c r="HFQ78" s="52"/>
      <c r="HFR78" s="52"/>
      <c r="HFS78" s="52"/>
      <c r="HFT78" s="52"/>
      <c r="HFU78" s="52"/>
      <c r="HFV78" s="52"/>
      <c r="HFW78" s="52"/>
      <c r="HFX78" s="52"/>
      <c r="HFY78" s="52"/>
      <c r="HFZ78" s="52"/>
      <c r="HGA78" s="52"/>
      <c r="HGB78" s="52"/>
      <c r="HGC78" s="52"/>
      <c r="HGD78" s="52"/>
      <c r="HGE78" s="52"/>
      <c r="HGF78" s="52"/>
      <c r="HGG78" s="52"/>
      <c r="HGH78" s="52"/>
      <c r="HGI78" s="52"/>
      <c r="HGJ78" s="52"/>
      <c r="HGK78" s="52"/>
      <c r="HGL78" s="52"/>
      <c r="HGM78" s="52"/>
      <c r="HGN78" s="52"/>
      <c r="HGO78" s="52"/>
      <c r="HGP78" s="52"/>
      <c r="HGQ78" s="52"/>
      <c r="HGR78" s="52"/>
      <c r="HGS78" s="52"/>
      <c r="HGT78" s="52"/>
      <c r="HGU78" s="52"/>
      <c r="HGV78" s="52"/>
      <c r="HGW78" s="52"/>
      <c r="HGX78" s="52"/>
      <c r="HGY78" s="52"/>
      <c r="HGZ78" s="52"/>
      <c r="HHA78" s="52"/>
      <c r="HHB78" s="52"/>
      <c r="HHC78" s="52"/>
      <c r="HHD78" s="52"/>
      <c r="HHE78" s="52"/>
      <c r="HHF78" s="52"/>
      <c r="HHG78" s="52"/>
      <c r="HHH78" s="52"/>
      <c r="HHI78" s="52"/>
      <c r="HHJ78" s="52"/>
      <c r="HHK78" s="52"/>
      <c r="HHL78" s="52"/>
      <c r="HHM78" s="52"/>
      <c r="HHN78" s="52"/>
      <c r="HHO78" s="52"/>
      <c r="HHP78" s="52"/>
      <c r="HHQ78" s="52"/>
      <c r="HHR78" s="52"/>
      <c r="HHS78" s="52"/>
      <c r="HHT78" s="52"/>
      <c r="HHU78" s="52"/>
      <c r="HHV78" s="52"/>
      <c r="HHW78" s="52"/>
      <c r="HHX78" s="52"/>
      <c r="HHY78" s="52"/>
      <c r="HHZ78" s="52"/>
      <c r="HIA78" s="52"/>
      <c r="HIB78" s="52"/>
      <c r="HIC78" s="52"/>
      <c r="HID78" s="52"/>
      <c r="HIE78" s="52"/>
      <c r="HIF78" s="52"/>
      <c r="HIG78" s="52"/>
      <c r="HIH78" s="52"/>
      <c r="HII78" s="52"/>
      <c r="HIJ78" s="52"/>
      <c r="HIK78" s="52"/>
      <c r="HIL78" s="52"/>
      <c r="HIM78" s="52"/>
      <c r="HIN78" s="52"/>
      <c r="HIO78" s="52"/>
      <c r="HIP78" s="52"/>
      <c r="HIQ78" s="52"/>
      <c r="HIR78" s="52"/>
      <c r="HIS78" s="52"/>
      <c r="HIT78" s="52"/>
      <c r="HIU78" s="52"/>
      <c r="HIV78" s="52"/>
      <c r="HIW78" s="52"/>
      <c r="HIX78" s="52"/>
      <c r="HIY78" s="52"/>
      <c r="HIZ78" s="52"/>
      <c r="HJA78" s="52"/>
      <c r="HJB78" s="52"/>
      <c r="HJC78" s="52"/>
      <c r="HJD78" s="52"/>
      <c r="HJE78" s="52"/>
      <c r="HJF78" s="52"/>
      <c r="HJG78" s="52"/>
      <c r="HJH78" s="52"/>
      <c r="HJI78" s="52"/>
      <c r="HJJ78" s="52"/>
      <c r="HJK78" s="52"/>
      <c r="HJL78" s="52"/>
      <c r="HJM78" s="52"/>
      <c r="HJN78" s="52"/>
      <c r="HJO78" s="52"/>
      <c r="HJP78" s="52"/>
      <c r="HJQ78" s="52"/>
      <c r="HJR78" s="52"/>
      <c r="HJS78" s="52"/>
      <c r="HJT78" s="52"/>
      <c r="HJU78" s="52"/>
      <c r="HJV78" s="52"/>
      <c r="HJW78" s="52"/>
      <c r="HJX78" s="52"/>
      <c r="HJY78" s="52"/>
      <c r="HJZ78" s="52"/>
      <c r="HKA78" s="52"/>
      <c r="HKB78" s="52"/>
      <c r="HKC78" s="52"/>
      <c r="HKD78" s="52"/>
      <c r="HKE78" s="52"/>
      <c r="HKF78" s="52"/>
      <c r="HKG78" s="52"/>
      <c r="HKH78" s="52"/>
      <c r="HKI78" s="52"/>
      <c r="HKJ78" s="52"/>
      <c r="HKK78" s="52"/>
      <c r="HKL78" s="52"/>
      <c r="HKM78" s="52"/>
      <c r="HKN78" s="52"/>
      <c r="HKO78" s="52"/>
      <c r="HKP78" s="52"/>
      <c r="HKQ78" s="52"/>
      <c r="HKR78" s="52"/>
      <c r="HKS78" s="52"/>
      <c r="HKT78" s="52"/>
      <c r="HKU78" s="52"/>
      <c r="HKV78" s="52"/>
      <c r="HKW78" s="52"/>
      <c r="HKX78" s="52"/>
      <c r="HKY78" s="52"/>
      <c r="HKZ78" s="52"/>
      <c r="HLA78" s="52"/>
      <c r="HLB78" s="52"/>
      <c r="HLC78" s="52"/>
      <c r="HLD78" s="52"/>
      <c r="HLE78" s="52"/>
      <c r="HLF78" s="52"/>
      <c r="HLG78" s="52"/>
      <c r="HLH78" s="52"/>
      <c r="HLI78" s="52"/>
      <c r="HLJ78" s="52"/>
      <c r="HLK78" s="52"/>
      <c r="HLL78" s="52"/>
      <c r="HLM78" s="52"/>
      <c r="HLN78" s="52"/>
      <c r="HLO78" s="52"/>
      <c r="HLP78" s="52"/>
      <c r="HLQ78" s="52"/>
      <c r="HLR78" s="52"/>
      <c r="HLS78" s="52"/>
      <c r="HLT78" s="52"/>
      <c r="HLU78" s="52"/>
      <c r="HLV78" s="52"/>
      <c r="HLW78" s="52"/>
      <c r="HLX78" s="52"/>
      <c r="HLY78" s="52"/>
      <c r="HLZ78" s="52"/>
      <c r="HMA78" s="52"/>
      <c r="HMB78" s="52"/>
      <c r="HMC78" s="52"/>
      <c r="HMD78" s="52"/>
      <c r="HME78" s="52"/>
      <c r="HMF78" s="52"/>
      <c r="HMG78" s="52"/>
      <c r="HMH78" s="52"/>
      <c r="HMI78" s="52"/>
      <c r="HMJ78" s="52"/>
      <c r="HMK78" s="52"/>
      <c r="HML78" s="52"/>
      <c r="HMM78" s="52"/>
      <c r="HMN78" s="52"/>
      <c r="HMO78" s="52"/>
      <c r="HMP78" s="52"/>
      <c r="HMQ78" s="52"/>
      <c r="HMR78" s="52"/>
      <c r="HMS78" s="52"/>
      <c r="HMT78" s="52"/>
      <c r="HMU78" s="52"/>
      <c r="HMV78" s="52"/>
      <c r="HMW78" s="52"/>
      <c r="HMX78" s="52"/>
      <c r="HMY78" s="52"/>
      <c r="HMZ78" s="52"/>
      <c r="HNA78" s="52"/>
      <c r="HNB78" s="52"/>
      <c r="HNC78" s="52"/>
      <c r="HND78" s="52"/>
      <c r="HNE78" s="52"/>
      <c r="HNF78" s="52"/>
      <c r="HNG78" s="52"/>
      <c r="HNH78" s="52"/>
      <c r="HNI78" s="52"/>
      <c r="HNJ78" s="52"/>
      <c r="HNK78" s="52"/>
      <c r="HNL78" s="52"/>
      <c r="HNM78" s="52"/>
      <c r="HNN78" s="52"/>
      <c r="HNO78" s="52"/>
      <c r="HNP78" s="52"/>
      <c r="HNQ78" s="52"/>
      <c r="HNR78" s="52"/>
      <c r="HNS78" s="52"/>
      <c r="HNT78" s="52"/>
      <c r="HNU78" s="52"/>
      <c r="HNV78" s="52"/>
      <c r="HNW78" s="52"/>
      <c r="HNX78" s="52"/>
      <c r="HNY78" s="52"/>
      <c r="HNZ78" s="52"/>
      <c r="HOA78" s="52"/>
      <c r="HOB78" s="52"/>
      <c r="HOC78" s="52"/>
      <c r="HOD78" s="52"/>
      <c r="HOE78" s="52"/>
      <c r="HOF78" s="52"/>
      <c r="HOG78" s="52"/>
      <c r="HOH78" s="52"/>
      <c r="HOI78" s="52"/>
      <c r="HOJ78" s="52"/>
      <c r="HOK78" s="52"/>
      <c r="HOL78" s="52"/>
      <c r="HOM78" s="52"/>
      <c r="HON78" s="52"/>
      <c r="HOO78" s="52"/>
      <c r="HOP78" s="52"/>
      <c r="HOQ78" s="52"/>
      <c r="HOR78" s="52"/>
      <c r="HOS78" s="52"/>
      <c r="HOT78" s="52"/>
      <c r="HOU78" s="52"/>
      <c r="HOV78" s="52"/>
      <c r="HOW78" s="52"/>
      <c r="HOX78" s="52"/>
      <c r="HOY78" s="52"/>
      <c r="HOZ78" s="52"/>
      <c r="HPA78" s="52"/>
      <c r="HPB78" s="52"/>
      <c r="HPC78" s="52"/>
      <c r="HPD78" s="52"/>
      <c r="HPE78" s="52"/>
      <c r="HPF78" s="52"/>
      <c r="HPG78" s="52"/>
      <c r="HPH78" s="52"/>
      <c r="HPI78" s="52"/>
      <c r="HPJ78" s="52"/>
      <c r="HPK78" s="52"/>
      <c r="HPL78" s="52"/>
      <c r="HPM78" s="52"/>
      <c r="HPN78" s="52"/>
      <c r="HPO78" s="52"/>
      <c r="HPP78" s="52"/>
      <c r="HPQ78" s="52"/>
      <c r="HPR78" s="52"/>
      <c r="HPS78" s="52"/>
      <c r="HPT78" s="52"/>
      <c r="HPU78" s="52"/>
      <c r="HPV78" s="52"/>
      <c r="HPW78" s="52"/>
      <c r="HPX78" s="52"/>
      <c r="HPY78" s="52"/>
      <c r="HPZ78" s="52"/>
      <c r="HQA78" s="52"/>
      <c r="HQB78" s="52"/>
      <c r="HQC78" s="52"/>
      <c r="HQD78" s="52"/>
      <c r="HQE78" s="52"/>
      <c r="HQF78" s="52"/>
      <c r="HQG78" s="52"/>
      <c r="HQH78" s="52"/>
      <c r="HQI78" s="52"/>
      <c r="HQJ78" s="52"/>
      <c r="HQK78" s="52"/>
      <c r="HQL78" s="52"/>
      <c r="HQM78" s="52"/>
      <c r="HQN78" s="52"/>
      <c r="HQO78" s="52"/>
      <c r="HQP78" s="52"/>
      <c r="HQQ78" s="52"/>
      <c r="HQR78" s="52"/>
      <c r="HQS78" s="52"/>
      <c r="HQT78" s="52"/>
      <c r="HQU78" s="52"/>
      <c r="HQV78" s="52"/>
      <c r="HQW78" s="52"/>
      <c r="HQX78" s="52"/>
      <c r="HQY78" s="52"/>
      <c r="HQZ78" s="52"/>
      <c r="HRA78" s="52"/>
      <c r="HRB78" s="52"/>
      <c r="HRC78" s="52"/>
      <c r="HRD78" s="52"/>
      <c r="HRE78" s="52"/>
      <c r="HRF78" s="52"/>
      <c r="HRG78" s="52"/>
      <c r="HRH78" s="52"/>
      <c r="HRI78" s="52"/>
      <c r="HRJ78" s="52"/>
      <c r="HRK78" s="52"/>
      <c r="HRL78" s="52"/>
      <c r="HRM78" s="52"/>
      <c r="HRN78" s="52"/>
      <c r="HRO78" s="52"/>
      <c r="HRP78" s="52"/>
      <c r="HRQ78" s="52"/>
      <c r="HRR78" s="52"/>
      <c r="HRS78" s="52"/>
      <c r="HRT78" s="52"/>
      <c r="HRU78" s="52"/>
      <c r="HRV78" s="52"/>
      <c r="HRW78" s="52"/>
      <c r="HRX78" s="52"/>
      <c r="HRY78" s="52"/>
      <c r="HRZ78" s="52"/>
      <c r="HSA78" s="52"/>
      <c r="HSB78" s="52"/>
      <c r="HSC78" s="52"/>
      <c r="HSD78" s="52"/>
      <c r="HSE78" s="52"/>
      <c r="HSF78" s="52"/>
      <c r="HSG78" s="52"/>
      <c r="HSH78" s="52"/>
      <c r="HSI78" s="52"/>
      <c r="HSJ78" s="52"/>
      <c r="HSK78" s="52"/>
      <c r="HSL78" s="52"/>
      <c r="HSM78" s="52"/>
      <c r="HSN78" s="52"/>
      <c r="HSO78" s="52"/>
      <c r="HSP78" s="52"/>
      <c r="HSQ78" s="52"/>
      <c r="HSR78" s="52"/>
      <c r="HSS78" s="52"/>
      <c r="HST78" s="52"/>
      <c r="HSU78" s="52"/>
      <c r="HSV78" s="52"/>
      <c r="HSW78" s="52"/>
      <c r="HSX78" s="52"/>
      <c r="HSY78" s="52"/>
      <c r="HSZ78" s="52"/>
      <c r="HTA78" s="52"/>
      <c r="HTB78" s="52"/>
      <c r="HTC78" s="52"/>
      <c r="HTD78" s="52"/>
      <c r="HTE78" s="52"/>
      <c r="HTF78" s="52"/>
      <c r="HTG78" s="52"/>
      <c r="HTH78" s="52"/>
      <c r="HTI78" s="52"/>
      <c r="HTJ78" s="52"/>
      <c r="HTK78" s="52"/>
      <c r="HTL78" s="52"/>
      <c r="HTM78" s="52"/>
      <c r="HTN78" s="52"/>
      <c r="HTO78" s="52"/>
      <c r="HTP78" s="52"/>
      <c r="HTQ78" s="52"/>
      <c r="HTR78" s="52"/>
      <c r="HTS78" s="52"/>
      <c r="HTT78" s="52"/>
      <c r="HTU78" s="52"/>
      <c r="HTV78" s="52"/>
      <c r="HTW78" s="52"/>
      <c r="HTX78" s="52"/>
      <c r="HTY78" s="52"/>
      <c r="HTZ78" s="52"/>
      <c r="HUA78" s="52"/>
      <c r="HUB78" s="52"/>
      <c r="HUC78" s="52"/>
      <c r="HUD78" s="52"/>
      <c r="HUE78" s="52"/>
      <c r="HUF78" s="52"/>
      <c r="HUG78" s="52"/>
      <c r="HUH78" s="52"/>
      <c r="HUI78" s="52"/>
      <c r="HUJ78" s="52"/>
      <c r="HUK78" s="52"/>
      <c r="HUL78" s="52"/>
      <c r="HUM78" s="52"/>
      <c r="HUN78" s="52"/>
      <c r="HUO78" s="52"/>
      <c r="HUP78" s="52"/>
      <c r="HUQ78" s="52"/>
      <c r="HUR78" s="52"/>
      <c r="HUS78" s="52"/>
      <c r="HUT78" s="52"/>
      <c r="HUU78" s="52"/>
      <c r="HUV78" s="52"/>
      <c r="HUW78" s="52"/>
      <c r="HUX78" s="52"/>
      <c r="HUY78" s="52"/>
      <c r="HUZ78" s="52"/>
      <c r="HVA78" s="52"/>
      <c r="HVB78" s="52"/>
      <c r="HVC78" s="52"/>
      <c r="HVD78" s="52"/>
      <c r="HVE78" s="52"/>
      <c r="HVF78" s="52"/>
      <c r="HVG78" s="52"/>
      <c r="HVH78" s="52"/>
      <c r="HVI78" s="52"/>
      <c r="HVJ78" s="52"/>
      <c r="HVK78" s="52"/>
      <c r="HVL78" s="52"/>
      <c r="HVM78" s="52"/>
      <c r="HVN78" s="52"/>
      <c r="HVO78" s="52"/>
      <c r="HVP78" s="52"/>
      <c r="HVQ78" s="52"/>
      <c r="HVR78" s="52"/>
      <c r="HVS78" s="52"/>
      <c r="HVT78" s="52"/>
      <c r="HVU78" s="52"/>
      <c r="HVV78" s="52"/>
      <c r="HVW78" s="52"/>
      <c r="HVX78" s="52"/>
      <c r="HVY78" s="52"/>
      <c r="HVZ78" s="52"/>
      <c r="HWA78" s="52"/>
      <c r="HWB78" s="52"/>
      <c r="HWC78" s="52"/>
      <c r="HWD78" s="52"/>
      <c r="HWE78" s="52"/>
      <c r="HWF78" s="52"/>
      <c r="HWG78" s="52"/>
      <c r="HWH78" s="52"/>
      <c r="HWI78" s="52"/>
      <c r="HWJ78" s="52"/>
      <c r="HWK78" s="52"/>
      <c r="HWL78" s="52"/>
      <c r="HWM78" s="52"/>
      <c r="HWN78" s="52"/>
      <c r="HWO78" s="52"/>
      <c r="HWP78" s="52"/>
      <c r="HWQ78" s="52"/>
      <c r="HWR78" s="52"/>
      <c r="HWS78" s="52"/>
      <c r="HWT78" s="52"/>
      <c r="HWU78" s="52"/>
      <c r="HWV78" s="52"/>
      <c r="HWW78" s="52"/>
      <c r="HWX78" s="52"/>
      <c r="HWY78" s="52"/>
      <c r="HWZ78" s="52"/>
      <c r="HXA78" s="52"/>
      <c r="HXB78" s="52"/>
      <c r="HXC78" s="52"/>
      <c r="HXD78" s="52"/>
      <c r="HXE78" s="52"/>
      <c r="HXF78" s="52"/>
      <c r="HXG78" s="52"/>
      <c r="HXH78" s="52"/>
      <c r="HXI78" s="52"/>
      <c r="HXJ78" s="52"/>
      <c r="HXK78" s="52"/>
      <c r="HXL78" s="52"/>
      <c r="HXM78" s="52"/>
      <c r="HXN78" s="52"/>
      <c r="HXO78" s="52"/>
      <c r="HXP78" s="52"/>
      <c r="HXQ78" s="52"/>
      <c r="HXR78" s="52"/>
      <c r="HXS78" s="52"/>
      <c r="HXT78" s="52"/>
      <c r="HXU78" s="52"/>
      <c r="HXV78" s="52"/>
      <c r="HXW78" s="52"/>
      <c r="HXX78" s="52"/>
      <c r="HXY78" s="52"/>
      <c r="HXZ78" s="52"/>
      <c r="HYA78" s="52"/>
      <c r="HYB78" s="52"/>
      <c r="HYC78" s="52"/>
      <c r="HYD78" s="52"/>
      <c r="HYE78" s="52"/>
      <c r="HYF78" s="52"/>
      <c r="HYG78" s="52"/>
      <c r="HYH78" s="52"/>
      <c r="HYI78" s="52"/>
      <c r="HYJ78" s="52"/>
      <c r="HYK78" s="52"/>
      <c r="HYL78" s="52"/>
      <c r="HYM78" s="52"/>
      <c r="HYN78" s="52"/>
      <c r="HYO78" s="52"/>
      <c r="HYP78" s="52"/>
      <c r="HYQ78" s="52"/>
      <c r="HYR78" s="52"/>
      <c r="HYS78" s="52"/>
      <c r="HYT78" s="52"/>
      <c r="HYU78" s="52"/>
      <c r="HYV78" s="52"/>
      <c r="HYW78" s="52"/>
      <c r="HYX78" s="52"/>
      <c r="HYY78" s="52"/>
      <c r="HYZ78" s="52"/>
      <c r="HZA78" s="52"/>
      <c r="HZB78" s="52"/>
      <c r="HZC78" s="52"/>
      <c r="HZD78" s="52"/>
      <c r="HZE78" s="52"/>
      <c r="HZF78" s="52"/>
      <c r="HZG78" s="52"/>
      <c r="HZH78" s="52"/>
      <c r="HZI78" s="52"/>
      <c r="HZJ78" s="52"/>
      <c r="HZK78" s="52"/>
      <c r="HZL78" s="52"/>
      <c r="HZM78" s="52"/>
      <c r="HZN78" s="52"/>
      <c r="HZO78" s="52"/>
      <c r="HZP78" s="52"/>
      <c r="HZQ78" s="52"/>
      <c r="HZR78" s="52"/>
      <c r="HZS78" s="52"/>
      <c r="HZT78" s="52"/>
      <c r="HZU78" s="52"/>
      <c r="HZV78" s="52"/>
      <c r="HZW78" s="52"/>
      <c r="HZX78" s="52"/>
      <c r="HZY78" s="52"/>
      <c r="HZZ78" s="52"/>
      <c r="IAA78" s="52"/>
      <c r="IAB78" s="52"/>
      <c r="IAC78" s="52"/>
      <c r="IAD78" s="52"/>
      <c r="IAE78" s="52"/>
      <c r="IAF78" s="52"/>
      <c r="IAG78" s="52"/>
      <c r="IAH78" s="52"/>
      <c r="IAI78" s="52"/>
      <c r="IAJ78" s="52"/>
      <c r="IAK78" s="52"/>
      <c r="IAL78" s="52"/>
      <c r="IAM78" s="52"/>
      <c r="IAN78" s="52"/>
      <c r="IAO78" s="52"/>
      <c r="IAP78" s="52"/>
      <c r="IAQ78" s="52"/>
      <c r="IAR78" s="52"/>
      <c r="IAS78" s="52"/>
      <c r="IAT78" s="52"/>
      <c r="IAU78" s="52"/>
      <c r="IAV78" s="52"/>
      <c r="IAW78" s="52"/>
      <c r="IAX78" s="52"/>
      <c r="IAY78" s="52"/>
      <c r="IAZ78" s="52"/>
      <c r="IBA78" s="52"/>
      <c r="IBB78" s="52"/>
      <c r="IBC78" s="52"/>
      <c r="IBD78" s="52"/>
      <c r="IBE78" s="52"/>
      <c r="IBF78" s="52"/>
      <c r="IBG78" s="52"/>
      <c r="IBH78" s="52"/>
      <c r="IBI78" s="52"/>
      <c r="IBJ78" s="52"/>
      <c r="IBK78" s="52"/>
      <c r="IBL78" s="52"/>
      <c r="IBM78" s="52"/>
      <c r="IBN78" s="52"/>
      <c r="IBO78" s="52"/>
      <c r="IBP78" s="52"/>
      <c r="IBQ78" s="52"/>
      <c r="IBR78" s="52"/>
      <c r="IBS78" s="52"/>
      <c r="IBT78" s="52"/>
      <c r="IBU78" s="52"/>
      <c r="IBV78" s="52"/>
      <c r="IBW78" s="52"/>
      <c r="IBX78" s="52"/>
      <c r="IBY78" s="52"/>
      <c r="IBZ78" s="52"/>
      <c r="ICA78" s="52"/>
      <c r="ICB78" s="52"/>
      <c r="ICC78" s="52"/>
      <c r="ICD78" s="52"/>
      <c r="ICE78" s="52"/>
      <c r="ICF78" s="52"/>
      <c r="ICG78" s="52"/>
      <c r="ICH78" s="52"/>
      <c r="ICI78" s="52"/>
      <c r="ICJ78" s="52"/>
      <c r="ICK78" s="52"/>
      <c r="ICL78" s="52"/>
      <c r="ICM78" s="52"/>
      <c r="ICN78" s="52"/>
      <c r="ICO78" s="52"/>
      <c r="ICP78" s="52"/>
      <c r="ICQ78" s="52"/>
      <c r="ICR78" s="52"/>
      <c r="ICS78" s="52"/>
      <c r="ICT78" s="52"/>
      <c r="ICU78" s="52"/>
      <c r="ICV78" s="52"/>
      <c r="ICW78" s="52"/>
      <c r="ICX78" s="52"/>
      <c r="ICY78" s="52"/>
      <c r="ICZ78" s="52"/>
      <c r="IDA78" s="52"/>
      <c r="IDB78" s="52"/>
      <c r="IDC78" s="52"/>
      <c r="IDD78" s="52"/>
      <c r="IDE78" s="52"/>
      <c r="IDF78" s="52"/>
      <c r="IDG78" s="52"/>
      <c r="IDH78" s="52"/>
      <c r="IDI78" s="52"/>
      <c r="IDJ78" s="52"/>
      <c r="IDK78" s="52"/>
      <c r="IDL78" s="52"/>
      <c r="IDM78" s="52"/>
      <c r="IDN78" s="52"/>
      <c r="IDO78" s="52"/>
      <c r="IDP78" s="52"/>
      <c r="IDQ78" s="52"/>
      <c r="IDR78" s="52"/>
      <c r="IDS78" s="52"/>
      <c r="IDT78" s="52"/>
      <c r="IDU78" s="52"/>
      <c r="IDV78" s="52"/>
      <c r="IDW78" s="52"/>
      <c r="IDX78" s="52"/>
      <c r="IDY78" s="52"/>
      <c r="IDZ78" s="52"/>
      <c r="IEA78" s="52"/>
      <c r="IEB78" s="52"/>
      <c r="IEC78" s="52"/>
      <c r="IED78" s="52"/>
      <c r="IEE78" s="52"/>
      <c r="IEF78" s="52"/>
      <c r="IEG78" s="52"/>
      <c r="IEH78" s="52"/>
      <c r="IEI78" s="52"/>
      <c r="IEJ78" s="52"/>
      <c r="IEK78" s="52"/>
      <c r="IEL78" s="52"/>
      <c r="IEM78" s="52"/>
      <c r="IEN78" s="52"/>
      <c r="IEO78" s="52"/>
      <c r="IEP78" s="52"/>
      <c r="IEQ78" s="52"/>
      <c r="IER78" s="52"/>
      <c r="IES78" s="52"/>
      <c r="IET78" s="52"/>
      <c r="IEU78" s="52"/>
      <c r="IEV78" s="52"/>
      <c r="IEW78" s="52"/>
      <c r="IEX78" s="52"/>
      <c r="IEY78" s="52"/>
      <c r="IEZ78" s="52"/>
      <c r="IFA78" s="52"/>
      <c r="IFB78" s="52"/>
      <c r="IFC78" s="52"/>
      <c r="IFD78" s="52"/>
      <c r="IFE78" s="52"/>
      <c r="IFF78" s="52"/>
      <c r="IFG78" s="52"/>
      <c r="IFH78" s="52"/>
      <c r="IFI78" s="52"/>
      <c r="IFJ78" s="52"/>
      <c r="IFK78" s="52"/>
      <c r="IFL78" s="52"/>
      <c r="IFM78" s="52"/>
      <c r="IFN78" s="52"/>
      <c r="IFO78" s="52"/>
      <c r="IFP78" s="52"/>
      <c r="IFQ78" s="52"/>
      <c r="IFR78" s="52"/>
      <c r="IFS78" s="52"/>
      <c r="IFT78" s="52"/>
      <c r="IFU78" s="52"/>
      <c r="IFV78" s="52"/>
      <c r="IFW78" s="52"/>
      <c r="IFX78" s="52"/>
      <c r="IFY78" s="52"/>
      <c r="IFZ78" s="52"/>
      <c r="IGA78" s="52"/>
      <c r="IGB78" s="52"/>
      <c r="IGC78" s="52"/>
      <c r="IGD78" s="52"/>
      <c r="IGE78" s="52"/>
      <c r="IGF78" s="52"/>
      <c r="IGG78" s="52"/>
      <c r="IGH78" s="52"/>
      <c r="IGI78" s="52"/>
      <c r="IGJ78" s="52"/>
      <c r="IGK78" s="52"/>
      <c r="IGL78" s="52"/>
      <c r="IGM78" s="52"/>
      <c r="IGN78" s="52"/>
      <c r="IGO78" s="52"/>
      <c r="IGP78" s="52"/>
      <c r="IGQ78" s="52"/>
      <c r="IGR78" s="52"/>
      <c r="IGS78" s="52"/>
      <c r="IGT78" s="52"/>
      <c r="IGU78" s="52"/>
      <c r="IGV78" s="52"/>
      <c r="IGW78" s="52"/>
      <c r="IGX78" s="52"/>
      <c r="IGY78" s="52"/>
      <c r="IGZ78" s="52"/>
      <c r="IHA78" s="52"/>
      <c r="IHB78" s="52"/>
      <c r="IHC78" s="52"/>
      <c r="IHD78" s="52"/>
      <c r="IHE78" s="52"/>
      <c r="IHF78" s="52"/>
      <c r="IHG78" s="52"/>
      <c r="IHH78" s="52"/>
      <c r="IHI78" s="52"/>
      <c r="IHJ78" s="52"/>
      <c r="IHK78" s="52"/>
      <c r="IHL78" s="52"/>
      <c r="IHM78" s="52"/>
      <c r="IHN78" s="52"/>
      <c r="IHO78" s="52"/>
      <c r="IHP78" s="52"/>
      <c r="IHQ78" s="52"/>
      <c r="IHR78" s="52"/>
      <c r="IHS78" s="52"/>
      <c r="IHT78" s="52"/>
      <c r="IHU78" s="52"/>
      <c r="IHV78" s="52"/>
      <c r="IHW78" s="52"/>
      <c r="IHX78" s="52"/>
      <c r="IHY78" s="52"/>
      <c r="IHZ78" s="52"/>
      <c r="IIA78" s="52"/>
      <c r="IIB78" s="52"/>
      <c r="IIC78" s="52"/>
      <c r="IID78" s="52"/>
      <c r="IIE78" s="52"/>
      <c r="IIF78" s="52"/>
      <c r="IIG78" s="52"/>
      <c r="IIH78" s="52"/>
      <c r="III78" s="52"/>
      <c r="IIJ78" s="52"/>
      <c r="IIK78" s="52"/>
      <c r="IIL78" s="52"/>
      <c r="IIM78" s="52"/>
      <c r="IIN78" s="52"/>
      <c r="IIO78" s="52"/>
      <c r="IIP78" s="52"/>
      <c r="IIQ78" s="52"/>
      <c r="IIR78" s="52"/>
      <c r="IIS78" s="52"/>
      <c r="IIT78" s="52"/>
      <c r="IIU78" s="52"/>
      <c r="IIV78" s="52"/>
      <c r="IIW78" s="52"/>
      <c r="IIX78" s="52"/>
      <c r="IIY78" s="52"/>
      <c r="IIZ78" s="52"/>
      <c r="IJA78" s="52"/>
      <c r="IJB78" s="52"/>
      <c r="IJC78" s="52"/>
      <c r="IJD78" s="52"/>
      <c r="IJE78" s="52"/>
      <c r="IJF78" s="52"/>
      <c r="IJG78" s="52"/>
      <c r="IJH78" s="52"/>
      <c r="IJI78" s="52"/>
      <c r="IJJ78" s="52"/>
      <c r="IJK78" s="52"/>
      <c r="IJL78" s="52"/>
      <c r="IJM78" s="52"/>
      <c r="IJN78" s="52"/>
      <c r="IJO78" s="52"/>
      <c r="IJP78" s="52"/>
      <c r="IJQ78" s="52"/>
      <c r="IJR78" s="52"/>
      <c r="IJS78" s="52"/>
      <c r="IJT78" s="52"/>
      <c r="IJU78" s="52"/>
      <c r="IJV78" s="52"/>
      <c r="IJW78" s="52"/>
      <c r="IJX78" s="52"/>
      <c r="IJY78" s="52"/>
      <c r="IJZ78" s="52"/>
      <c r="IKA78" s="52"/>
      <c r="IKB78" s="52"/>
      <c r="IKC78" s="52"/>
      <c r="IKD78" s="52"/>
      <c r="IKE78" s="52"/>
      <c r="IKF78" s="52"/>
      <c r="IKG78" s="52"/>
      <c r="IKH78" s="52"/>
      <c r="IKI78" s="52"/>
      <c r="IKJ78" s="52"/>
      <c r="IKK78" s="52"/>
      <c r="IKL78" s="52"/>
      <c r="IKM78" s="52"/>
      <c r="IKN78" s="52"/>
      <c r="IKO78" s="52"/>
      <c r="IKP78" s="52"/>
      <c r="IKQ78" s="52"/>
      <c r="IKR78" s="52"/>
      <c r="IKS78" s="52"/>
      <c r="IKT78" s="52"/>
      <c r="IKU78" s="52"/>
      <c r="IKV78" s="52"/>
      <c r="IKW78" s="52"/>
      <c r="IKX78" s="52"/>
      <c r="IKY78" s="52"/>
      <c r="IKZ78" s="52"/>
      <c r="ILA78" s="52"/>
      <c r="ILB78" s="52"/>
      <c r="ILC78" s="52"/>
      <c r="ILD78" s="52"/>
      <c r="ILE78" s="52"/>
      <c r="ILF78" s="52"/>
      <c r="ILG78" s="52"/>
      <c r="ILH78" s="52"/>
      <c r="ILI78" s="52"/>
      <c r="ILJ78" s="52"/>
      <c r="ILK78" s="52"/>
      <c r="ILL78" s="52"/>
      <c r="ILM78" s="52"/>
      <c r="ILN78" s="52"/>
      <c r="ILO78" s="52"/>
      <c r="ILP78" s="52"/>
      <c r="ILQ78" s="52"/>
      <c r="ILR78" s="52"/>
      <c r="ILS78" s="52"/>
      <c r="ILT78" s="52"/>
      <c r="ILU78" s="52"/>
      <c r="ILV78" s="52"/>
      <c r="ILW78" s="52"/>
      <c r="ILX78" s="52"/>
      <c r="ILY78" s="52"/>
      <c r="ILZ78" s="52"/>
      <c r="IMA78" s="52"/>
      <c r="IMB78" s="52"/>
      <c r="IMC78" s="52"/>
      <c r="IMD78" s="52"/>
      <c r="IME78" s="52"/>
      <c r="IMF78" s="52"/>
      <c r="IMG78" s="52"/>
      <c r="IMH78" s="52"/>
      <c r="IMI78" s="52"/>
      <c r="IMJ78" s="52"/>
      <c r="IMK78" s="52"/>
      <c r="IML78" s="52"/>
      <c r="IMM78" s="52"/>
      <c r="IMN78" s="52"/>
      <c r="IMO78" s="52"/>
      <c r="IMP78" s="52"/>
      <c r="IMQ78" s="52"/>
      <c r="IMR78" s="52"/>
      <c r="IMS78" s="52"/>
      <c r="IMT78" s="52"/>
      <c r="IMU78" s="52"/>
      <c r="IMV78" s="52"/>
      <c r="IMW78" s="52"/>
      <c r="IMX78" s="52"/>
      <c r="IMY78" s="52"/>
      <c r="IMZ78" s="52"/>
      <c r="INA78" s="52"/>
      <c r="INB78" s="52"/>
      <c r="INC78" s="52"/>
      <c r="IND78" s="52"/>
      <c r="INE78" s="52"/>
      <c r="INF78" s="52"/>
      <c r="ING78" s="52"/>
      <c r="INH78" s="52"/>
      <c r="INI78" s="52"/>
      <c r="INJ78" s="52"/>
      <c r="INK78" s="52"/>
      <c r="INL78" s="52"/>
      <c r="INM78" s="52"/>
      <c r="INN78" s="52"/>
      <c r="INO78" s="52"/>
      <c r="INP78" s="52"/>
      <c r="INQ78" s="52"/>
      <c r="INR78" s="52"/>
      <c r="INS78" s="52"/>
      <c r="INT78" s="52"/>
      <c r="INU78" s="52"/>
      <c r="INV78" s="52"/>
      <c r="INW78" s="52"/>
      <c r="INX78" s="52"/>
      <c r="INY78" s="52"/>
      <c r="INZ78" s="52"/>
      <c r="IOA78" s="52"/>
      <c r="IOB78" s="52"/>
      <c r="IOC78" s="52"/>
      <c r="IOD78" s="52"/>
      <c r="IOE78" s="52"/>
      <c r="IOF78" s="52"/>
      <c r="IOG78" s="52"/>
      <c r="IOH78" s="52"/>
      <c r="IOI78" s="52"/>
      <c r="IOJ78" s="52"/>
      <c r="IOK78" s="52"/>
      <c r="IOL78" s="52"/>
      <c r="IOM78" s="52"/>
      <c r="ION78" s="52"/>
      <c r="IOO78" s="52"/>
      <c r="IOP78" s="52"/>
      <c r="IOQ78" s="52"/>
      <c r="IOR78" s="52"/>
      <c r="IOS78" s="52"/>
      <c r="IOT78" s="52"/>
      <c r="IOU78" s="52"/>
      <c r="IOV78" s="52"/>
      <c r="IOW78" s="52"/>
      <c r="IOX78" s="52"/>
      <c r="IOY78" s="52"/>
      <c r="IOZ78" s="52"/>
      <c r="IPA78" s="52"/>
      <c r="IPB78" s="52"/>
      <c r="IPC78" s="52"/>
      <c r="IPD78" s="52"/>
      <c r="IPE78" s="52"/>
      <c r="IPF78" s="52"/>
      <c r="IPG78" s="52"/>
      <c r="IPH78" s="52"/>
      <c r="IPI78" s="52"/>
      <c r="IPJ78" s="52"/>
      <c r="IPK78" s="52"/>
      <c r="IPL78" s="52"/>
      <c r="IPM78" s="52"/>
      <c r="IPN78" s="52"/>
      <c r="IPO78" s="52"/>
      <c r="IPP78" s="52"/>
      <c r="IPQ78" s="52"/>
      <c r="IPR78" s="52"/>
      <c r="IPS78" s="52"/>
      <c r="IPT78" s="52"/>
      <c r="IPU78" s="52"/>
      <c r="IPV78" s="52"/>
      <c r="IPW78" s="52"/>
      <c r="IPX78" s="52"/>
      <c r="IPY78" s="52"/>
      <c r="IPZ78" s="52"/>
      <c r="IQA78" s="52"/>
      <c r="IQB78" s="52"/>
      <c r="IQC78" s="52"/>
      <c r="IQD78" s="52"/>
      <c r="IQE78" s="52"/>
      <c r="IQF78" s="52"/>
      <c r="IQG78" s="52"/>
      <c r="IQH78" s="52"/>
      <c r="IQI78" s="52"/>
      <c r="IQJ78" s="52"/>
      <c r="IQK78" s="52"/>
      <c r="IQL78" s="52"/>
      <c r="IQM78" s="52"/>
      <c r="IQN78" s="52"/>
      <c r="IQO78" s="52"/>
      <c r="IQP78" s="52"/>
      <c r="IQQ78" s="52"/>
      <c r="IQR78" s="52"/>
      <c r="IQS78" s="52"/>
      <c r="IQT78" s="52"/>
      <c r="IQU78" s="52"/>
      <c r="IQV78" s="52"/>
      <c r="IQW78" s="52"/>
      <c r="IQX78" s="52"/>
      <c r="IQY78" s="52"/>
      <c r="IQZ78" s="52"/>
      <c r="IRA78" s="52"/>
      <c r="IRB78" s="52"/>
      <c r="IRC78" s="52"/>
      <c r="IRD78" s="52"/>
      <c r="IRE78" s="52"/>
      <c r="IRF78" s="52"/>
      <c r="IRG78" s="52"/>
      <c r="IRH78" s="52"/>
      <c r="IRI78" s="52"/>
      <c r="IRJ78" s="52"/>
      <c r="IRK78" s="52"/>
      <c r="IRL78" s="52"/>
      <c r="IRM78" s="52"/>
      <c r="IRN78" s="52"/>
      <c r="IRO78" s="52"/>
      <c r="IRP78" s="52"/>
      <c r="IRQ78" s="52"/>
      <c r="IRR78" s="52"/>
      <c r="IRS78" s="52"/>
      <c r="IRT78" s="52"/>
      <c r="IRU78" s="52"/>
      <c r="IRV78" s="52"/>
      <c r="IRW78" s="52"/>
      <c r="IRX78" s="52"/>
      <c r="IRY78" s="52"/>
      <c r="IRZ78" s="52"/>
      <c r="ISA78" s="52"/>
      <c r="ISB78" s="52"/>
      <c r="ISC78" s="52"/>
      <c r="ISD78" s="52"/>
      <c r="ISE78" s="52"/>
      <c r="ISF78" s="52"/>
      <c r="ISG78" s="52"/>
      <c r="ISH78" s="52"/>
      <c r="ISI78" s="52"/>
      <c r="ISJ78" s="52"/>
      <c r="ISK78" s="52"/>
      <c r="ISL78" s="52"/>
      <c r="ISM78" s="52"/>
      <c r="ISN78" s="52"/>
      <c r="ISO78" s="52"/>
      <c r="ISP78" s="52"/>
      <c r="ISQ78" s="52"/>
      <c r="ISR78" s="52"/>
      <c r="ISS78" s="52"/>
      <c r="IST78" s="52"/>
      <c r="ISU78" s="52"/>
      <c r="ISV78" s="52"/>
      <c r="ISW78" s="52"/>
      <c r="ISX78" s="52"/>
      <c r="ISY78" s="52"/>
      <c r="ISZ78" s="52"/>
      <c r="ITA78" s="52"/>
      <c r="ITB78" s="52"/>
      <c r="ITC78" s="52"/>
      <c r="ITD78" s="52"/>
      <c r="ITE78" s="52"/>
      <c r="ITF78" s="52"/>
      <c r="ITG78" s="52"/>
      <c r="ITH78" s="52"/>
      <c r="ITI78" s="52"/>
      <c r="ITJ78" s="52"/>
      <c r="ITK78" s="52"/>
      <c r="ITL78" s="52"/>
      <c r="ITM78" s="52"/>
      <c r="ITN78" s="52"/>
      <c r="ITO78" s="52"/>
      <c r="ITP78" s="52"/>
      <c r="ITQ78" s="52"/>
      <c r="ITR78" s="52"/>
      <c r="ITS78" s="52"/>
      <c r="ITT78" s="52"/>
      <c r="ITU78" s="52"/>
      <c r="ITV78" s="52"/>
      <c r="ITW78" s="52"/>
      <c r="ITX78" s="52"/>
      <c r="ITY78" s="52"/>
      <c r="ITZ78" s="52"/>
      <c r="IUA78" s="52"/>
      <c r="IUB78" s="52"/>
      <c r="IUC78" s="52"/>
      <c r="IUD78" s="52"/>
      <c r="IUE78" s="52"/>
      <c r="IUF78" s="52"/>
      <c r="IUG78" s="52"/>
      <c r="IUH78" s="52"/>
      <c r="IUI78" s="52"/>
      <c r="IUJ78" s="52"/>
      <c r="IUK78" s="52"/>
      <c r="IUL78" s="52"/>
      <c r="IUM78" s="52"/>
      <c r="IUN78" s="52"/>
      <c r="IUO78" s="52"/>
      <c r="IUP78" s="52"/>
      <c r="IUQ78" s="52"/>
      <c r="IUR78" s="52"/>
      <c r="IUS78" s="52"/>
      <c r="IUT78" s="52"/>
      <c r="IUU78" s="52"/>
      <c r="IUV78" s="52"/>
      <c r="IUW78" s="52"/>
      <c r="IUX78" s="52"/>
      <c r="IUY78" s="52"/>
      <c r="IUZ78" s="52"/>
      <c r="IVA78" s="52"/>
      <c r="IVB78" s="52"/>
      <c r="IVC78" s="52"/>
      <c r="IVD78" s="52"/>
      <c r="IVE78" s="52"/>
      <c r="IVF78" s="52"/>
      <c r="IVG78" s="52"/>
      <c r="IVH78" s="52"/>
      <c r="IVI78" s="52"/>
      <c r="IVJ78" s="52"/>
      <c r="IVK78" s="52"/>
      <c r="IVL78" s="52"/>
      <c r="IVM78" s="52"/>
      <c r="IVN78" s="52"/>
      <c r="IVO78" s="52"/>
      <c r="IVP78" s="52"/>
      <c r="IVQ78" s="52"/>
      <c r="IVR78" s="52"/>
      <c r="IVS78" s="52"/>
      <c r="IVT78" s="52"/>
      <c r="IVU78" s="52"/>
      <c r="IVV78" s="52"/>
      <c r="IVW78" s="52"/>
      <c r="IVX78" s="52"/>
      <c r="IVY78" s="52"/>
      <c r="IVZ78" s="52"/>
      <c r="IWA78" s="52"/>
      <c r="IWB78" s="52"/>
      <c r="IWC78" s="52"/>
      <c r="IWD78" s="52"/>
      <c r="IWE78" s="52"/>
      <c r="IWF78" s="52"/>
      <c r="IWG78" s="52"/>
      <c r="IWH78" s="52"/>
      <c r="IWI78" s="52"/>
      <c r="IWJ78" s="52"/>
      <c r="IWK78" s="52"/>
      <c r="IWL78" s="52"/>
      <c r="IWM78" s="52"/>
      <c r="IWN78" s="52"/>
      <c r="IWO78" s="52"/>
      <c r="IWP78" s="52"/>
      <c r="IWQ78" s="52"/>
      <c r="IWR78" s="52"/>
      <c r="IWS78" s="52"/>
      <c r="IWT78" s="52"/>
      <c r="IWU78" s="52"/>
      <c r="IWV78" s="52"/>
      <c r="IWW78" s="52"/>
      <c r="IWX78" s="52"/>
      <c r="IWY78" s="52"/>
      <c r="IWZ78" s="52"/>
      <c r="IXA78" s="52"/>
      <c r="IXB78" s="52"/>
      <c r="IXC78" s="52"/>
      <c r="IXD78" s="52"/>
      <c r="IXE78" s="52"/>
      <c r="IXF78" s="52"/>
      <c r="IXG78" s="52"/>
      <c r="IXH78" s="52"/>
      <c r="IXI78" s="52"/>
      <c r="IXJ78" s="52"/>
      <c r="IXK78" s="52"/>
      <c r="IXL78" s="52"/>
      <c r="IXM78" s="52"/>
      <c r="IXN78" s="52"/>
      <c r="IXO78" s="52"/>
      <c r="IXP78" s="52"/>
      <c r="IXQ78" s="52"/>
      <c r="IXR78" s="52"/>
      <c r="IXS78" s="52"/>
      <c r="IXT78" s="52"/>
      <c r="IXU78" s="52"/>
      <c r="IXV78" s="52"/>
      <c r="IXW78" s="52"/>
      <c r="IXX78" s="52"/>
      <c r="IXY78" s="52"/>
      <c r="IXZ78" s="52"/>
      <c r="IYA78" s="52"/>
      <c r="IYB78" s="52"/>
      <c r="IYC78" s="52"/>
      <c r="IYD78" s="52"/>
      <c r="IYE78" s="52"/>
      <c r="IYF78" s="52"/>
      <c r="IYG78" s="52"/>
      <c r="IYH78" s="52"/>
      <c r="IYI78" s="52"/>
      <c r="IYJ78" s="52"/>
      <c r="IYK78" s="52"/>
      <c r="IYL78" s="52"/>
      <c r="IYM78" s="52"/>
      <c r="IYN78" s="52"/>
      <c r="IYO78" s="52"/>
      <c r="IYP78" s="52"/>
      <c r="IYQ78" s="52"/>
      <c r="IYR78" s="52"/>
      <c r="IYS78" s="52"/>
      <c r="IYT78" s="52"/>
      <c r="IYU78" s="52"/>
      <c r="IYV78" s="52"/>
      <c r="IYW78" s="52"/>
      <c r="IYX78" s="52"/>
      <c r="IYY78" s="52"/>
      <c r="IYZ78" s="52"/>
      <c r="IZA78" s="52"/>
      <c r="IZB78" s="52"/>
      <c r="IZC78" s="52"/>
      <c r="IZD78" s="52"/>
      <c r="IZE78" s="52"/>
      <c r="IZF78" s="52"/>
      <c r="IZG78" s="52"/>
      <c r="IZH78" s="52"/>
      <c r="IZI78" s="52"/>
      <c r="IZJ78" s="52"/>
      <c r="IZK78" s="52"/>
      <c r="IZL78" s="52"/>
      <c r="IZM78" s="52"/>
      <c r="IZN78" s="52"/>
      <c r="IZO78" s="52"/>
      <c r="IZP78" s="52"/>
      <c r="IZQ78" s="52"/>
      <c r="IZR78" s="52"/>
      <c r="IZS78" s="52"/>
      <c r="IZT78" s="52"/>
      <c r="IZU78" s="52"/>
      <c r="IZV78" s="52"/>
      <c r="IZW78" s="52"/>
      <c r="IZX78" s="52"/>
      <c r="IZY78" s="52"/>
      <c r="IZZ78" s="52"/>
      <c r="JAA78" s="52"/>
      <c r="JAB78" s="52"/>
      <c r="JAC78" s="52"/>
      <c r="JAD78" s="52"/>
      <c r="JAE78" s="52"/>
      <c r="JAF78" s="52"/>
      <c r="JAG78" s="52"/>
      <c r="JAH78" s="52"/>
      <c r="JAI78" s="52"/>
      <c r="JAJ78" s="52"/>
      <c r="JAK78" s="52"/>
      <c r="JAL78" s="52"/>
      <c r="JAM78" s="52"/>
      <c r="JAN78" s="52"/>
      <c r="JAO78" s="52"/>
      <c r="JAP78" s="52"/>
      <c r="JAQ78" s="52"/>
      <c r="JAR78" s="52"/>
      <c r="JAS78" s="52"/>
      <c r="JAT78" s="52"/>
      <c r="JAU78" s="52"/>
      <c r="JAV78" s="52"/>
      <c r="JAW78" s="52"/>
      <c r="JAX78" s="52"/>
      <c r="JAY78" s="52"/>
      <c r="JAZ78" s="52"/>
      <c r="JBA78" s="52"/>
      <c r="JBB78" s="52"/>
      <c r="JBC78" s="52"/>
      <c r="JBD78" s="52"/>
      <c r="JBE78" s="52"/>
      <c r="JBF78" s="52"/>
      <c r="JBG78" s="52"/>
      <c r="JBH78" s="52"/>
      <c r="JBI78" s="52"/>
      <c r="JBJ78" s="52"/>
      <c r="JBK78" s="52"/>
      <c r="JBL78" s="52"/>
      <c r="JBM78" s="52"/>
      <c r="JBN78" s="52"/>
      <c r="JBO78" s="52"/>
      <c r="JBP78" s="52"/>
      <c r="JBQ78" s="52"/>
      <c r="JBR78" s="52"/>
      <c r="JBS78" s="52"/>
      <c r="JBT78" s="52"/>
      <c r="JBU78" s="52"/>
      <c r="JBV78" s="52"/>
      <c r="JBW78" s="52"/>
      <c r="JBX78" s="52"/>
      <c r="JBY78" s="52"/>
      <c r="JBZ78" s="52"/>
      <c r="JCA78" s="52"/>
      <c r="JCB78" s="52"/>
      <c r="JCC78" s="52"/>
      <c r="JCD78" s="52"/>
      <c r="JCE78" s="52"/>
      <c r="JCF78" s="52"/>
      <c r="JCG78" s="52"/>
      <c r="JCH78" s="52"/>
      <c r="JCI78" s="52"/>
      <c r="JCJ78" s="52"/>
      <c r="JCK78" s="52"/>
      <c r="JCL78" s="52"/>
      <c r="JCM78" s="52"/>
      <c r="JCN78" s="52"/>
      <c r="JCO78" s="52"/>
      <c r="JCP78" s="52"/>
      <c r="JCQ78" s="52"/>
      <c r="JCR78" s="52"/>
      <c r="JCS78" s="52"/>
      <c r="JCT78" s="52"/>
      <c r="JCU78" s="52"/>
      <c r="JCV78" s="52"/>
      <c r="JCW78" s="52"/>
      <c r="JCX78" s="52"/>
      <c r="JCY78" s="52"/>
      <c r="JCZ78" s="52"/>
      <c r="JDA78" s="52"/>
      <c r="JDB78" s="52"/>
      <c r="JDC78" s="52"/>
      <c r="JDD78" s="52"/>
      <c r="JDE78" s="52"/>
      <c r="JDF78" s="52"/>
      <c r="JDG78" s="52"/>
      <c r="JDH78" s="52"/>
      <c r="JDI78" s="52"/>
      <c r="JDJ78" s="52"/>
      <c r="JDK78" s="52"/>
      <c r="JDL78" s="52"/>
      <c r="JDM78" s="52"/>
      <c r="JDN78" s="52"/>
      <c r="JDO78" s="52"/>
      <c r="JDP78" s="52"/>
      <c r="JDQ78" s="52"/>
      <c r="JDR78" s="52"/>
      <c r="JDS78" s="52"/>
      <c r="JDT78" s="52"/>
      <c r="JDU78" s="52"/>
      <c r="JDV78" s="52"/>
      <c r="JDW78" s="52"/>
      <c r="JDX78" s="52"/>
      <c r="JDY78" s="52"/>
      <c r="JDZ78" s="52"/>
      <c r="JEA78" s="52"/>
      <c r="JEB78" s="52"/>
      <c r="JEC78" s="52"/>
      <c r="JED78" s="52"/>
      <c r="JEE78" s="52"/>
      <c r="JEF78" s="52"/>
      <c r="JEG78" s="52"/>
      <c r="JEH78" s="52"/>
      <c r="JEI78" s="52"/>
      <c r="JEJ78" s="52"/>
      <c r="JEK78" s="52"/>
      <c r="JEL78" s="52"/>
      <c r="JEM78" s="52"/>
      <c r="JEN78" s="52"/>
      <c r="JEO78" s="52"/>
      <c r="JEP78" s="52"/>
      <c r="JEQ78" s="52"/>
      <c r="JER78" s="52"/>
      <c r="JES78" s="52"/>
      <c r="JET78" s="52"/>
      <c r="JEU78" s="52"/>
      <c r="JEV78" s="52"/>
      <c r="JEW78" s="52"/>
      <c r="JEX78" s="52"/>
      <c r="JEY78" s="52"/>
      <c r="JEZ78" s="52"/>
      <c r="JFA78" s="52"/>
      <c r="JFB78" s="52"/>
      <c r="JFC78" s="52"/>
      <c r="JFD78" s="52"/>
      <c r="JFE78" s="52"/>
      <c r="JFF78" s="52"/>
      <c r="JFG78" s="52"/>
      <c r="JFH78" s="52"/>
      <c r="JFI78" s="52"/>
      <c r="JFJ78" s="52"/>
      <c r="JFK78" s="52"/>
      <c r="JFL78" s="52"/>
      <c r="JFM78" s="52"/>
      <c r="JFN78" s="52"/>
      <c r="JFO78" s="52"/>
      <c r="JFP78" s="52"/>
      <c r="JFQ78" s="52"/>
      <c r="JFR78" s="52"/>
      <c r="JFS78" s="52"/>
      <c r="JFT78" s="52"/>
      <c r="JFU78" s="52"/>
      <c r="JFV78" s="52"/>
      <c r="JFW78" s="52"/>
      <c r="JFX78" s="52"/>
      <c r="JFY78" s="52"/>
      <c r="JFZ78" s="52"/>
      <c r="JGA78" s="52"/>
      <c r="JGB78" s="52"/>
      <c r="JGC78" s="52"/>
      <c r="JGD78" s="52"/>
      <c r="JGE78" s="52"/>
      <c r="JGF78" s="52"/>
      <c r="JGG78" s="52"/>
      <c r="JGH78" s="52"/>
      <c r="JGI78" s="52"/>
      <c r="JGJ78" s="52"/>
      <c r="JGK78" s="52"/>
      <c r="JGL78" s="52"/>
      <c r="JGM78" s="52"/>
      <c r="JGN78" s="52"/>
      <c r="JGO78" s="52"/>
      <c r="JGP78" s="52"/>
      <c r="JGQ78" s="52"/>
      <c r="JGR78" s="52"/>
      <c r="JGS78" s="52"/>
      <c r="JGT78" s="52"/>
      <c r="JGU78" s="52"/>
      <c r="JGV78" s="52"/>
      <c r="JGW78" s="52"/>
      <c r="JGX78" s="52"/>
      <c r="JGY78" s="52"/>
      <c r="JGZ78" s="52"/>
      <c r="JHA78" s="52"/>
      <c r="JHB78" s="52"/>
      <c r="JHC78" s="52"/>
      <c r="JHD78" s="52"/>
      <c r="JHE78" s="52"/>
      <c r="JHF78" s="52"/>
      <c r="JHG78" s="52"/>
      <c r="JHH78" s="52"/>
      <c r="JHI78" s="52"/>
      <c r="JHJ78" s="52"/>
      <c r="JHK78" s="52"/>
      <c r="JHL78" s="52"/>
      <c r="JHM78" s="52"/>
      <c r="JHN78" s="52"/>
      <c r="JHO78" s="52"/>
      <c r="JHP78" s="52"/>
      <c r="JHQ78" s="52"/>
      <c r="JHR78" s="52"/>
      <c r="JHS78" s="52"/>
      <c r="JHT78" s="52"/>
      <c r="JHU78" s="52"/>
      <c r="JHV78" s="52"/>
      <c r="JHW78" s="52"/>
      <c r="JHX78" s="52"/>
      <c r="JHY78" s="52"/>
      <c r="JHZ78" s="52"/>
      <c r="JIA78" s="52"/>
      <c r="JIB78" s="52"/>
      <c r="JIC78" s="52"/>
      <c r="JID78" s="52"/>
      <c r="JIE78" s="52"/>
      <c r="JIF78" s="52"/>
      <c r="JIG78" s="52"/>
      <c r="JIH78" s="52"/>
      <c r="JII78" s="52"/>
      <c r="JIJ78" s="52"/>
      <c r="JIK78" s="52"/>
      <c r="JIL78" s="52"/>
      <c r="JIM78" s="52"/>
      <c r="JIN78" s="52"/>
      <c r="JIO78" s="52"/>
      <c r="JIP78" s="52"/>
      <c r="JIQ78" s="52"/>
      <c r="JIR78" s="52"/>
      <c r="JIS78" s="52"/>
      <c r="JIT78" s="52"/>
      <c r="JIU78" s="52"/>
      <c r="JIV78" s="52"/>
      <c r="JIW78" s="52"/>
      <c r="JIX78" s="52"/>
      <c r="JIY78" s="52"/>
      <c r="JIZ78" s="52"/>
      <c r="JJA78" s="52"/>
      <c r="JJB78" s="52"/>
      <c r="JJC78" s="52"/>
      <c r="JJD78" s="52"/>
      <c r="JJE78" s="52"/>
      <c r="JJF78" s="52"/>
      <c r="JJG78" s="52"/>
      <c r="JJH78" s="52"/>
      <c r="JJI78" s="52"/>
      <c r="JJJ78" s="52"/>
      <c r="JJK78" s="52"/>
      <c r="JJL78" s="52"/>
      <c r="JJM78" s="52"/>
      <c r="JJN78" s="52"/>
      <c r="JJO78" s="52"/>
      <c r="JJP78" s="52"/>
      <c r="JJQ78" s="52"/>
      <c r="JJR78" s="52"/>
      <c r="JJS78" s="52"/>
      <c r="JJT78" s="52"/>
      <c r="JJU78" s="52"/>
      <c r="JJV78" s="52"/>
      <c r="JJW78" s="52"/>
      <c r="JJX78" s="52"/>
      <c r="JJY78" s="52"/>
      <c r="JJZ78" s="52"/>
      <c r="JKA78" s="52"/>
      <c r="JKB78" s="52"/>
      <c r="JKC78" s="52"/>
      <c r="JKD78" s="52"/>
      <c r="JKE78" s="52"/>
      <c r="JKF78" s="52"/>
      <c r="JKG78" s="52"/>
      <c r="JKH78" s="52"/>
      <c r="JKI78" s="52"/>
      <c r="JKJ78" s="52"/>
      <c r="JKK78" s="52"/>
      <c r="JKL78" s="52"/>
      <c r="JKM78" s="52"/>
      <c r="JKN78" s="52"/>
      <c r="JKO78" s="52"/>
      <c r="JKP78" s="52"/>
      <c r="JKQ78" s="52"/>
      <c r="JKR78" s="52"/>
      <c r="JKS78" s="52"/>
      <c r="JKT78" s="52"/>
      <c r="JKU78" s="52"/>
      <c r="JKV78" s="52"/>
      <c r="JKW78" s="52"/>
      <c r="JKX78" s="52"/>
      <c r="JKY78" s="52"/>
      <c r="JKZ78" s="52"/>
      <c r="JLA78" s="52"/>
      <c r="JLB78" s="52"/>
      <c r="JLC78" s="52"/>
      <c r="JLD78" s="52"/>
      <c r="JLE78" s="52"/>
      <c r="JLF78" s="52"/>
      <c r="JLG78" s="52"/>
      <c r="JLH78" s="52"/>
      <c r="JLI78" s="52"/>
      <c r="JLJ78" s="52"/>
      <c r="JLK78" s="52"/>
      <c r="JLL78" s="52"/>
      <c r="JLM78" s="52"/>
      <c r="JLN78" s="52"/>
      <c r="JLO78" s="52"/>
      <c r="JLP78" s="52"/>
      <c r="JLQ78" s="52"/>
      <c r="JLR78" s="52"/>
      <c r="JLS78" s="52"/>
      <c r="JLT78" s="52"/>
      <c r="JLU78" s="52"/>
      <c r="JLV78" s="52"/>
      <c r="JLW78" s="52"/>
      <c r="JLX78" s="52"/>
      <c r="JLY78" s="52"/>
      <c r="JLZ78" s="52"/>
      <c r="JMA78" s="52"/>
      <c r="JMB78" s="52"/>
      <c r="JMC78" s="52"/>
      <c r="JMD78" s="52"/>
      <c r="JME78" s="52"/>
      <c r="JMF78" s="52"/>
      <c r="JMG78" s="52"/>
      <c r="JMH78" s="52"/>
      <c r="JMI78" s="52"/>
      <c r="JMJ78" s="52"/>
      <c r="JMK78" s="52"/>
      <c r="JML78" s="52"/>
      <c r="JMM78" s="52"/>
      <c r="JMN78" s="52"/>
      <c r="JMO78" s="52"/>
      <c r="JMP78" s="52"/>
      <c r="JMQ78" s="52"/>
      <c r="JMR78" s="52"/>
      <c r="JMS78" s="52"/>
      <c r="JMT78" s="52"/>
      <c r="JMU78" s="52"/>
      <c r="JMV78" s="52"/>
      <c r="JMW78" s="52"/>
      <c r="JMX78" s="52"/>
      <c r="JMY78" s="52"/>
      <c r="JMZ78" s="52"/>
      <c r="JNA78" s="52"/>
      <c r="JNB78" s="52"/>
      <c r="JNC78" s="52"/>
      <c r="JND78" s="52"/>
      <c r="JNE78" s="52"/>
      <c r="JNF78" s="52"/>
      <c r="JNG78" s="52"/>
      <c r="JNH78" s="52"/>
      <c r="JNI78" s="52"/>
      <c r="JNJ78" s="52"/>
      <c r="JNK78" s="52"/>
      <c r="JNL78" s="52"/>
      <c r="JNM78" s="52"/>
      <c r="JNN78" s="52"/>
      <c r="JNO78" s="52"/>
      <c r="JNP78" s="52"/>
      <c r="JNQ78" s="52"/>
      <c r="JNR78" s="52"/>
      <c r="JNS78" s="52"/>
      <c r="JNT78" s="52"/>
      <c r="JNU78" s="52"/>
      <c r="JNV78" s="52"/>
      <c r="JNW78" s="52"/>
      <c r="JNX78" s="52"/>
      <c r="JNY78" s="52"/>
      <c r="JNZ78" s="52"/>
      <c r="JOA78" s="52"/>
      <c r="JOB78" s="52"/>
      <c r="JOC78" s="52"/>
      <c r="JOD78" s="52"/>
      <c r="JOE78" s="52"/>
      <c r="JOF78" s="52"/>
      <c r="JOG78" s="52"/>
      <c r="JOH78" s="52"/>
      <c r="JOI78" s="52"/>
      <c r="JOJ78" s="52"/>
      <c r="JOK78" s="52"/>
      <c r="JOL78" s="52"/>
      <c r="JOM78" s="52"/>
      <c r="JON78" s="52"/>
      <c r="JOO78" s="52"/>
      <c r="JOP78" s="52"/>
      <c r="JOQ78" s="52"/>
      <c r="JOR78" s="52"/>
      <c r="JOS78" s="52"/>
      <c r="JOT78" s="52"/>
      <c r="JOU78" s="52"/>
      <c r="JOV78" s="52"/>
      <c r="JOW78" s="52"/>
      <c r="JOX78" s="52"/>
      <c r="JOY78" s="52"/>
      <c r="JOZ78" s="52"/>
      <c r="JPA78" s="52"/>
      <c r="JPB78" s="52"/>
      <c r="JPC78" s="52"/>
      <c r="JPD78" s="52"/>
      <c r="JPE78" s="52"/>
      <c r="JPF78" s="52"/>
      <c r="JPG78" s="52"/>
      <c r="JPH78" s="52"/>
      <c r="JPI78" s="52"/>
      <c r="JPJ78" s="52"/>
      <c r="JPK78" s="52"/>
      <c r="JPL78" s="52"/>
      <c r="JPM78" s="52"/>
      <c r="JPN78" s="52"/>
      <c r="JPO78" s="52"/>
      <c r="JPP78" s="52"/>
      <c r="JPQ78" s="52"/>
      <c r="JPR78" s="52"/>
      <c r="JPS78" s="52"/>
      <c r="JPT78" s="52"/>
      <c r="JPU78" s="52"/>
      <c r="JPV78" s="52"/>
      <c r="JPW78" s="52"/>
      <c r="JPX78" s="52"/>
      <c r="JPY78" s="52"/>
      <c r="JPZ78" s="52"/>
      <c r="JQA78" s="52"/>
      <c r="JQB78" s="52"/>
      <c r="JQC78" s="52"/>
      <c r="JQD78" s="52"/>
      <c r="JQE78" s="52"/>
      <c r="JQF78" s="52"/>
      <c r="JQG78" s="52"/>
      <c r="JQH78" s="52"/>
      <c r="JQI78" s="52"/>
      <c r="JQJ78" s="52"/>
      <c r="JQK78" s="52"/>
      <c r="JQL78" s="52"/>
      <c r="JQM78" s="52"/>
      <c r="JQN78" s="52"/>
      <c r="JQO78" s="52"/>
      <c r="JQP78" s="52"/>
      <c r="JQQ78" s="52"/>
      <c r="JQR78" s="52"/>
      <c r="JQS78" s="52"/>
      <c r="JQT78" s="52"/>
      <c r="JQU78" s="52"/>
      <c r="JQV78" s="52"/>
      <c r="JQW78" s="52"/>
      <c r="JQX78" s="52"/>
      <c r="JQY78" s="52"/>
      <c r="JQZ78" s="52"/>
      <c r="JRA78" s="52"/>
      <c r="JRB78" s="52"/>
      <c r="JRC78" s="52"/>
      <c r="JRD78" s="52"/>
      <c r="JRE78" s="52"/>
      <c r="JRF78" s="52"/>
      <c r="JRG78" s="52"/>
      <c r="JRH78" s="52"/>
      <c r="JRI78" s="52"/>
      <c r="JRJ78" s="52"/>
      <c r="JRK78" s="52"/>
      <c r="JRL78" s="52"/>
      <c r="JRM78" s="52"/>
      <c r="JRN78" s="52"/>
      <c r="JRO78" s="52"/>
      <c r="JRP78" s="52"/>
      <c r="JRQ78" s="52"/>
      <c r="JRR78" s="52"/>
      <c r="JRS78" s="52"/>
      <c r="JRT78" s="52"/>
      <c r="JRU78" s="52"/>
      <c r="JRV78" s="52"/>
      <c r="JRW78" s="52"/>
      <c r="JRX78" s="52"/>
      <c r="JRY78" s="52"/>
      <c r="JRZ78" s="52"/>
      <c r="JSA78" s="52"/>
      <c r="JSB78" s="52"/>
      <c r="JSC78" s="52"/>
      <c r="JSD78" s="52"/>
      <c r="JSE78" s="52"/>
      <c r="JSF78" s="52"/>
      <c r="JSG78" s="52"/>
      <c r="JSH78" s="52"/>
      <c r="JSI78" s="52"/>
      <c r="JSJ78" s="52"/>
      <c r="JSK78" s="52"/>
      <c r="JSL78" s="52"/>
      <c r="JSM78" s="52"/>
      <c r="JSN78" s="52"/>
      <c r="JSO78" s="52"/>
      <c r="JSP78" s="52"/>
      <c r="JSQ78" s="52"/>
      <c r="JSR78" s="52"/>
      <c r="JSS78" s="52"/>
      <c r="JST78" s="52"/>
      <c r="JSU78" s="52"/>
      <c r="JSV78" s="52"/>
      <c r="JSW78" s="52"/>
      <c r="JSX78" s="52"/>
      <c r="JSY78" s="52"/>
      <c r="JSZ78" s="52"/>
      <c r="JTA78" s="52"/>
      <c r="JTB78" s="52"/>
      <c r="JTC78" s="52"/>
      <c r="JTD78" s="52"/>
      <c r="JTE78" s="52"/>
      <c r="JTF78" s="52"/>
      <c r="JTG78" s="52"/>
      <c r="JTH78" s="52"/>
      <c r="JTI78" s="52"/>
      <c r="JTJ78" s="52"/>
      <c r="JTK78" s="52"/>
      <c r="JTL78" s="52"/>
      <c r="JTM78" s="52"/>
      <c r="JTN78" s="52"/>
      <c r="JTO78" s="52"/>
      <c r="JTP78" s="52"/>
      <c r="JTQ78" s="52"/>
      <c r="JTR78" s="52"/>
      <c r="JTS78" s="52"/>
      <c r="JTT78" s="52"/>
      <c r="JTU78" s="52"/>
      <c r="JTV78" s="52"/>
      <c r="JTW78" s="52"/>
      <c r="JTX78" s="52"/>
      <c r="JTY78" s="52"/>
      <c r="JTZ78" s="52"/>
      <c r="JUA78" s="52"/>
      <c r="JUB78" s="52"/>
      <c r="JUC78" s="52"/>
      <c r="JUD78" s="52"/>
      <c r="JUE78" s="52"/>
      <c r="JUF78" s="52"/>
      <c r="JUG78" s="52"/>
      <c r="JUH78" s="52"/>
      <c r="JUI78" s="52"/>
      <c r="JUJ78" s="52"/>
      <c r="JUK78" s="52"/>
      <c r="JUL78" s="52"/>
      <c r="JUM78" s="52"/>
      <c r="JUN78" s="52"/>
      <c r="JUO78" s="52"/>
      <c r="JUP78" s="52"/>
      <c r="JUQ78" s="52"/>
      <c r="JUR78" s="52"/>
      <c r="JUS78" s="52"/>
      <c r="JUT78" s="52"/>
      <c r="JUU78" s="52"/>
      <c r="JUV78" s="52"/>
      <c r="JUW78" s="52"/>
      <c r="JUX78" s="52"/>
      <c r="JUY78" s="52"/>
      <c r="JUZ78" s="52"/>
      <c r="JVA78" s="52"/>
      <c r="JVB78" s="52"/>
      <c r="JVC78" s="52"/>
      <c r="JVD78" s="52"/>
      <c r="JVE78" s="52"/>
      <c r="JVF78" s="52"/>
      <c r="JVG78" s="52"/>
      <c r="JVH78" s="52"/>
      <c r="JVI78" s="52"/>
      <c r="JVJ78" s="52"/>
      <c r="JVK78" s="52"/>
      <c r="JVL78" s="52"/>
      <c r="JVM78" s="52"/>
      <c r="JVN78" s="52"/>
      <c r="JVO78" s="52"/>
      <c r="JVP78" s="52"/>
      <c r="JVQ78" s="52"/>
      <c r="JVR78" s="52"/>
      <c r="JVS78" s="52"/>
      <c r="JVT78" s="52"/>
      <c r="JVU78" s="52"/>
      <c r="JVV78" s="52"/>
      <c r="JVW78" s="52"/>
      <c r="JVX78" s="52"/>
      <c r="JVY78" s="52"/>
      <c r="JVZ78" s="52"/>
      <c r="JWA78" s="52"/>
      <c r="JWB78" s="52"/>
      <c r="JWC78" s="52"/>
      <c r="JWD78" s="52"/>
      <c r="JWE78" s="52"/>
      <c r="JWF78" s="52"/>
      <c r="JWG78" s="52"/>
      <c r="JWH78" s="52"/>
      <c r="JWI78" s="52"/>
      <c r="JWJ78" s="52"/>
      <c r="JWK78" s="52"/>
      <c r="JWL78" s="52"/>
      <c r="JWM78" s="52"/>
      <c r="JWN78" s="52"/>
      <c r="JWO78" s="52"/>
      <c r="JWP78" s="52"/>
      <c r="JWQ78" s="52"/>
      <c r="JWR78" s="52"/>
      <c r="JWS78" s="52"/>
      <c r="JWT78" s="52"/>
      <c r="JWU78" s="52"/>
      <c r="JWV78" s="52"/>
      <c r="JWW78" s="52"/>
      <c r="JWX78" s="52"/>
      <c r="JWY78" s="52"/>
      <c r="JWZ78" s="52"/>
      <c r="JXA78" s="52"/>
      <c r="JXB78" s="52"/>
      <c r="JXC78" s="52"/>
      <c r="JXD78" s="52"/>
      <c r="JXE78" s="52"/>
      <c r="JXF78" s="52"/>
      <c r="JXG78" s="52"/>
      <c r="JXH78" s="52"/>
      <c r="JXI78" s="52"/>
      <c r="JXJ78" s="52"/>
      <c r="JXK78" s="52"/>
      <c r="JXL78" s="52"/>
      <c r="JXM78" s="52"/>
      <c r="JXN78" s="52"/>
      <c r="JXO78" s="52"/>
      <c r="JXP78" s="52"/>
      <c r="JXQ78" s="52"/>
      <c r="JXR78" s="52"/>
      <c r="JXS78" s="52"/>
      <c r="JXT78" s="52"/>
      <c r="JXU78" s="52"/>
      <c r="JXV78" s="52"/>
      <c r="JXW78" s="52"/>
      <c r="JXX78" s="52"/>
      <c r="JXY78" s="52"/>
      <c r="JXZ78" s="52"/>
      <c r="JYA78" s="52"/>
      <c r="JYB78" s="52"/>
      <c r="JYC78" s="52"/>
      <c r="JYD78" s="52"/>
      <c r="JYE78" s="52"/>
      <c r="JYF78" s="52"/>
      <c r="JYG78" s="52"/>
      <c r="JYH78" s="52"/>
      <c r="JYI78" s="52"/>
      <c r="JYJ78" s="52"/>
      <c r="JYK78" s="52"/>
      <c r="JYL78" s="52"/>
      <c r="JYM78" s="52"/>
      <c r="JYN78" s="52"/>
      <c r="JYO78" s="52"/>
      <c r="JYP78" s="52"/>
      <c r="JYQ78" s="52"/>
      <c r="JYR78" s="52"/>
      <c r="JYS78" s="52"/>
      <c r="JYT78" s="52"/>
      <c r="JYU78" s="52"/>
      <c r="JYV78" s="52"/>
      <c r="JYW78" s="52"/>
      <c r="JYX78" s="52"/>
      <c r="JYY78" s="52"/>
      <c r="JYZ78" s="52"/>
      <c r="JZA78" s="52"/>
      <c r="JZB78" s="52"/>
      <c r="JZC78" s="52"/>
      <c r="JZD78" s="52"/>
      <c r="JZE78" s="52"/>
      <c r="JZF78" s="52"/>
      <c r="JZG78" s="52"/>
      <c r="JZH78" s="52"/>
      <c r="JZI78" s="52"/>
      <c r="JZJ78" s="52"/>
      <c r="JZK78" s="52"/>
      <c r="JZL78" s="52"/>
      <c r="JZM78" s="52"/>
      <c r="JZN78" s="52"/>
      <c r="JZO78" s="52"/>
      <c r="JZP78" s="52"/>
      <c r="JZQ78" s="52"/>
      <c r="JZR78" s="52"/>
      <c r="JZS78" s="52"/>
      <c r="JZT78" s="52"/>
      <c r="JZU78" s="52"/>
      <c r="JZV78" s="52"/>
      <c r="JZW78" s="52"/>
      <c r="JZX78" s="52"/>
      <c r="JZY78" s="52"/>
      <c r="JZZ78" s="52"/>
      <c r="KAA78" s="52"/>
      <c r="KAB78" s="52"/>
      <c r="KAC78" s="52"/>
      <c r="KAD78" s="52"/>
      <c r="KAE78" s="52"/>
      <c r="KAF78" s="52"/>
      <c r="KAG78" s="52"/>
      <c r="KAH78" s="52"/>
      <c r="KAI78" s="52"/>
      <c r="KAJ78" s="52"/>
      <c r="KAK78" s="52"/>
      <c r="KAL78" s="52"/>
      <c r="KAM78" s="52"/>
      <c r="KAN78" s="52"/>
      <c r="KAO78" s="52"/>
      <c r="KAP78" s="52"/>
      <c r="KAQ78" s="52"/>
      <c r="KAR78" s="52"/>
      <c r="KAS78" s="52"/>
      <c r="KAT78" s="52"/>
      <c r="KAU78" s="52"/>
      <c r="KAV78" s="52"/>
      <c r="KAW78" s="52"/>
      <c r="KAX78" s="52"/>
      <c r="KAY78" s="52"/>
      <c r="KAZ78" s="52"/>
      <c r="KBA78" s="52"/>
      <c r="KBB78" s="52"/>
      <c r="KBC78" s="52"/>
      <c r="KBD78" s="52"/>
      <c r="KBE78" s="52"/>
      <c r="KBF78" s="52"/>
      <c r="KBG78" s="52"/>
      <c r="KBH78" s="52"/>
      <c r="KBI78" s="52"/>
      <c r="KBJ78" s="52"/>
      <c r="KBK78" s="52"/>
      <c r="KBL78" s="52"/>
      <c r="KBM78" s="52"/>
      <c r="KBN78" s="52"/>
      <c r="KBO78" s="52"/>
      <c r="KBP78" s="52"/>
      <c r="KBQ78" s="52"/>
      <c r="KBR78" s="52"/>
      <c r="KBS78" s="52"/>
      <c r="KBT78" s="52"/>
      <c r="KBU78" s="52"/>
      <c r="KBV78" s="52"/>
      <c r="KBW78" s="52"/>
      <c r="KBX78" s="52"/>
      <c r="KBY78" s="52"/>
      <c r="KBZ78" s="52"/>
      <c r="KCA78" s="52"/>
      <c r="KCB78" s="52"/>
      <c r="KCC78" s="52"/>
      <c r="KCD78" s="52"/>
      <c r="KCE78" s="52"/>
      <c r="KCF78" s="52"/>
      <c r="KCG78" s="52"/>
      <c r="KCH78" s="52"/>
      <c r="KCI78" s="52"/>
      <c r="KCJ78" s="52"/>
      <c r="KCK78" s="52"/>
      <c r="KCL78" s="52"/>
      <c r="KCM78" s="52"/>
      <c r="KCN78" s="52"/>
      <c r="KCO78" s="52"/>
      <c r="KCP78" s="52"/>
      <c r="KCQ78" s="52"/>
      <c r="KCR78" s="52"/>
      <c r="KCS78" s="52"/>
      <c r="KCT78" s="52"/>
      <c r="KCU78" s="52"/>
      <c r="KCV78" s="52"/>
      <c r="KCW78" s="52"/>
      <c r="KCX78" s="52"/>
      <c r="KCY78" s="52"/>
      <c r="KCZ78" s="52"/>
      <c r="KDA78" s="52"/>
      <c r="KDB78" s="52"/>
      <c r="KDC78" s="52"/>
      <c r="KDD78" s="52"/>
      <c r="KDE78" s="52"/>
      <c r="KDF78" s="52"/>
      <c r="KDG78" s="52"/>
      <c r="KDH78" s="52"/>
      <c r="KDI78" s="52"/>
      <c r="KDJ78" s="52"/>
      <c r="KDK78" s="52"/>
      <c r="KDL78" s="52"/>
      <c r="KDM78" s="52"/>
      <c r="KDN78" s="52"/>
      <c r="KDO78" s="52"/>
      <c r="KDP78" s="52"/>
      <c r="KDQ78" s="52"/>
      <c r="KDR78" s="52"/>
      <c r="KDS78" s="52"/>
      <c r="KDT78" s="52"/>
      <c r="KDU78" s="52"/>
      <c r="KDV78" s="52"/>
      <c r="KDW78" s="52"/>
      <c r="KDX78" s="52"/>
      <c r="KDY78" s="52"/>
      <c r="KDZ78" s="52"/>
      <c r="KEA78" s="52"/>
      <c r="KEB78" s="52"/>
      <c r="KEC78" s="52"/>
      <c r="KED78" s="52"/>
      <c r="KEE78" s="52"/>
      <c r="KEF78" s="52"/>
      <c r="KEG78" s="52"/>
      <c r="KEH78" s="52"/>
      <c r="KEI78" s="52"/>
      <c r="KEJ78" s="52"/>
      <c r="KEK78" s="52"/>
      <c r="KEL78" s="52"/>
      <c r="KEM78" s="52"/>
      <c r="KEN78" s="52"/>
      <c r="KEO78" s="52"/>
      <c r="KEP78" s="52"/>
      <c r="KEQ78" s="52"/>
      <c r="KER78" s="52"/>
      <c r="KES78" s="52"/>
      <c r="KET78" s="52"/>
      <c r="KEU78" s="52"/>
      <c r="KEV78" s="52"/>
      <c r="KEW78" s="52"/>
      <c r="KEX78" s="52"/>
      <c r="KEY78" s="52"/>
      <c r="KEZ78" s="52"/>
      <c r="KFA78" s="52"/>
      <c r="KFB78" s="52"/>
      <c r="KFC78" s="52"/>
      <c r="KFD78" s="52"/>
      <c r="KFE78" s="52"/>
      <c r="KFF78" s="52"/>
      <c r="KFG78" s="52"/>
      <c r="KFH78" s="52"/>
      <c r="KFI78" s="52"/>
      <c r="KFJ78" s="52"/>
      <c r="KFK78" s="52"/>
      <c r="KFL78" s="52"/>
      <c r="KFM78" s="52"/>
      <c r="KFN78" s="52"/>
      <c r="KFO78" s="52"/>
      <c r="KFP78" s="52"/>
      <c r="KFQ78" s="52"/>
      <c r="KFR78" s="52"/>
      <c r="KFS78" s="52"/>
      <c r="KFT78" s="52"/>
      <c r="KFU78" s="52"/>
      <c r="KFV78" s="52"/>
      <c r="KFW78" s="52"/>
      <c r="KFX78" s="52"/>
      <c r="KFY78" s="52"/>
      <c r="KFZ78" s="52"/>
      <c r="KGA78" s="52"/>
      <c r="KGB78" s="52"/>
      <c r="KGC78" s="52"/>
      <c r="KGD78" s="52"/>
      <c r="KGE78" s="52"/>
      <c r="KGF78" s="52"/>
      <c r="KGG78" s="52"/>
      <c r="KGH78" s="52"/>
      <c r="KGI78" s="52"/>
      <c r="KGJ78" s="52"/>
      <c r="KGK78" s="52"/>
      <c r="KGL78" s="52"/>
      <c r="KGM78" s="52"/>
      <c r="KGN78" s="52"/>
      <c r="KGO78" s="52"/>
      <c r="KGP78" s="52"/>
      <c r="KGQ78" s="52"/>
      <c r="KGR78" s="52"/>
      <c r="KGS78" s="52"/>
      <c r="KGT78" s="52"/>
      <c r="KGU78" s="52"/>
      <c r="KGV78" s="52"/>
      <c r="KGW78" s="52"/>
      <c r="KGX78" s="52"/>
      <c r="KGY78" s="52"/>
      <c r="KGZ78" s="52"/>
      <c r="KHA78" s="52"/>
      <c r="KHB78" s="52"/>
      <c r="KHC78" s="52"/>
      <c r="KHD78" s="52"/>
      <c r="KHE78" s="52"/>
      <c r="KHF78" s="52"/>
      <c r="KHG78" s="52"/>
      <c r="KHH78" s="52"/>
      <c r="KHI78" s="52"/>
      <c r="KHJ78" s="52"/>
      <c r="KHK78" s="52"/>
      <c r="KHL78" s="52"/>
      <c r="KHM78" s="52"/>
      <c r="KHN78" s="52"/>
      <c r="KHO78" s="52"/>
      <c r="KHP78" s="52"/>
      <c r="KHQ78" s="52"/>
      <c r="KHR78" s="52"/>
      <c r="KHS78" s="52"/>
      <c r="KHT78" s="52"/>
      <c r="KHU78" s="52"/>
      <c r="KHV78" s="52"/>
      <c r="KHW78" s="52"/>
      <c r="KHX78" s="52"/>
      <c r="KHY78" s="52"/>
      <c r="KHZ78" s="52"/>
      <c r="KIA78" s="52"/>
      <c r="KIB78" s="52"/>
      <c r="KIC78" s="52"/>
      <c r="KID78" s="52"/>
      <c r="KIE78" s="52"/>
      <c r="KIF78" s="52"/>
      <c r="KIG78" s="52"/>
      <c r="KIH78" s="52"/>
      <c r="KII78" s="52"/>
      <c r="KIJ78" s="52"/>
      <c r="KIK78" s="52"/>
      <c r="KIL78" s="52"/>
      <c r="KIM78" s="52"/>
      <c r="KIN78" s="52"/>
      <c r="KIO78" s="52"/>
      <c r="KIP78" s="52"/>
      <c r="KIQ78" s="52"/>
      <c r="KIR78" s="52"/>
      <c r="KIS78" s="52"/>
      <c r="KIT78" s="52"/>
      <c r="KIU78" s="52"/>
      <c r="KIV78" s="52"/>
      <c r="KIW78" s="52"/>
      <c r="KIX78" s="52"/>
      <c r="KIY78" s="52"/>
      <c r="KIZ78" s="52"/>
      <c r="KJA78" s="52"/>
      <c r="KJB78" s="52"/>
      <c r="KJC78" s="52"/>
      <c r="KJD78" s="52"/>
      <c r="KJE78" s="52"/>
      <c r="KJF78" s="52"/>
      <c r="KJG78" s="52"/>
      <c r="KJH78" s="52"/>
      <c r="KJI78" s="52"/>
      <c r="KJJ78" s="52"/>
      <c r="KJK78" s="52"/>
      <c r="KJL78" s="52"/>
      <c r="KJM78" s="52"/>
      <c r="KJN78" s="52"/>
      <c r="KJO78" s="52"/>
      <c r="KJP78" s="52"/>
      <c r="KJQ78" s="52"/>
      <c r="KJR78" s="52"/>
      <c r="KJS78" s="52"/>
      <c r="KJT78" s="52"/>
      <c r="KJU78" s="52"/>
      <c r="KJV78" s="52"/>
      <c r="KJW78" s="52"/>
      <c r="KJX78" s="52"/>
      <c r="KJY78" s="52"/>
      <c r="KJZ78" s="52"/>
      <c r="KKA78" s="52"/>
      <c r="KKB78" s="52"/>
      <c r="KKC78" s="52"/>
      <c r="KKD78" s="52"/>
      <c r="KKE78" s="52"/>
      <c r="KKF78" s="52"/>
      <c r="KKG78" s="52"/>
      <c r="KKH78" s="52"/>
      <c r="KKI78" s="52"/>
      <c r="KKJ78" s="52"/>
      <c r="KKK78" s="52"/>
      <c r="KKL78" s="52"/>
      <c r="KKM78" s="52"/>
      <c r="KKN78" s="52"/>
      <c r="KKO78" s="52"/>
      <c r="KKP78" s="52"/>
      <c r="KKQ78" s="52"/>
      <c r="KKR78" s="52"/>
      <c r="KKS78" s="52"/>
      <c r="KKT78" s="52"/>
      <c r="KKU78" s="52"/>
      <c r="KKV78" s="52"/>
      <c r="KKW78" s="52"/>
      <c r="KKX78" s="52"/>
      <c r="KKY78" s="52"/>
      <c r="KKZ78" s="52"/>
      <c r="KLA78" s="52"/>
      <c r="KLB78" s="52"/>
      <c r="KLC78" s="52"/>
      <c r="KLD78" s="52"/>
      <c r="KLE78" s="52"/>
      <c r="KLF78" s="52"/>
      <c r="KLG78" s="52"/>
      <c r="KLH78" s="52"/>
      <c r="KLI78" s="52"/>
      <c r="KLJ78" s="52"/>
      <c r="KLK78" s="52"/>
      <c r="KLL78" s="52"/>
      <c r="KLM78" s="52"/>
      <c r="KLN78" s="52"/>
      <c r="KLO78" s="52"/>
      <c r="KLP78" s="52"/>
      <c r="KLQ78" s="52"/>
      <c r="KLR78" s="52"/>
      <c r="KLS78" s="52"/>
      <c r="KLT78" s="52"/>
      <c r="KLU78" s="52"/>
      <c r="KLV78" s="52"/>
      <c r="KLW78" s="52"/>
      <c r="KLX78" s="52"/>
      <c r="KLY78" s="52"/>
      <c r="KLZ78" s="52"/>
      <c r="KMA78" s="52"/>
      <c r="KMB78" s="52"/>
      <c r="KMC78" s="52"/>
      <c r="KMD78" s="52"/>
      <c r="KME78" s="52"/>
      <c r="KMF78" s="52"/>
      <c r="KMG78" s="52"/>
      <c r="KMH78" s="52"/>
      <c r="KMI78" s="52"/>
      <c r="KMJ78" s="52"/>
      <c r="KMK78" s="52"/>
      <c r="KML78" s="52"/>
      <c r="KMM78" s="52"/>
      <c r="KMN78" s="52"/>
      <c r="KMO78" s="52"/>
      <c r="KMP78" s="52"/>
      <c r="KMQ78" s="52"/>
      <c r="KMR78" s="52"/>
      <c r="KMS78" s="52"/>
      <c r="KMT78" s="52"/>
      <c r="KMU78" s="52"/>
      <c r="KMV78" s="52"/>
      <c r="KMW78" s="52"/>
      <c r="KMX78" s="52"/>
      <c r="KMY78" s="52"/>
      <c r="KMZ78" s="52"/>
      <c r="KNA78" s="52"/>
      <c r="KNB78" s="52"/>
      <c r="KNC78" s="52"/>
      <c r="KND78" s="52"/>
      <c r="KNE78" s="52"/>
      <c r="KNF78" s="52"/>
      <c r="KNG78" s="52"/>
      <c r="KNH78" s="52"/>
      <c r="KNI78" s="52"/>
      <c r="KNJ78" s="52"/>
      <c r="KNK78" s="52"/>
      <c r="KNL78" s="52"/>
      <c r="KNM78" s="52"/>
      <c r="KNN78" s="52"/>
      <c r="KNO78" s="52"/>
      <c r="KNP78" s="52"/>
      <c r="KNQ78" s="52"/>
      <c r="KNR78" s="52"/>
      <c r="KNS78" s="52"/>
      <c r="KNT78" s="52"/>
      <c r="KNU78" s="52"/>
      <c r="KNV78" s="52"/>
      <c r="KNW78" s="52"/>
      <c r="KNX78" s="52"/>
      <c r="KNY78" s="52"/>
      <c r="KNZ78" s="52"/>
      <c r="KOA78" s="52"/>
      <c r="KOB78" s="52"/>
      <c r="KOC78" s="52"/>
      <c r="KOD78" s="52"/>
      <c r="KOE78" s="52"/>
      <c r="KOF78" s="52"/>
      <c r="KOG78" s="52"/>
      <c r="KOH78" s="52"/>
      <c r="KOI78" s="52"/>
      <c r="KOJ78" s="52"/>
      <c r="KOK78" s="52"/>
      <c r="KOL78" s="52"/>
      <c r="KOM78" s="52"/>
      <c r="KON78" s="52"/>
      <c r="KOO78" s="52"/>
      <c r="KOP78" s="52"/>
      <c r="KOQ78" s="52"/>
      <c r="KOR78" s="52"/>
      <c r="KOS78" s="52"/>
      <c r="KOT78" s="52"/>
      <c r="KOU78" s="52"/>
      <c r="KOV78" s="52"/>
      <c r="KOW78" s="52"/>
      <c r="KOX78" s="52"/>
      <c r="KOY78" s="52"/>
      <c r="KOZ78" s="52"/>
      <c r="KPA78" s="52"/>
      <c r="KPB78" s="52"/>
      <c r="KPC78" s="52"/>
      <c r="KPD78" s="52"/>
      <c r="KPE78" s="52"/>
      <c r="KPF78" s="52"/>
      <c r="KPG78" s="52"/>
      <c r="KPH78" s="52"/>
      <c r="KPI78" s="52"/>
      <c r="KPJ78" s="52"/>
      <c r="KPK78" s="52"/>
      <c r="KPL78" s="52"/>
      <c r="KPM78" s="52"/>
      <c r="KPN78" s="52"/>
      <c r="KPO78" s="52"/>
      <c r="KPP78" s="52"/>
      <c r="KPQ78" s="52"/>
      <c r="KPR78" s="52"/>
      <c r="KPS78" s="52"/>
      <c r="KPT78" s="52"/>
      <c r="KPU78" s="52"/>
      <c r="KPV78" s="52"/>
      <c r="KPW78" s="52"/>
      <c r="KPX78" s="52"/>
      <c r="KPY78" s="52"/>
      <c r="KPZ78" s="52"/>
      <c r="KQA78" s="52"/>
      <c r="KQB78" s="52"/>
      <c r="KQC78" s="52"/>
      <c r="KQD78" s="52"/>
      <c r="KQE78" s="52"/>
      <c r="KQF78" s="52"/>
      <c r="KQG78" s="52"/>
      <c r="KQH78" s="52"/>
      <c r="KQI78" s="52"/>
      <c r="KQJ78" s="52"/>
      <c r="KQK78" s="52"/>
      <c r="KQL78" s="52"/>
      <c r="KQM78" s="52"/>
      <c r="KQN78" s="52"/>
      <c r="KQO78" s="52"/>
      <c r="KQP78" s="52"/>
      <c r="KQQ78" s="52"/>
      <c r="KQR78" s="52"/>
      <c r="KQS78" s="52"/>
      <c r="KQT78" s="52"/>
      <c r="KQU78" s="52"/>
      <c r="KQV78" s="52"/>
      <c r="KQW78" s="52"/>
      <c r="KQX78" s="52"/>
      <c r="KQY78" s="52"/>
      <c r="KQZ78" s="52"/>
      <c r="KRA78" s="52"/>
      <c r="KRB78" s="52"/>
      <c r="KRC78" s="52"/>
      <c r="KRD78" s="52"/>
      <c r="KRE78" s="52"/>
      <c r="KRF78" s="52"/>
      <c r="KRG78" s="52"/>
      <c r="KRH78" s="52"/>
      <c r="KRI78" s="52"/>
      <c r="KRJ78" s="52"/>
      <c r="KRK78" s="52"/>
      <c r="KRL78" s="52"/>
      <c r="KRM78" s="52"/>
      <c r="KRN78" s="52"/>
      <c r="KRO78" s="52"/>
      <c r="KRP78" s="52"/>
      <c r="KRQ78" s="52"/>
      <c r="KRR78" s="52"/>
      <c r="KRS78" s="52"/>
      <c r="KRT78" s="52"/>
      <c r="KRU78" s="52"/>
      <c r="KRV78" s="52"/>
      <c r="KRW78" s="52"/>
      <c r="KRX78" s="52"/>
      <c r="KRY78" s="52"/>
      <c r="KRZ78" s="52"/>
      <c r="KSA78" s="52"/>
      <c r="KSB78" s="52"/>
      <c r="KSC78" s="52"/>
      <c r="KSD78" s="52"/>
      <c r="KSE78" s="52"/>
      <c r="KSF78" s="52"/>
      <c r="KSG78" s="52"/>
      <c r="KSH78" s="52"/>
      <c r="KSI78" s="52"/>
      <c r="KSJ78" s="52"/>
      <c r="KSK78" s="52"/>
      <c r="KSL78" s="52"/>
      <c r="KSM78" s="52"/>
      <c r="KSN78" s="52"/>
      <c r="KSO78" s="52"/>
      <c r="KSP78" s="52"/>
      <c r="KSQ78" s="52"/>
      <c r="KSR78" s="52"/>
      <c r="KSS78" s="52"/>
      <c r="KST78" s="52"/>
      <c r="KSU78" s="52"/>
      <c r="KSV78" s="52"/>
      <c r="KSW78" s="52"/>
      <c r="KSX78" s="52"/>
      <c r="KSY78" s="52"/>
      <c r="KSZ78" s="52"/>
      <c r="KTA78" s="52"/>
      <c r="KTB78" s="52"/>
      <c r="KTC78" s="52"/>
      <c r="KTD78" s="52"/>
      <c r="KTE78" s="52"/>
      <c r="KTF78" s="52"/>
      <c r="KTG78" s="52"/>
      <c r="KTH78" s="52"/>
      <c r="KTI78" s="52"/>
      <c r="KTJ78" s="52"/>
      <c r="KTK78" s="52"/>
      <c r="KTL78" s="52"/>
      <c r="KTM78" s="52"/>
      <c r="KTN78" s="52"/>
      <c r="KTO78" s="52"/>
      <c r="KTP78" s="52"/>
      <c r="KTQ78" s="52"/>
      <c r="KTR78" s="52"/>
      <c r="KTS78" s="52"/>
      <c r="KTT78" s="52"/>
      <c r="KTU78" s="52"/>
      <c r="KTV78" s="52"/>
      <c r="KTW78" s="52"/>
      <c r="KTX78" s="52"/>
      <c r="KTY78" s="52"/>
      <c r="KTZ78" s="52"/>
      <c r="KUA78" s="52"/>
      <c r="KUB78" s="52"/>
      <c r="KUC78" s="52"/>
      <c r="KUD78" s="52"/>
      <c r="KUE78" s="52"/>
      <c r="KUF78" s="52"/>
      <c r="KUG78" s="52"/>
      <c r="KUH78" s="52"/>
      <c r="KUI78" s="52"/>
      <c r="KUJ78" s="52"/>
      <c r="KUK78" s="52"/>
      <c r="KUL78" s="52"/>
      <c r="KUM78" s="52"/>
      <c r="KUN78" s="52"/>
      <c r="KUO78" s="52"/>
      <c r="KUP78" s="52"/>
      <c r="KUQ78" s="52"/>
      <c r="KUR78" s="52"/>
      <c r="KUS78" s="52"/>
      <c r="KUT78" s="52"/>
      <c r="KUU78" s="52"/>
      <c r="KUV78" s="52"/>
      <c r="KUW78" s="52"/>
      <c r="KUX78" s="52"/>
      <c r="KUY78" s="52"/>
      <c r="KUZ78" s="52"/>
      <c r="KVA78" s="52"/>
      <c r="KVB78" s="52"/>
      <c r="KVC78" s="52"/>
      <c r="KVD78" s="52"/>
      <c r="KVE78" s="52"/>
      <c r="KVF78" s="52"/>
      <c r="KVG78" s="52"/>
      <c r="KVH78" s="52"/>
      <c r="KVI78" s="52"/>
      <c r="KVJ78" s="52"/>
      <c r="KVK78" s="52"/>
      <c r="KVL78" s="52"/>
      <c r="KVM78" s="52"/>
      <c r="KVN78" s="52"/>
      <c r="KVO78" s="52"/>
      <c r="KVP78" s="52"/>
      <c r="KVQ78" s="52"/>
      <c r="KVR78" s="52"/>
      <c r="KVS78" s="52"/>
      <c r="KVT78" s="52"/>
      <c r="KVU78" s="52"/>
      <c r="KVV78" s="52"/>
      <c r="KVW78" s="52"/>
      <c r="KVX78" s="52"/>
      <c r="KVY78" s="52"/>
      <c r="KVZ78" s="52"/>
      <c r="KWA78" s="52"/>
      <c r="KWB78" s="52"/>
      <c r="KWC78" s="52"/>
      <c r="KWD78" s="52"/>
      <c r="KWE78" s="52"/>
      <c r="KWF78" s="52"/>
      <c r="KWG78" s="52"/>
      <c r="KWH78" s="52"/>
      <c r="KWI78" s="52"/>
      <c r="KWJ78" s="52"/>
      <c r="KWK78" s="52"/>
      <c r="KWL78" s="52"/>
      <c r="KWM78" s="52"/>
      <c r="KWN78" s="52"/>
      <c r="KWO78" s="52"/>
      <c r="KWP78" s="52"/>
      <c r="KWQ78" s="52"/>
      <c r="KWR78" s="52"/>
      <c r="KWS78" s="52"/>
      <c r="KWT78" s="52"/>
      <c r="KWU78" s="52"/>
      <c r="KWV78" s="52"/>
      <c r="KWW78" s="52"/>
      <c r="KWX78" s="52"/>
      <c r="KWY78" s="52"/>
      <c r="KWZ78" s="52"/>
      <c r="KXA78" s="52"/>
      <c r="KXB78" s="52"/>
      <c r="KXC78" s="52"/>
      <c r="KXD78" s="52"/>
      <c r="KXE78" s="52"/>
      <c r="KXF78" s="52"/>
      <c r="KXG78" s="52"/>
      <c r="KXH78" s="52"/>
      <c r="KXI78" s="52"/>
      <c r="KXJ78" s="52"/>
      <c r="KXK78" s="52"/>
      <c r="KXL78" s="52"/>
      <c r="KXM78" s="52"/>
      <c r="KXN78" s="52"/>
      <c r="KXO78" s="52"/>
      <c r="KXP78" s="52"/>
      <c r="KXQ78" s="52"/>
      <c r="KXR78" s="52"/>
      <c r="KXS78" s="52"/>
      <c r="KXT78" s="52"/>
      <c r="KXU78" s="52"/>
      <c r="KXV78" s="52"/>
      <c r="KXW78" s="52"/>
      <c r="KXX78" s="52"/>
      <c r="KXY78" s="52"/>
      <c r="KXZ78" s="52"/>
      <c r="KYA78" s="52"/>
      <c r="KYB78" s="52"/>
      <c r="KYC78" s="52"/>
      <c r="KYD78" s="52"/>
      <c r="KYE78" s="52"/>
      <c r="KYF78" s="52"/>
      <c r="KYG78" s="52"/>
      <c r="KYH78" s="52"/>
      <c r="KYI78" s="52"/>
      <c r="KYJ78" s="52"/>
      <c r="KYK78" s="52"/>
      <c r="KYL78" s="52"/>
      <c r="KYM78" s="52"/>
      <c r="KYN78" s="52"/>
      <c r="KYO78" s="52"/>
      <c r="KYP78" s="52"/>
      <c r="KYQ78" s="52"/>
      <c r="KYR78" s="52"/>
      <c r="KYS78" s="52"/>
      <c r="KYT78" s="52"/>
      <c r="KYU78" s="52"/>
      <c r="KYV78" s="52"/>
      <c r="KYW78" s="52"/>
      <c r="KYX78" s="52"/>
      <c r="KYY78" s="52"/>
      <c r="KYZ78" s="52"/>
      <c r="KZA78" s="52"/>
      <c r="KZB78" s="52"/>
      <c r="KZC78" s="52"/>
      <c r="KZD78" s="52"/>
      <c r="KZE78" s="52"/>
      <c r="KZF78" s="52"/>
      <c r="KZG78" s="52"/>
      <c r="KZH78" s="52"/>
      <c r="KZI78" s="52"/>
      <c r="KZJ78" s="52"/>
      <c r="KZK78" s="52"/>
      <c r="KZL78" s="52"/>
      <c r="KZM78" s="52"/>
      <c r="KZN78" s="52"/>
      <c r="KZO78" s="52"/>
      <c r="KZP78" s="52"/>
      <c r="KZQ78" s="52"/>
      <c r="KZR78" s="52"/>
      <c r="KZS78" s="52"/>
      <c r="KZT78" s="52"/>
      <c r="KZU78" s="52"/>
      <c r="KZV78" s="52"/>
      <c r="KZW78" s="52"/>
      <c r="KZX78" s="52"/>
      <c r="KZY78" s="52"/>
      <c r="KZZ78" s="52"/>
      <c r="LAA78" s="52"/>
      <c r="LAB78" s="52"/>
      <c r="LAC78" s="52"/>
      <c r="LAD78" s="52"/>
      <c r="LAE78" s="52"/>
      <c r="LAF78" s="52"/>
      <c r="LAG78" s="52"/>
      <c r="LAH78" s="52"/>
      <c r="LAI78" s="52"/>
      <c r="LAJ78" s="52"/>
      <c r="LAK78" s="52"/>
      <c r="LAL78" s="52"/>
      <c r="LAM78" s="52"/>
      <c r="LAN78" s="52"/>
      <c r="LAO78" s="52"/>
      <c r="LAP78" s="52"/>
      <c r="LAQ78" s="52"/>
      <c r="LAR78" s="52"/>
      <c r="LAS78" s="52"/>
      <c r="LAT78" s="52"/>
      <c r="LAU78" s="52"/>
      <c r="LAV78" s="52"/>
      <c r="LAW78" s="52"/>
      <c r="LAX78" s="52"/>
      <c r="LAY78" s="52"/>
      <c r="LAZ78" s="52"/>
      <c r="LBA78" s="52"/>
      <c r="LBB78" s="52"/>
      <c r="LBC78" s="52"/>
      <c r="LBD78" s="52"/>
      <c r="LBE78" s="52"/>
      <c r="LBF78" s="52"/>
      <c r="LBG78" s="52"/>
      <c r="LBH78" s="52"/>
      <c r="LBI78" s="52"/>
      <c r="LBJ78" s="52"/>
      <c r="LBK78" s="52"/>
      <c r="LBL78" s="52"/>
      <c r="LBM78" s="52"/>
      <c r="LBN78" s="52"/>
      <c r="LBO78" s="52"/>
      <c r="LBP78" s="52"/>
      <c r="LBQ78" s="52"/>
      <c r="LBR78" s="52"/>
      <c r="LBS78" s="52"/>
      <c r="LBT78" s="52"/>
      <c r="LBU78" s="52"/>
      <c r="LBV78" s="52"/>
      <c r="LBW78" s="52"/>
      <c r="LBX78" s="52"/>
      <c r="LBY78" s="52"/>
      <c r="LBZ78" s="52"/>
      <c r="LCA78" s="52"/>
      <c r="LCB78" s="52"/>
      <c r="LCC78" s="52"/>
      <c r="LCD78" s="52"/>
      <c r="LCE78" s="52"/>
      <c r="LCF78" s="52"/>
      <c r="LCG78" s="52"/>
      <c r="LCH78" s="52"/>
      <c r="LCI78" s="52"/>
      <c r="LCJ78" s="52"/>
      <c r="LCK78" s="52"/>
      <c r="LCL78" s="52"/>
      <c r="LCM78" s="52"/>
      <c r="LCN78" s="52"/>
      <c r="LCO78" s="52"/>
      <c r="LCP78" s="52"/>
      <c r="LCQ78" s="52"/>
      <c r="LCR78" s="52"/>
      <c r="LCS78" s="52"/>
      <c r="LCT78" s="52"/>
      <c r="LCU78" s="52"/>
      <c r="LCV78" s="52"/>
      <c r="LCW78" s="52"/>
      <c r="LCX78" s="52"/>
      <c r="LCY78" s="52"/>
      <c r="LCZ78" s="52"/>
      <c r="LDA78" s="52"/>
      <c r="LDB78" s="52"/>
      <c r="LDC78" s="52"/>
      <c r="LDD78" s="52"/>
      <c r="LDE78" s="52"/>
      <c r="LDF78" s="52"/>
      <c r="LDG78" s="52"/>
      <c r="LDH78" s="52"/>
      <c r="LDI78" s="52"/>
      <c r="LDJ78" s="52"/>
      <c r="LDK78" s="52"/>
      <c r="LDL78" s="52"/>
      <c r="LDM78" s="52"/>
      <c r="LDN78" s="52"/>
      <c r="LDO78" s="52"/>
      <c r="LDP78" s="52"/>
      <c r="LDQ78" s="52"/>
      <c r="LDR78" s="52"/>
      <c r="LDS78" s="52"/>
      <c r="LDT78" s="52"/>
      <c r="LDU78" s="52"/>
      <c r="LDV78" s="52"/>
      <c r="LDW78" s="52"/>
      <c r="LDX78" s="52"/>
      <c r="LDY78" s="52"/>
      <c r="LDZ78" s="52"/>
      <c r="LEA78" s="52"/>
      <c r="LEB78" s="52"/>
      <c r="LEC78" s="52"/>
      <c r="LED78" s="52"/>
      <c r="LEE78" s="52"/>
      <c r="LEF78" s="52"/>
      <c r="LEG78" s="52"/>
      <c r="LEH78" s="52"/>
      <c r="LEI78" s="52"/>
      <c r="LEJ78" s="52"/>
      <c r="LEK78" s="52"/>
      <c r="LEL78" s="52"/>
      <c r="LEM78" s="52"/>
      <c r="LEN78" s="52"/>
      <c r="LEO78" s="52"/>
      <c r="LEP78" s="52"/>
      <c r="LEQ78" s="52"/>
      <c r="LER78" s="52"/>
      <c r="LES78" s="52"/>
      <c r="LET78" s="52"/>
      <c r="LEU78" s="52"/>
      <c r="LEV78" s="52"/>
      <c r="LEW78" s="52"/>
      <c r="LEX78" s="52"/>
      <c r="LEY78" s="52"/>
      <c r="LEZ78" s="52"/>
      <c r="LFA78" s="52"/>
      <c r="LFB78" s="52"/>
      <c r="LFC78" s="52"/>
      <c r="LFD78" s="52"/>
      <c r="LFE78" s="52"/>
      <c r="LFF78" s="52"/>
      <c r="LFG78" s="52"/>
      <c r="LFH78" s="52"/>
      <c r="LFI78" s="52"/>
      <c r="LFJ78" s="52"/>
      <c r="LFK78" s="52"/>
      <c r="LFL78" s="52"/>
      <c r="LFM78" s="52"/>
      <c r="LFN78" s="52"/>
      <c r="LFO78" s="52"/>
      <c r="LFP78" s="52"/>
      <c r="LFQ78" s="52"/>
      <c r="LFR78" s="52"/>
      <c r="LFS78" s="52"/>
      <c r="LFT78" s="52"/>
      <c r="LFU78" s="52"/>
      <c r="LFV78" s="52"/>
      <c r="LFW78" s="52"/>
      <c r="LFX78" s="52"/>
      <c r="LFY78" s="52"/>
      <c r="LFZ78" s="52"/>
      <c r="LGA78" s="52"/>
      <c r="LGB78" s="52"/>
      <c r="LGC78" s="52"/>
      <c r="LGD78" s="52"/>
      <c r="LGE78" s="52"/>
      <c r="LGF78" s="52"/>
      <c r="LGG78" s="52"/>
      <c r="LGH78" s="52"/>
      <c r="LGI78" s="52"/>
      <c r="LGJ78" s="52"/>
      <c r="LGK78" s="52"/>
      <c r="LGL78" s="52"/>
      <c r="LGM78" s="52"/>
      <c r="LGN78" s="52"/>
      <c r="LGO78" s="52"/>
      <c r="LGP78" s="52"/>
      <c r="LGQ78" s="52"/>
      <c r="LGR78" s="52"/>
      <c r="LGS78" s="52"/>
      <c r="LGT78" s="52"/>
      <c r="LGU78" s="52"/>
      <c r="LGV78" s="52"/>
      <c r="LGW78" s="52"/>
      <c r="LGX78" s="52"/>
      <c r="LGY78" s="52"/>
      <c r="LGZ78" s="52"/>
      <c r="LHA78" s="52"/>
      <c r="LHB78" s="52"/>
      <c r="LHC78" s="52"/>
      <c r="LHD78" s="52"/>
      <c r="LHE78" s="52"/>
      <c r="LHF78" s="52"/>
      <c r="LHG78" s="52"/>
      <c r="LHH78" s="52"/>
      <c r="LHI78" s="52"/>
      <c r="LHJ78" s="52"/>
      <c r="LHK78" s="52"/>
      <c r="LHL78" s="52"/>
      <c r="LHM78" s="52"/>
      <c r="LHN78" s="52"/>
      <c r="LHO78" s="52"/>
      <c r="LHP78" s="52"/>
      <c r="LHQ78" s="52"/>
      <c r="LHR78" s="52"/>
      <c r="LHS78" s="52"/>
      <c r="LHT78" s="52"/>
      <c r="LHU78" s="52"/>
      <c r="LHV78" s="52"/>
      <c r="LHW78" s="52"/>
      <c r="LHX78" s="52"/>
      <c r="LHY78" s="52"/>
      <c r="LHZ78" s="52"/>
      <c r="LIA78" s="52"/>
      <c r="LIB78" s="52"/>
      <c r="LIC78" s="52"/>
      <c r="LID78" s="52"/>
      <c r="LIE78" s="52"/>
      <c r="LIF78" s="52"/>
      <c r="LIG78" s="52"/>
      <c r="LIH78" s="52"/>
      <c r="LII78" s="52"/>
      <c r="LIJ78" s="52"/>
      <c r="LIK78" s="52"/>
      <c r="LIL78" s="52"/>
      <c r="LIM78" s="52"/>
      <c r="LIN78" s="52"/>
      <c r="LIO78" s="52"/>
      <c r="LIP78" s="52"/>
      <c r="LIQ78" s="52"/>
      <c r="LIR78" s="52"/>
      <c r="LIS78" s="52"/>
      <c r="LIT78" s="52"/>
      <c r="LIU78" s="52"/>
      <c r="LIV78" s="52"/>
      <c r="LIW78" s="52"/>
      <c r="LIX78" s="52"/>
      <c r="LIY78" s="52"/>
      <c r="LIZ78" s="52"/>
      <c r="LJA78" s="52"/>
      <c r="LJB78" s="52"/>
      <c r="LJC78" s="52"/>
      <c r="LJD78" s="52"/>
      <c r="LJE78" s="52"/>
      <c r="LJF78" s="52"/>
      <c r="LJG78" s="52"/>
      <c r="LJH78" s="52"/>
      <c r="LJI78" s="52"/>
      <c r="LJJ78" s="52"/>
      <c r="LJK78" s="52"/>
      <c r="LJL78" s="52"/>
      <c r="LJM78" s="52"/>
      <c r="LJN78" s="52"/>
      <c r="LJO78" s="52"/>
      <c r="LJP78" s="52"/>
      <c r="LJQ78" s="52"/>
      <c r="LJR78" s="52"/>
      <c r="LJS78" s="52"/>
      <c r="LJT78" s="52"/>
      <c r="LJU78" s="52"/>
      <c r="LJV78" s="52"/>
      <c r="LJW78" s="52"/>
      <c r="LJX78" s="52"/>
      <c r="LJY78" s="52"/>
      <c r="LJZ78" s="52"/>
      <c r="LKA78" s="52"/>
      <c r="LKB78" s="52"/>
      <c r="LKC78" s="52"/>
      <c r="LKD78" s="52"/>
      <c r="LKE78" s="52"/>
      <c r="LKF78" s="52"/>
      <c r="LKG78" s="52"/>
      <c r="LKH78" s="52"/>
      <c r="LKI78" s="52"/>
      <c r="LKJ78" s="52"/>
      <c r="LKK78" s="52"/>
      <c r="LKL78" s="52"/>
      <c r="LKM78" s="52"/>
      <c r="LKN78" s="52"/>
      <c r="LKO78" s="52"/>
      <c r="LKP78" s="52"/>
      <c r="LKQ78" s="52"/>
      <c r="LKR78" s="52"/>
      <c r="LKS78" s="52"/>
      <c r="LKT78" s="52"/>
      <c r="LKU78" s="52"/>
      <c r="LKV78" s="52"/>
      <c r="LKW78" s="52"/>
      <c r="LKX78" s="52"/>
      <c r="LKY78" s="52"/>
      <c r="LKZ78" s="52"/>
      <c r="LLA78" s="52"/>
      <c r="LLB78" s="52"/>
      <c r="LLC78" s="52"/>
      <c r="LLD78" s="52"/>
      <c r="LLE78" s="52"/>
      <c r="LLF78" s="52"/>
      <c r="LLG78" s="52"/>
      <c r="LLH78" s="52"/>
      <c r="LLI78" s="52"/>
      <c r="LLJ78" s="52"/>
      <c r="LLK78" s="52"/>
      <c r="LLL78" s="52"/>
      <c r="LLM78" s="52"/>
      <c r="LLN78" s="52"/>
      <c r="LLO78" s="52"/>
      <c r="LLP78" s="52"/>
      <c r="LLQ78" s="52"/>
      <c r="LLR78" s="52"/>
      <c r="LLS78" s="52"/>
      <c r="LLT78" s="52"/>
      <c r="LLU78" s="52"/>
      <c r="LLV78" s="52"/>
      <c r="LLW78" s="52"/>
      <c r="LLX78" s="52"/>
      <c r="LLY78" s="52"/>
      <c r="LLZ78" s="52"/>
      <c r="LMA78" s="52"/>
      <c r="LMB78" s="52"/>
      <c r="LMC78" s="52"/>
      <c r="LMD78" s="52"/>
      <c r="LME78" s="52"/>
      <c r="LMF78" s="52"/>
      <c r="LMG78" s="52"/>
      <c r="LMH78" s="52"/>
      <c r="LMI78" s="52"/>
      <c r="LMJ78" s="52"/>
      <c r="LMK78" s="52"/>
      <c r="LML78" s="52"/>
      <c r="LMM78" s="52"/>
      <c r="LMN78" s="52"/>
      <c r="LMO78" s="52"/>
      <c r="LMP78" s="52"/>
      <c r="LMQ78" s="52"/>
      <c r="LMR78" s="52"/>
      <c r="LMS78" s="52"/>
      <c r="LMT78" s="52"/>
      <c r="LMU78" s="52"/>
      <c r="LMV78" s="52"/>
      <c r="LMW78" s="52"/>
      <c r="LMX78" s="52"/>
      <c r="LMY78" s="52"/>
      <c r="LMZ78" s="52"/>
      <c r="LNA78" s="52"/>
      <c r="LNB78" s="52"/>
      <c r="LNC78" s="52"/>
      <c r="LND78" s="52"/>
      <c r="LNE78" s="52"/>
      <c r="LNF78" s="52"/>
      <c r="LNG78" s="52"/>
      <c r="LNH78" s="52"/>
      <c r="LNI78" s="52"/>
      <c r="LNJ78" s="52"/>
      <c r="LNK78" s="52"/>
      <c r="LNL78" s="52"/>
      <c r="LNM78" s="52"/>
      <c r="LNN78" s="52"/>
      <c r="LNO78" s="52"/>
      <c r="LNP78" s="52"/>
      <c r="LNQ78" s="52"/>
      <c r="LNR78" s="52"/>
      <c r="LNS78" s="52"/>
      <c r="LNT78" s="52"/>
      <c r="LNU78" s="52"/>
      <c r="LNV78" s="52"/>
      <c r="LNW78" s="52"/>
      <c r="LNX78" s="52"/>
      <c r="LNY78" s="52"/>
      <c r="LNZ78" s="52"/>
      <c r="LOA78" s="52"/>
      <c r="LOB78" s="52"/>
      <c r="LOC78" s="52"/>
      <c r="LOD78" s="52"/>
      <c r="LOE78" s="52"/>
      <c r="LOF78" s="52"/>
      <c r="LOG78" s="52"/>
      <c r="LOH78" s="52"/>
      <c r="LOI78" s="52"/>
      <c r="LOJ78" s="52"/>
      <c r="LOK78" s="52"/>
      <c r="LOL78" s="52"/>
      <c r="LOM78" s="52"/>
      <c r="LON78" s="52"/>
      <c r="LOO78" s="52"/>
      <c r="LOP78" s="52"/>
      <c r="LOQ78" s="52"/>
      <c r="LOR78" s="52"/>
      <c r="LOS78" s="52"/>
      <c r="LOT78" s="52"/>
      <c r="LOU78" s="52"/>
      <c r="LOV78" s="52"/>
      <c r="LOW78" s="52"/>
      <c r="LOX78" s="52"/>
      <c r="LOY78" s="52"/>
      <c r="LOZ78" s="52"/>
      <c r="LPA78" s="52"/>
      <c r="LPB78" s="52"/>
      <c r="LPC78" s="52"/>
      <c r="LPD78" s="52"/>
      <c r="LPE78" s="52"/>
      <c r="LPF78" s="52"/>
      <c r="LPG78" s="52"/>
      <c r="LPH78" s="52"/>
      <c r="LPI78" s="52"/>
      <c r="LPJ78" s="52"/>
      <c r="LPK78" s="52"/>
      <c r="LPL78" s="52"/>
      <c r="LPM78" s="52"/>
      <c r="LPN78" s="52"/>
      <c r="LPO78" s="52"/>
      <c r="LPP78" s="52"/>
      <c r="LPQ78" s="52"/>
      <c r="LPR78" s="52"/>
      <c r="LPS78" s="52"/>
      <c r="LPT78" s="52"/>
      <c r="LPU78" s="52"/>
      <c r="LPV78" s="52"/>
      <c r="LPW78" s="52"/>
      <c r="LPX78" s="52"/>
      <c r="LPY78" s="52"/>
      <c r="LPZ78" s="52"/>
      <c r="LQA78" s="52"/>
      <c r="LQB78" s="52"/>
      <c r="LQC78" s="52"/>
      <c r="LQD78" s="52"/>
      <c r="LQE78" s="52"/>
      <c r="LQF78" s="52"/>
      <c r="LQG78" s="52"/>
      <c r="LQH78" s="52"/>
      <c r="LQI78" s="52"/>
      <c r="LQJ78" s="52"/>
      <c r="LQK78" s="52"/>
      <c r="LQL78" s="52"/>
      <c r="LQM78" s="52"/>
      <c r="LQN78" s="52"/>
      <c r="LQO78" s="52"/>
      <c r="LQP78" s="52"/>
      <c r="LQQ78" s="52"/>
      <c r="LQR78" s="52"/>
      <c r="LQS78" s="52"/>
      <c r="LQT78" s="52"/>
      <c r="LQU78" s="52"/>
      <c r="LQV78" s="52"/>
      <c r="LQW78" s="52"/>
      <c r="LQX78" s="52"/>
      <c r="LQY78" s="52"/>
      <c r="LQZ78" s="52"/>
      <c r="LRA78" s="52"/>
      <c r="LRB78" s="52"/>
      <c r="LRC78" s="52"/>
      <c r="LRD78" s="52"/>
      <c r="LRE78" s="52"/>
      <c r="LRF78" s="52"/>
      <c r="LRG78" s="52"/>
      <c r="LRH78" s="52"/>
      <c r="LRI78" s="52"/>
      <c r="LRJ78" s="52"/>
      <c r="LRK78" s="52"/>
      <c r="LRL78" s="52"/>
      <c r="LRM78" s="52"/>
      <c r="LRN78" s="52"/>
      <c r="LRO78" s="52"/>
      <c r="LRP78" s="52"/>
      <c r="LRQ78" s="52"/>
      <c r="LRR78" s="52"/>
      <c r="LRS78" s="52"/>
      <c r="LRT78" s="52"/>
      <c r="LRU78" s="52"/>
      <c r="LRV78" s="52"/>
      <c r="LRW78" s="52"/>
      <c r="LRX78" s="52"/>
      <c r="LRY78" s="52"/>
      <c r="LRZ78" s="52"/>
      <c r="LSA78" s="52"/>
      <c r="LSB78" s="52"/>
      <c r="LSC78" s="52"/>
      <c r="LSD78" s="52"/>
      <c r="LSE78" s="52"/>
      <c r="LSF78" s="52"/>
      <c r="LSG78" s="52"/>
      <c r="LSH78" s="52"/>
      <c r="LSI78" s="52"/>
      <c r="LSJ78" s="52"/>
      <c r="LSK78" s="52"/>
      <c r="LSL78" s="52"/>
      <c r="LSM78" s="52"/>
      <c r="LSN78" s="52"/>
      <c r="LSO78" s="52"/>
      <c r="LSP78" s="52"/>
      <c r="LSQ78" s="52"/>
      <c r="LSR78" s="52"/>
      <c r="LSS78" s="52"/>
      <c r="LST78" s="52"/>
      <c r="LSU78" s="52"/>
      <c r="LSV78" s="52"/>
      <c r="LSW78" s="52"/>
      <c r="LSX78" s="52"/>
      <c r="LSY78" s="52"/>
      <c r="LSZ78" s="52"/>
      <c r="LTA78" s="52"/>
      <c r="LTB78" s="52"/>
      <c r="LTC78" s="52"/>
      <c r="LTD78" s="52"/>
      <c r="LTE78" s="52"/>
      <c r="LTF78" s="52"/>
      <c r="LTG78" s="52"/>
      <c r="LTH78" s="52"/>
      <c r="LTI78" s="52"/>
      <c r="LTJ78" s="52"/>
      <c r="LTK78" s="52"/>
      <c r="LTL78" s="52"/>
      <c r="LTM78" s="52"/>
      <c r="LTN78" s="52"/>
      <c r="LTO78" s="52"/>
      <c r="LTP78" s="52"/>
      <c r="LTQ78" s="52"/>
      <c r="LTR78" s="52"/>
      <c r="LTS78" s="52"/>
      <c r="LTT78" s="52"/>
      <c r="LTU78" s="52"/>
      <c r="LTV78" s="52"/>
      <c r="LTW78" s="52"/>
      <c r="LTX78" s="52"/>
      <c r="LTY78" s="52"/>
      <c r="LTZ78" s="52"/>
      <c r="LUA78" s="52"/>
      <c r="LUB78" s="52"/>
      <c r="LUC78" s="52"/>
      <c r="LUD78" s="52"/>
      <c r="LUE78" s="52"/>
      <c r="LUF78" s="52"/>
      <c r="LUG78" s="52"/>
      <c r="LUH78" s="52"/>
      <c r="LUI78" s="52"/>
      <c r="LUJ78" s="52"/>
      <c r="LUK78" s="52"/>
      <c r="LUL78" s="52"/>
      <c r="LUM78" s="52"/>
      <c r="LUN78" s="52"/>
      <c r="LUO78" s="52"/>
      <c r="LUP78" s="52"/>
      <c r="LUQ78" s="52"/>
      <c r="LUR78" s="52"/>
      <c r="LUS78" s="52"/>
      <c r="LUT78" s="52"/>
      <c r="LUU78" s="52"/>
      <c r="LUV78" s="52"/>
      <c r="LUW78" s="52"/>
      <c r="LUX78" s="52"/>
      <c r="LUY78" s="52"/>
      <c r="LUZ78" s="52"/>
      <c r="LVA78" s="52"/>
      <c r="LVB78" s="52"/>
      <c r="LVC78" s="52"/>
      <c r="LVD78" s="52"/>
      <c r="LVE78" s="52"/>
      <c r="LVF78" s="52"/>
      <c r="LVG78" s="52"/>
      <c r="LVH78" s="52"/>
      <c r="LVI78" s="52"/>
      <c r="LVJ78" s="52"/>
      <c r="LVK78" s="52"/>
      <c r="LVL78" s="52"/>
      <c r="LVM78" s="52"/>
      <c r="LVN78" s="52"/>
      <c r="LVO78" s="52"/>
      <c r="LVP78" s="52"/>
      <c r="LVQ78" s="52"/>
      <c r="LVR78" s="52"/>
      <c r="LVS78" s="52"/>
      <c r="LVT78" s="52"/>
      <c r="LVU78" s="52"/>
      <c r="LVV78" s="52"/>
      <c r="LVW78" s="52"/>
      <c r="LVX78" s="52"/>
      <c r="LVY78" s="52"/>
      <c r="LVZ78" s="52"/>
      <c r="LWA78" s="52"/>
      <c r="LWB78" s="52"/>
      <c r="LWC78" s="52"/>
      <c r="LWD78" s="52"/>
      <c r="LWE78" s="52"/>
      <c r="LWF78" s="52"/>
      <c r="LWG78" s="52"/>
      <c r="LWH78" s="52"/>
      <c r="LWI78" s="52"/>
      <c r="LWJ78" s="52"/>
      <c r="LWK78" s="52"/>
      <c r="LWL78" s="52"/>
      <c r="LWM78" s="52"/>
      <c r="LWN78" s="52"/>
      <c r="LWO78" s="52"/>
      <c r="LWP78" s="52"/>
      <c r="LWQ78" s="52"/>
      <c r="LWR78" s="52"/>
      <c r="LWS78" s="52"/>
      <c r="LWT78" s="52"/>
      <c r="LWU78" s="52"/>
      <c r="LWV78" s="52"/>
      <c r="LWW78" s="52"/>
      <c r="LWX78" s="52"/>
      <c r="LWY78" s="52"/>
      <c r="LWZ78" s="52"/>
      <c r="LXA78" s="52"/>
      <c r="LXB78" s="52"/>
      <c r="LXC78" s="52"/>
      <c r="LXD78" s="52"/>
      <c r="LXE78" s="52"/>
      <c r="LXF78" s="52"/>
      <c r="LXG78" s="52"/>
      <c r="LXH78" s="52"/>
      <c r="LXI78" s="52"/>
      <c r="LXJ78" s="52"/>
      <c r="LXK78" s="52"/>
      <c r="LXL78" s="52"/>
      <c r="LXM78" s="52"/>
      <c r="LXN78" s="52"/>
      <c r="LXO78" s="52"/>
      <c r="LXP78" s="52"/>
      <c r="LXQ78" s="52"/>
      <c r="LXR78" s="52"/>
      <c r="LXS78" s="52"/>
      <c r="LXT78" s="52"/>
      <c r="LXU78" s="52"/>
      <c r="LXV78" s="52"/>
      <c r="LXW78" s="52"/>
      <c r="LXX78" s="52"/>
      <c r="LXY78" s="52"/>
      <c r="LXZ78" s="52"/>
      <c r="LYA78" s="52"/>
      <c r="LYB78" s="52"/>
      <c r="LYC78" s="52"/>
      <c r="LYD78" s="52"/>
      <c r="LYE78" s="52"/>
      <c r="LYF78" s="52"/>
      <c r="LYG78" s="52"/>
      <c r="LYH78" s="52"/>
      <c r="LYI78" s="52"/>
      <c r="LYJ78" s="52"/>
      <c r="LYK78" s="52"/>
      <c r="LYL78" s="52"/>
      <c r="LYM78" s="52"/>
      <c r="LYN78" s="52"/>
      <c r="LYO78" s="52"/>
      <c r="LYP78" s="52"/>
      <c r="LYQ78" s="52"/>
      <c r="LYR78" s="52"/>
      <c r="LYS78" s="52"/>
      <c r="LYT78" s="52"/>
      <c r="LYU78" s="52"/>
      <c r="LYV78" s="52"/>
      <c r="LYW78" s="52"/>
      <c r="LYX78" s="52"/>
      <c r="LYY78" s="52"/>
      <c r="LYZ78" s="52"/>
      <c r="LZA78" s="52"/>
      <c r="LZB78" s="52"/>
      <c r="LZC78" s="52"/>
      <c r="LZD78" s="52"/>
      <c r="LZE78" s="52"/>
      <c r="LZF78" s="52"/>
      <c r="LZG78" s="52"/>
      <c r="LZH78" s="52"/>
      <c r="LZI78" s="52"/>
      <c r="LZJ78" s="52"/>
      <c r="LZK78" s="52"/>
      <c r="LZL78" s="52"/>
      <c r="LZM78" s="52"/>
      <c r="LZN78" s="52"/>
      <c r="LZO78" s="52"/>
      <c r="LZP78" s="52"/>
      <c r="LZQ78" s="52"/>
      <c r="LZR78" s="52"/>
      <c r="LZS78" s="52"/>
      <c r="LZT78" s="52"/>
      <c r="LZU78" s="52"/>
      <c r="LZV78" s="52"/>
      <c r="LZW78" s="52"/>
      <c r="LZX78" s="52"/>
      <c r="LZY78" s="52"/>
      <c r="LZZ78" s="52"/>
      <c r="MAA78" s="52"/>
      <c r="MAB78" s="52"/>
      <c r="MAC78" s="52"/>
      <c r="MAD78" s="52"/>
      <c r="MAE78" s="52"/>
      <c r="MAF78" s="52"/>
      <c r="MAG78" s="52"/>
      <c r="MAH78" s="52"/>
      <c r="MAI78" s="52"/>
      <c r="MAJ78" s="52"/>
      <c r="MAK78" s="52"/>
      <c r="MAL78" s="52"/>
      <c r="MAM78" s="52"/>
      <c r="MAN78" s="52"/>
      <c r="MAO78" s="52"/>
      <c r="MAP78" s="52"/>
      <c r="MAQ78" s="52"/>
      <c r="MAR78" s="52"/>
      <c r="MAS78" s="52"/>
      <c r="MAT78" s="52"/>
      <c r="MAU78" s="52"/>
      <c r="MAV78" s="52"/>
      <c r="MAW78" s="52"/>
      <c r="MAX78" s="52"/>
      <c r="MAY78" s="52"/>
      <c r="MAZ78" s="52"/>
      <c r="MBA78" s="52"/>
      <c r="MBB78" s="52"/>
      <c r="MBC78" s="52"/>
      <c r="MBD78" s="52"/>
      <c r="MBE78" s="52"/>
      <c r="MBF78" s="52"/>
      <c r="MBG78" s="52"/>
      <c r="MBH78" s="52"/>
      <c r="MBI78" s="52"/>
      <c r="MBJ78" s="52"/>
      <c r="MBK78" s="52"/>
      <c r="MBL78" s="52"/>
      <c r="MBM78" s="52"/>
      <c r="MBN78" s="52"/>
      <c r="MBO78" s="52"/>
      <c r="MBP78" s="52"/>
      <c r="MBQ78" s="52"/>
      <c r="MBR78" s="52"/>
      <c r="MBS78" s="52"/>
      <c r="MBT78" s="52"/>
      <c r="MBU78" s="52"/>
      <c r="MBV78" s="52"/>
      <c r="MBW78" s="52"/>
      <c r="MBX78" s="52"/>
      <c r="MBY78" s="52"/>
      <c r="MBZ78" s="52"/>
      <c r="MCA78" s="52"/>
      <c r="MCB78" s="52"/>
      <c r="MCC78" s="52"/>
      <c r="MCD78" s="52"/>
      <c r="MCE78" s="52"/>
      <c r="MCF78" s="52"/>
      <c r="MCG78" s="52"/>
      <c r="MCH78" s="52"/>
      <c r="MCI78" s="52"/>
      <c r="MCJ78" s="52"/>
      <c r="MCK78" s="52"/>
      <c r="MCL78" s="52"/>
      <c r="MCM78" s="52"/>
      <c r="MCN78" s="52"/>
      <c r="MCO78" s="52"/>
      <c r="MCP78" s="52"/>
      <c r="MCQ78" s="52"/>
      <c r="MCR78" s="52"/>
      <c r="MCS78" s="52"/>
      <c r="MCT78" s="52"/>
      <c r="MCU78" s="52"/>
      <c r="MCV78" s="52"/>
      <c r="MCW78" s="52"/>
      <c r="MCX78" s="52"/>
      <c r="MCY78" s="52"/>
      <c r="MCZ78" s="52"/>
      <c r="MDA78" s="52"/>
      <c r="MDB78" s="52"/>
      <c r="MDC78" s="52"/>
      <c r="MDD78" s="52"/>
      <c r="MDE78" s="52"/>
      <c r="MDF78" s="52"/>
      <c r="MDG78" s="52"/>
      <c r="MDH78" s="52"/>
      <c r="MDI78" s="52"/>
      <c r="MDJ78" s="52"/>
      <c r="MDK78" s="52"/>
      <c r="MDL78" s="52"/>
      <c r="MDM78" s="52"/>
      <c r="MDN78" s="52"/>
      <c r="MDO78" s="52"/>
      <c r="MDP78" s="52"/>
      <c r="MDQ78" s="52"/>
      <c r="MDR78" s="52"/>
      <c r="MDS78" s="52"/>
      <c r="MDT78" s="52"/>
      <c r="MDU78" s="52"/>
      <c r="MDV78" s="52"/>
      <c r="MDW78" s="52"/>
      <c r="MDX78" s="52"/>
      <c r="MDY78" s="52"/>
      <c r="MDZ78" s="52"/>
      <c r="MEA78" s="52"/>
      <c r="MEB78" s="52"/>
      <c r="MEC78" s="52"/>
      <c r="MED78" s="52"/>
      <c r="MEE78" s="52"/>
      <c r="MEF78" s="52"/>
      <c r="MEG78" s="52"/>
      <c r="MEH78" s="52"/>
      <c r="MEI78" s="52"/>
      <c r="MEJ78" s="52"/>
      <c r="MEK78" s="52"/>
      <c r="MEL78" s="52"/>
      <c r="MEM78" s="52"/>
      <c r="MEN78" s="52"/>
      <c r="MEO78" s="52"/>
      <c r="MEP78" s="52"/>
      <c r="MEQ78" s="52"/>
      <c r="MER78" s="52"/>
      <c r="MES78" s="52"/>
      <c r="MET78" s="52"/>
      <c r="MEU78" s="52"/>
      <c r="MEV78" s="52"/>
      <c r="MEW78" s="52"/>
      <c r="MEX78" s="52"/>
      <c r="MEY78" s="52"/>
      <c r="MEZ78" s="52"/>
      <c r="MFA78" s="52"/>
      <c r="MFB78" s="52"/>
      <c r="MFC78" s="52"/>
      <c r="MFD78" s="52"/>
      <c r="MFE78" s="52"/>
      <c r="MFF78" s="52"/>
      <c r="MFG78" s="52"/>
      <c r="MFH78" s="52"/>
      <c r="MFI78" s="52"/>
      <c r="MFJ78" s="52"/>
      <c r="MFK78" s="52"/>
      <c r="MFL78" s="52"/>
      <c r="MFM78" s="52"/>
      <c r="MFN78" s="52"/>
      <c r="MFO78" s="52"/>
      <c r="MFP78" s="52"/>
      <c r="MFQ78" s="52"/>
      <c r="MFR78" s="52"/>
      <c r="MFS78" s="52"/>
      <c r="MFT78" s="52"/>
      <c r="MFU78" s="52"/>
      <c r="MFV78" s="52"/>
      <c r="MFW78" s="52"/>
      <c r="MFX78" s="52"/>
      <c r="MFY78" s="52"/>
      <c r="MFZ78" s="52"/>
      <c r="MGA78" s="52"/>
      <c r="MGB78" s="52"/>
      <c r="MGC78" s="52"/>
      <c r="MGD78" s="52"/>
      <c r="MGE78" s="52"/>
      <c r="MGF78" s="52"/>
      <c r="MGG78" s="52"/>
      <c r="MGH78" s="52"/>
      <c r="MGI78" s="52"/>
      <c r="MGJ78" s="52"/>
      <c r="MGK78" s="52"/>
      <c r="MGL78" s="52"/>
      <c r="MGM78" s="52"/>
      <c r="MGN78" s="52"/>
      <c r="MGO78" s="52"/>
      <c r="MGP78" s="52"/>
      <c r="MGQ78" s="52"/>
      <c r="MGR78" s="52"/>
      <c r="MGS78" s="52"/>
      <c r="MGT78" s="52"/>
      <c r="MGU78" s="52"/>
      <c r="MGV78" s="52"/>
      <c r="MGW78" s="52"/>
      <c r="MGX78" s="52"/>
      <c r="MGY78" s="52"/>
      <c r="MGZ78" s="52"/>
      <c r="MHA78" s="52"/>
      <c r="MHB78" s="52"/>
      <c r="MHC78" s="52"/>
      <c r="MHD78" s="52"/>
      <c r="MHE78" s="52"/>
      <c r="MHF78" s="52"/>
      <c r="MHG78" s="52"/>
      <c r="MHH78" s="52"/>
      <c r="MHI78" s="52"/>
      <c r="MHJ78" s="52"/>
      <c r="MHK78" s="52"/>
      <c r="MHL78" s="52"/>
      <c r="MHM78" s="52"/>
      <c r="MHN78" s="52"/>
      <c r="MHO78" s="52"/>
      <c r="MHP78" s="52"/>
      <c r="MHQ78" s="52"/>
      <c r="MHR78" s="52"/>
      <c r="MHS78" s="52"/>
      <c r="MHT78" s="52"/>
      <c r="MHU78" s="52"/>
      <c r="MHV78" s="52"/>
      <c r="MHW78" s="52"/>
      <c r="MHX78" s="52"/>
      <c r="MHY78" s="52"/>
      <c r="MHZ78" s="52"/>
      <c r="MIA78" s="52"/>
      <c r="MIB78" s="52"/>
      <c r="MIC78" s="52"/>
      <c r="MID78" s="52"/>
      <c r="MIE78" s="52"/>
      <c r="MIF78" s="52"/>
      <c r="MIG78" s="52"/>
      <c r="MIH78" s="52"/>
      <c r="MII78" s="52"/>
      <c r="MIJ78" s="52"/>
      <c r="MIK78" s="52"/>
      <c r="MIL78" s="52"/>
      <c r="MIM78" s="52"/>
      <c r="MIN78" s="52"/>
      <c r="MIO78" s="52"/>
      <c r="MIP78" s="52"/>
      <c r="MIQ78" s="52"/>
      <c r="MIR78" s="52"/>
      <c r="MIS78" s="52"/>
      <c r="MIT78" s="52"/>
      <c r="MIU78" s="52"/>
      <c r="MIV78" s="52"/>
      <c r="MIW78" s="52"/>
      <c r="MIX78" s="52"/>
      <c r="MIY78" s="52"/>
      <c r="MIZ78" s="52"/>
      <c r="MJA78" s="52"/>
      <c r="MJB78" s="52"/>
      <c r="MJC78" s="52"/>
      <c r="MJD78" s="52"/>
      <c r="MJE78" s="52"/>
      <c r="MJF78" s="52"/>
      <c r="MJG78" s="52"/>
      <c r="MJH78" s="52"/>
      <c r="MJI78" s="52"/>
      <c r="MJJ78" s="52"/>
      <c r="MJK78" s="52"/>
      <c r="MJL78" s="52"/>
      <c r="MJM78" s="52"/>
      <c r="MJN78" s="52"/>
      <c r="MJO78" s="52"/>
      <c r="MJP78" s="52"/>
      <c r="MJQ78" s="52"/>
      <c r="MJR78" s="52"/>
      <c r="MJS78" s="52"/>
      <c r="MJT78" s="52"/>
      <c r="MJU78" s="52"/>
      <c r="MJV78" s="52"/>
      <c r="MJW78" s="52"/>
      <c r="MJX78" s="52"/>
      <c r="MJY78" s="52"/>
      <c r="MJZ78" s="52"/>
      <c r="MKA78" s="52"/>
      <c r="MKB78" s="52"/>
      <c r="MKC78" s="52"/>
      <c r="MKD78" s="52"/>
      <c r="MKE78" s="52"/>
      <c r="MKF78" s="52"/>
      <c r="MKG78" s="52"/>
      <c r="MKH78" s="52"/>
      <c r="MKI78" s="52"/>
      <c r="MKJ78" s="52"/>
      <c r="MKK78" s="52"/>
      <c r="MKL78" s="52"/>
      <c r="MKM78" s="52"/>
      <c r="MKN78" s="52"/>
      <c r="MKO78" s="52"/>
      <c r="MKP78" s="52"/>
      <c r="MKQ78" s="52"/>
      <c r="MKR78" s="52"/>
      <c r="MKS78" s="52"/>
      <c r="MKT78" s="52"/>
      <c r="MKU78" s="52"/>
      <c r="MKV78" s="52"/>
      <c r="MKW78" s="52"/>
      <c r="MKX78" s="52"/>
      <c r="MKY78" s="52"/>
      <c r="MKZ78" s="52"/>
      <c r="MLA78" s="52"/>
      <c r="MLB78" s="52"/>
      <c r="MLC78" s="52"/>
      <c r="MLD78" s="52"/>
      <c r="MLE78" s="52"/>
      <c r="MLF78" s="52"/>
      <c r="MLG78" s="52"/>
      <c r="MLH78" s="52"/>
      <c r="MLI78" s="52"/>
      <c r="MLJ78" s="52"/>
      <c r="MLK78" s="52"/>
      <c r="MLL78" s="52"/>
      <c r="MLM78" s="52"/>
      <c r="MLN78" s="52"/>
      <c r="MLO78" s="52"/>
      <c r="MLP78" s="52"/>
      <c r="MLQ78" s="52"/>
      <c r="MLR78" s="52"/>
      <c r="MLS78" s="52"/>
      <c r="MLT78" s="52"/>
      <c r="MLU78" s="52"/>
      <c r="MLV78" s="52"/>
      <c r="MLW78" s="52"/>
      <c r="MLX78" s="52"/>
      <c r="MLY78" s="52"/>
      <c r="MLZ78" s="52"/>
      <c r="MMA78" s="52"/>
      <c r="MMB78" s="52"/>
      <c r="MMC78" s="52"/>
      <c r="MMD78" s="52"/>
      <c r="MME78" s="52"/>
      <c r="MMF78" s="52"/>
      <c r="MMG78" s="52"/>
      <c r="MMH78" s="52"/>
      <c r="MMI78" s="52"/>
      <c r="MMJ78" s="52"/>
      <c r="MMK78" s="52"/>
      <c r="MML78" s="52"/>
      <c r="MMM78" s="52"/>
      <c r="MMN78" s="52"/>
      <c r="MMO78" s="52"/>
      <c r="MMP78" s="52"/>
      <c r="MMQ78" s="52"/>
      <c r="MMR78" s="52"/>
      <c r="MMS78" s="52"/>
      <c r="MMT78" s="52"/>
      <c r="MMU78" s="52"/>
      <c r="MMV78" s="52"/>
      <c r="MMW78" s="52"/>
      <c r="MMX78" s="52"/>
      <c r="MMY78" s="52"/>
      <c r="MMZ78" s="52"/>
      <c r="MNA78" s="52"/>
      <c r="MNB78" s="52"/>
      <c r="MNC78" s="52"/>
      <c r="MND78" s="52"/>
      <c r="MNE78" s="52"/>
      <c r="MNF78" s="52"/>
      <c r="MNG78" s="52"/>
      <c r="MNH78" s="52"/>
      <c r="MNI78" s="52"/>
      <c r="MNJ78" s="52"/>
      <c r="MNK78" s="52"/>
      <c r="MNL78" s="52"/>
      <c r="MNM78" s="52"/>
      <c r="MNN78" s="52"/>
      <c r="MNO78" s="52"/>
      <c r="MNP78" s="52"/>
      <c r="MNQ78" s="52"/>
      <c r="MNR78" s="52"/>
      <c r="MNS78" s="52"/>
      <c r="MNT78" s="52"/>
      <c r="MNU78" s="52"/>
      <c r="MNV78" s="52"/>
      <c r="MNW78" s="52"/>
      <c r="MNX78" s="52"/>
      <c r="MNY78" s="52"/>
      <c r="MNZ78" s="52"/>
      <c r="MOA78" s="52"/>
      <c r="MOB78" s="52"/>
      <c r="MOC78" s="52"/>
      <c r="MOD78" s="52"/>
      <c r="MOE78" s="52"/>
      <c r="MOF78" s="52"/>
      <c r="MOG78" s="52"/>
      <c r="MOH78" s="52"/>
      <c r="MOI78" s="52"/>
      <c r="MOJ78" s="52"/>
      <c r="MOK78" s="52"/>
      <c r="MOL78" s="52"/>
      <c r="MOM78" s="52"/>
      <c r="MON78" s="52"/>
      <c r="MOO78" s="52"/>
      <c r="MOP78" s="52"/>
      <c r="MOQ78" s="52"/>
      <c r="MOR78" s="52"/>
      <c r="MOS78" s="52"/>
      <c r="MOT78" s="52"/>
      <c r="MOU78" s="52"/>
      <c r="MOV78" s="52"/>
      <c r="MOW78" s="52"/>
      <c r="MOX78" s="52"/>
      <c r="MOY78" s="52"/>
      <c r="MOZ78" s="52"/>
      <c r="MPA78" s="52"/>
      <c r="MPB78" s="52"/>
      <c r="MPC78" s="52"/>
      <c r="MPD78" s="52"/>
      <c r="MPE78" s="52"/>
      <c r="MPF78" s="52"/>
      <c r="MPG78" s="52"/>
      <c r="MPH78" s="52"/>
      <c r="MPI78" s="52"/>
      <c r="MPJ78" s="52"/>
      <c r="MPK78" s="52"/>
      <c r="MPL78" s="52"/>
      <c r="MPM78" s="52"/>
      <c r="MPN78" s="52"/>
      <c r="MPO78" s="52"/>
      <c r="MPP78" s="52"/>
      <c r="MPQ78" s="52"/>
      <c r="MPR78" s="52"/>
      <c r="MPS78" s="52"/>
      <c r="MPT78" s="52"/>
      <c r="MPU78" s="52"/>
      <c r="MPV78" s="52"/>
      <c r="MPW78" s="52"/>
      <c r="MPX78" s="52"/>
      <c r="MPY78" s="52"/>
      <c r="MPZ78" s="52"/>
      <c r="MQA78" s="52"/>
      <c r="MQB78" s="52"/>
      <c r="MQC78" s="52"/>
      <c r="MQD78" s="52"/>
      <c r="MQE78" s="52"/>
      <c r="MQF78" s="52"/>
      <c r="MQG78" s="52"/>
      <c r="MQH78" s="52"/>
      <c r="MQI78" s="52"/>
      <c r="MQJ78" s="52"/>
      <c r="MQK78" s="52"/>
      <c r="MQL78" s="52"/>
      <c r="MQM78" s="52"/>
      <c r="MQN78" s="52"/>
      <c r="MQO78" s="52"/>
      <c r="MQP78" s="52"/>
      <c r="MQQ78" s="52"/>
      <c r="MQR78" s="52"/>
      <c r="MQS78" s="52"/>
      <c r="MQT78" s="52"/>
      <c r="MQU78" s="52"/>
      <c r="MQV78" s="52"/>
      <c r="MQW78" s="52"/>
      <c r="MQX78" s="52"/>
      <c r="MQY78" s="52"/>
      <c r="MQZ78" s="52"/>
      <c r="MRA78" s="52"/>
      <c r="MRB78" s="52"/>
      <c r="MRC78" s="52"/>
      <c r="MRD78" s="52"/>
      <c r="MRE78" s="52"/>
      <c r="MRF78" s="52"/>
      <c r="MRG78" s="52"/>
      <c r="MRH78" s="52"/>
      <c r="MRI78" s="52"/>
      <c r="MRJ78" s="52"/>
      <c r="MRK78" s="52"/>
      <c r="MRL78" s="52"/>
      <c r="MRM78" s="52"/>
      <c r="MRN78" s="52"/>
      <c r="MRO78" s="52"/>
      <c r="MRP78" s="52"/>
      <c r="MRQ78" s="52"/>
      <c r="MRR78" s="52"/>
      <c r="MRS78" s="52"/>
      <c r="MRT78" s="52"/>
      <c r="MRU78" s="52"/>
      <c r="MRV78" s="52"/>
      <c r="MRW78" s="52"/>
      <c r="MRX78" s="52"/>
      <c r="MRY78" s="52"/>
      <c r="MRZ78" s="52"/>
      <c r="MSA78" s="52"/>
      <c r="MSB78" s="52"/>
      <c r="MSC78" s="52"/>
      <c r="MSD78" s="52"/>
      <c r="MSE78" s="52"/>
      <c r="MSF78" s="52"/>
      <c r="MSG78" s="52"/>
      <c r="MSH78" s="52"/>
      <c r="MSI78" s="52"/>
      <c r="MSJ78" s="52"/>
      <c r="MSK78" s="52"/>
      <c r="MSL78" s="52"/>
      <c r="MSM78" s="52"/>
      <c r="MSN78" s="52"/>
      <c r="MSO78" s="52"/>
      <c r="MSP78" s="52"/>
      <c r="MSQ78" s="52"/>
      <c r="MSR78" s="52"/>
      <c r="MSS78" s="52"/>
      <c r="MST78" s="52"/>
      <c r="MSU78" s="52"/>
      <c r="MSV78" s="52"/>
      <c r="MSW78" s="52"/>
      <c r="MSX78" s="52"/>
      <c r="MSY78" s="52"/>
      <c r="MSZ78" s="52"/>
      <c r="MTA78" s="52"/>
      <c r="MTB78" s="52"/>
      <c r="MTC78" s="52"/>
      <c r="MTD78" s="52"/>
      <c r="MTE78" s="52"/>
      <c r="MTF78" s="52"/>
      <c r="MTG78" s="52"/>
      <c r="MTH78" s="52"/>
      <c r="MTI78" s="52"/>
      <c r="MTJ78" s="52"/>
      <c r="MTK78" s="52"/>
      <c r="MTL78" s="52"/>
      <c r="MTM78" s="52"/>
      <c r="MTN78" s="52"/>
      <c r="MTO78" s="52"/>
      <c r="MTP78" s="52"/>
      <c r="MTQ78" s="52"/>
      <c r="MTR78" s="52"/>
      <c r="MTS78" s="52"/>
      <c r="MTT78" s="52"/>
      <c r="MTU78" s="52"/>
      <c r="MTV78" s="52"/>
      <c r="MTW78" s="52"/>
      <c r="MTX78" s="52"/>
      <c r="MTY78" s="52"/>
      <c r="MTZ78" s="52"/>
      <c r="MUA78" s="52"/>
      <c r="MUB78" s="52"/>
      <c r="MUC78" s="52"/>
      <c r="MUD78" s="52"/>
      <c r="MUE78" s="52"/>
      <c r="MUF78" s="52"/>
      <c r="MUG78" s="52"/>
      <c r="MUH78" s="52"/>
      <c r="MUI78" s="52"/>
      <c r="MUJ78" s="52"/>
      <c r="MUK78" s="52"/>
      <c r="MUL78" s="52"/>
      <c r="MUM78" s="52"/>
      <c r="MUN78" s="52"/>
      <c r="MUO78" s="52"/>
      <c r="MUP78" s="52"/>
      <c r="MUQ78" s="52"/>
      <c r="MUR78" s="52"/>
      <c r="MUS78" s="52"/>
      <c r="MUT78" s="52"/>
      <c r="MUU78" s="52"/>
      <c r="MUV78" s="52"/>
      <c r="MUW78" s="52"/>
      <c r="MUX78" s="52"/>
      <c r="MUY78" s="52"/>
      <c r="MUZ78" s="52"/>
      <c r="MVA78" s="52"/>
      <c r="MVB78" s="52"/>
      <c r="MVC78" s="52"/>
      <c r="MVD78" s="52"/>
      <c r="MVE78" s="52"/>
      <c r="MVF78" s="52"/>
      <c r="MVG78" s="52"/>
      <c r="MVH78" s="52"/>
      <c r="MVI78" s="52"/>
      <c r="MVJ78" s="52"/>
      <c r="MVK78" s="52"/>
      <c r="MVL78" s="52"/>
      <c r="MVM78" s="52"/>
      <c r="MVN78" s="52"/>
      <c r="MVO78" s="52"/>
      <c r="MVP78" s="52"/>
      <c r="MVQ78" s="52"/>
      <c r="MVR78" s="52"/>
      <c r="MVS78" s="52"/>
      <c r="MVT78" s="52"/>
      <c r="MVU78" s="52"/>
      <c r="MVV78" s="52"/>
      <c r="MVW78" s="52"/>
      <c r="MVX78" s="52"/>
      <c r="MVY78" s="52"/>
      <c r="MVZ78" s="52"/>
      <c r="MWA78" s="52"/>
      <c r="MWB78" s="52"/>
      <c r="MWC78" s="52"/>
      <c r="MWD78" s="52"/>
      <c r="MWE78" s="52"/>
      <c r="MWF78" s="52"/>
      <c r="MWG78" s="52"/>
      <c r="MWH78" s="52"/>
      <c r="MWI78" s="52"/>
      <c r="MWJ78" s="52"/>
      <c r="MWK78" s="52"/>
      <c r="MWL78" s="52"/>
      <c r="MWM78" s="52"/>
      <c r="MWN78" s="52"/>
      <c r="MWO78" s="52"/>
      <c r="MWP78" s="52"/>
      <c r="MWQ78" s="52"/>
      <c r="MWR78" s="52"/>
      <c r="MWS78" s="52"/>
      <c r="MWT78" s="52"/>
      <c r="MWU78" s="52"/>
      <c r="MWV78" s="52"/>
      <c r="MWW78" s="52"/>
      <c r="MWX78" s="52"/>
      <c r="MWY78" s="52"/>
      <c r="MWZ78" s="52"/>
      <c r="MXA78" s="52"/>
      <c r="MXB78" s="52"/>
      <c r="MXC78" s="52"/>
      <c r="MXD78" s="52"/>
      <c r="MXE78" s="52"/>
      <c r="MXF78" s="52"/>
      <c r="MXG78" s="52"/>
      <c r="MXH78" s="52"/>
      <c r="MXI78" s="52"/>
      <c r="MXJ78" s="52"/>
      <c r="MXK78" s="52"/>
      <c r="MXL78" s="52"/>
      <c r="MXM78" s="52"/>
      <c r="MXN78" s="52"/>
      <c r="MXO78" s="52"/>
      <c r="MXP78" s="52"/>
      <c r="MXQ78" s="52"/>
      <c r="MXR78" s="52"/>
      <c r="MXS78" s="52"/>
      <c r="MXT78" s="52"/>
      <c r="MXU78" s="52"/>
      <c r="MXV78" s="52"/>
      <c r="MXW78" s="52"/>
      <c r="MXX78" s="52"/>
      <c r="MXY78" s="52"/>
      <c r="MXZ78" s="52"/>
      <c r="MYA78" s="52"/>
      <c r="MYB78" s="52"/>
      <c r="MYC78" s="52"/>
      <c r="MYD78" s="52"/>
      <c r="MYE78" s="52"/>
      <c r="MYF78" s="52"/>
      <c r="MYG78" s="52"/>
      <c r="MYH78" s="52"/>
      <c r="MYI78" s="52"/>
      <c r="MYJ78" s="52"/>
      <c r="MYK78" s="52"/>
      <c r="MYL78" s="52"/>
      <c r="MYM78" s="52"/>
      <c r="MYN78" s="52"/>
      <c r="MYO78" s="52"/>
      <c r="MYP78" s="52"/>
      <c r="MYQ78" s="52"/>
      <c r="MYR78" s="52"/>
      <c r="MYS78" s="52"/>
      <c r="MYT78" s="52"/>
      <c r="MYU78" s="52"/>
      <c r="MYV78" s="52"/>
      <c r="MYW78" s="52"/>
      <c r="MYX78" s="52"/>
      <c r="MYY78" s="52"/>
      <c r="MYZ78" s="52"/>
      <c r="MZA78" s="52"/>
      <c r="MZB78" s="52"/>
      <c r="MZC78" s="52"/>
      <c r="MZD78" s="52"/>
      <c r="MZE78" s="52"/>
      <c r="MZF78" s="52"/>
      <c r="MZG78" s="52"/>
      <c r="MZH78" s="52"/>
      <c r="MZI78" s="52"/>
      <c r="MZJ78" s="52"/>
      <c r="MZK78" s="52"/>
      <c r="MZL78" s="52"/>
      <c r="MZM78" s="52"/>
      <c r="MZN78" s="52"/>
      <c r="MZO78" s="52"/>
      <c r="MZP78" s="52"/>
      <c r="MZQ78" s="52"/>
      <c r="MZR78" s="52"/>
      <c r="MZS78" s="52"/>
      <c r="MZT78" s="52"/>
      <c r="MZU78" s="52"/>
      <c r="MZV78" s="52"/>
      <c r="MZW78" s="52"/>
      <c r="MZX78" s="52"/>
      <c r="MZY78" s="52"/>
      <c r="MZZ78" s="52"/>
      <c r="NAA78" s="52"/>
      <c r="NAB78" s="52"/>
      <c r="NAC78" s="52"/>
      <c r="NAD78" s="52"/>
      <c r="NAE78" s="52"/>
      <c r="NAF78" s="52"/>
      <c r="NAG78" s="52"/>
      <c r="NAH78" s="52"/>
      <c r="NAI78" s="52"/>
      <c r="NAJ78" s="52"/>
      <c r="NAK78" s="52"/>
      <c r="NAL78" s="52"/>
      <c r="NAM78" s="52"/>
      <c r="NAN78" s="52"/>
      <c r="NAO78" s="52"/>
      <c r="NAP78" s="52"/>
      <c r="NAQ78" s="52"/>
      <c r="NAR78" s="52"/>
      <c r="NAS78" s="52"/>
      <c r="NAT78" s="52"/>
      <c r="NAU78" s="52"/>
      <c r="NAV78" s="52"/>
      <c r="NAW78" s="52"/>
      <c r="NAX78" s="52"/>
      <c r="NAY78" s="52"/>
      <c r="NAZ78" s="52"/>
      <c r="NBA78" s="52"/>
      <c r="NBB78" s="52"/>
      <c r="NBC78" s="52"/>
      <c r="NBD78" s="52"/>
      <c r="NBE78" s="52"/>
      <c r="NBF78" s="52"/>
      <c r="NBG78" s="52"/>
      <c r="NBH78" s="52"/>
      <c r="NBI78" s="52"/>
      <c r="NBJ78" s="52"/>
      <c r="NBK78" s="52"/>
      <c r="NBL78" s="52"/>
      <c r="NBM78" s="52"/>
      <c r="NBN78" s="52"/>
      <c r="NBO78" s="52"/>
      <c r="NBP78" s="52"/>
      <c r="NBQ78" s="52"/>
      <c r="NBR78" s="52"/>
      <c r="NBS78" s="52"/>
      <c r="NBT78" s="52"/>
      <c r="NBU78" s="52"/>
      <c r="NBV78" s="52"/>
      <c r="NBW78" s="52"/>
      <c r="NBX78" s="52"/>
      <c r="NBY78" s="52"/>
      <c r="NBZ78" s="52"/>
      <c r="NCA78" s="52"/>
      <c r="NCB78" s="52"/>
      <c r="NCC78" s="52"/>
      <c r="NCD78" s="52"/>
      <c r="NCE78" s="52"/>
      <c r="NCF78" s="52"/>
      <c r="NCG78" s="52"/>
      <c r="NCH78" s="52"/>
      <c r="NCI78" s="52"/>
      <c r="NCJ78" s="52"/>
      <c r="NCK78" s="52"/>
      <c r="NCL78" s="52"/>
      <c r="NCM78" s="52"/>
      <c r="NCN78" s="52"/>
      <c r="NCO78" s="52"/>
      <c r="NCP78" s="52"/>
      <c r="NCQ78" s="52"/>
      <c r="NCR78" s="52"/>
      <c r="NCS78" s="52"/>
      <c r="NCT78" s="52"/>
      <c r="NCU78" s="52"/>
      <c r="NCV78" s="52"/>
      <c r="NCW78" s="52"/>
      <c r="NCX78" s="52"/>
      <c r="NCY78" s="52"/>
      <c r="NCZ78" s="52"/>
      <c r="NDA78" s="52"/>
      <c r="NDB78" s="52"/>
      <c r="NDC78" s="52"/>
      <c r="NDD78" s="52"/>
      <c r="NDE78" s="52"/>
      <c r="NDF78" s="52"/>
      <c r="NDG78" s="52"/>
      <c r="NDH78" s="52"/>
      <c r="NDI78" s="52"/>
      <c r="NDJ78" s="52"/>
      <c r="NDK78" s="52"/>
      <c r="NDL78" s="52"/>
      <c r="NDM78" s="52"/>
      <c r="NDN78" s="52"/>
      <c r="NDO78" s="52"/>
      <c r="NDP78" s="52"/>
      <c r="NDQ78" s="52"/>
      <c r="NDR78" s="52"/>
      <c r="NDS78" s="52"/>
      <c r="NDT78" s="52"/>
      <c r="NDU78" s="52"/>
      <c r="NDV78" s="52"/>
      <c r="NDW78" s="52"/>
      <c r="NDX78" s="52"/>
      <c r="NDY78" s="52"/>
      <c r="NDZ78" s="52"/>
      <c r="NEA78" s="52"/>
      <c r="NEB78" s="52"/>
      <c r="NEC78" s="52"/>
      <c r="NED78" s="52"/>
      <c r="NEE78" s="52"/>
      <c r="NEF78" s="52"/>
      <c r="NEG78" s="52"/>
      <c r="NEH78" s="52"/>
      <c r="NEI78" s="52"/>
      <c r="NEJ78" s="52"/>
      <c r="NEK78" s="52"/>
      <c r="NEL78" s="52"/>
      <c r="NEM78" s="52"/>
      <c r="NEN78" s="52"/>
      <c r="NEO78" s="52"/>
      <c r="NEP78" s="52"/>
      <c r="NEQ78" s="52"/>
      <c r="NER78" s="52"/>
      <c r="NES78" s="52"/>
      <c r="NET78" s="52"/>
      <c r="NEU78" s="52"/>
      <c r="NEV78" s="52"/>
      <c r="NEW78" s="52"/>
      <c r="NEX78" s="52"/>
      <c r="NEY78" s="52"/>
      <c r="NEZ78" s="52"/>
      <c r="NFA78" s="52"/>
      <c r="NFB78" s="52"/>
      <c r="NFC78" s="52"/>
      <c r="NFD78" s="52"/>
      <c r="NFE78" s="52"/>
      <c r="NFF78" s="52"/>
      <c r="NFG78" s="52"/>
      <c r="NFH78" s="52"/>
      <c r="NFI78" s="52"/>
      <c r="NFJ78" s="52"/>
      <c r="NFK78" s="52"/>
      <c r="NFL78" s="52"/>
      <c r="NFM78" s="52"/>
      <c r="NFN78" s="52"/>
      <c r="NFO78" s="52"/>
      <c r="NFP78" s="52"/>
      <c r="NFQ78" s="52"/>
      <c r="NFR78" s="52"/>
      <c r="NFS78" s="52"/>
      <c r="NFT78" s="52"/>
      <c r="NFU78" s="52"/>
      <c r="NFV78" s="52"/>
      <c r="NFW78" s="52"/>
      <c r="NFX78" s="52"/>
      <c r="NFY78" s="52"/>
      <c r="NFZ78" s="52"/>
      <c r="NGA78" s="52"/>
      <c r="NGB78" s="52"/>
      <c r="NGC78" s="52"/>
      <c r="NGD78" s="52"/>
      <c r="NGE78" s="52"/>
      <c r="NGF78" s="52"/>
      <c r="NGG78" s="52"/>
      <c r="NGH78" s="52"/>
      <c r="NGI78" s="52"/>
      <c r="NGJ78" s="52"/>
      <c r="NGK78" s="52"/>
      <c r="NGL78" s="52"/>
      <c r="NGM78" s="52"/>
      <c r="NGN78" s="52"/>
      <c r="NGO78" s="52"/>
      <c r="NGP78" s="52"/>
      <c r="NGQ78" s="52"/>
      <c r="NGR78" s="52"/>
      <c r="NGS78" s="52"/>
      <c r="NGT78" s="52"/>
      <c r="NGU78" s="52"/>
      <c r="NGV78" s="52"/>
      <c r="NGW78" s="52"/>
      <c r="NGX78" s="52"/>
      <c r="NGY78" s="52"/>
      <c r="NGZ78" s="52"/>
      <c r="NHA78" s="52"/>
      <c r="NHB78" s="52"/>
      <c r="NHC78" s="52"/>
      <c r="NHD78" s="52"/>
      <c r="NHE78" s="52"/>
      <c r="NHF78" s="52"/>
      <c r="NHG78" s="52"/>
      <c r="NHH78" s="52"/>
      <c r="NHI78" s="52"/>
      <c r="NHJ78" s="52"/>
      <c r="NHK78" s="52"/>
      <c r="NHL78" s="52"/>
      <c r="NHM78" s="52"/>
      <c r="NHN78" s="52"/>
      <c r="NHO78" s="52"/>
      <c r="NHP78" s="52"/>
      <c r="NHQ78" s="52"/>
      <c r="NHR78" s="52"/>
      <c r="NHS78" s="52"/>
      <c r="NHT78" s="52"/>
      <c r="NHU78" s="52"/>
      <c r="NHV78" s="52"/>
      <c r="NHW78" s="52"/>
      <c r="NHX78" s="52"/>
      <c r="NHY78" s="52"/>
      <c r="NHZ78" s="52"/>
      <c r="NIA78" s="52"/>
      <c r="NIB78" s="52"/>
      <c r="NIC78" s="52"/>
      <c r="NID78" s="52"/>
      <c r="NIE78" s="52"/>
      <c r="NIF78" s="52"/>
      <c r="NIG78" s="52"/>
      <c r="NIH78" s="52"/>
      <c r="NII78" s="52"/>
      <c r="NIJ78" s="52"/>
      <c r="NIK78" s="52"/>
      <c r="NIL78" s="52"/>
      <c r="NIM78" s="52"/>
      <c r="NIN78" s="52"/>
      <c r="NIO78" s="52"/>
      <c r="NIP78" s="52"/>
      <c r="NIQ78" s="52"/>
      <c r="NIR78" s="52"/>
      <c r="NIS78" s="52"/>
      <c r="NIT78" s="52"/>
      <c r="NIU78" s="52"/>
      <c r="NIV78" s="52"/>
      <c r="NIW78" s="52"/>
      <c r="NIX78" s="52"/>
      <c r="NIY78" s="52"/>
      <c r="NIZ78" s="52"/>
      <c r="NJA78" s="52"/>
      <c r="NJB78" s="52"/>
      <c r="NJC78" s="52"/>
      <c r="NJD78" s="52"/>
      <c r="NJE78" s="52"/>
      <c r="NJF78" s="52"/>
      <c r="NJG78" s="52"/>
      <c r="NJH78" s="52"/>
      <c r="NJI78" s="52"/>
      <c r="NJJ78" s="52"/>
      <c r="NJK78" s="52"/>
      <c r="NJL78" s="52"/>
      <c r="NJM78" s="52"/>
      <c r="NJN78" s="52"/>
      <c r="NJO78" s="52"/>
      <c r="NJP78" s="52"/>
      <c r="NJQ78" s="52"/>
      <c r="NJR78" s="52"/>
      <c r="NJS78" s="52"/>
      <c r="NJT78" s="52"/>
      <c r="NJU78" s="52"/>
      <c r="NJV78" s="52"/>
      <c r="NJW78" s="52"/>
      <c r="NJX78" s="52"/>
      <c r="NJY78" s="52"/>
      <c r="NJZ78" s="52"/>
      <c r="NKA78" s="52"/>
      <c r="NKB78" s="52"/>
      <c r="NKC78" s="52"/>
      <c r="NKD78" s="52"/>
      <c r="NKE78" s="52"/>
      <c r="NKF78" s="52"/>
      <c r="NKG78" s="52"/>
      <c r="NKH78" s="52"/>
      <c r="NKI78" s="52"/>
      <c r="NKJ78" s="52"/>
      <c r="NKK78" s="52"/>
      <c r="NKL78" s="52"/>
      <c r="NKM78" s="52"/>
      <c r="NKN78" s="52"/>
      <c r="NKO78" s="52"/>
      <c r="NKP78" s="52"/>
      <c r="NKQ78" s="52"/>
      <c r="NKR78" s="52"/>
      <c r="NKS78" s="52"/>
      <c r="NKT78" s="52"/>
      <c r="NKU78" s="52"/>
      <c r="NKV78" s="52"/>
      <c r="NKW78" s="52"/>
      <c r="NKX78" s="52"/>
      <c r="NKY78" s="52"/>
      <c r="NKZ78" s="52"/>
      <c r="NLA78" s="52"/>
      <c r="NLB78" s="52"/>
      <c r="NLC78" s="52"/>
      <c r="NLD78" s="52"/>
      <c r="NLE78" s="52"/>
      <c r="NLF78" s="52"/>
      <c r="NLG78" s="52"/>
      <c r="NLH78" s="52"/>
      <c r="NLI78" s="52"/>
      <c r="NLJ78" s="52"/>
      <c r="NLK78" s="52"/>
      <c r="NLL78" s="52"/>
      <c r="NLM78" s="52"/>
      <c r="NLN78" s="52"/>
      <c r="NLO78" s="52"/>
      <c r="NLP78" s="52"/>
      <c r="NLQ78" s="52"/>
      <c r="NLR78" s="52"/>
      <c r="NLS78" s="52"/>
      <c r="NLT78" s="52"/>
      <c r="NLU78" s="52"/>
      <c r="NLV78" s="52"/>
      <c r="NLW78" s="52"/>
      <c r="NLX78" s="52"/>
      <c r="NLY78" s="52"/>
      <c r="NLZ78" s="52"/>
      <c r="NMA78" s="52"/>
      <c r="NMB78" s="52"/>
      <c r="NMC78" s="52"/>
      <c r="NMD78" s="52"/>
      <c r="NME78" s="52"/>
      <c r="NMF78" s="52"/>
      <c r="NMG78" s="52"/>
      <c r="NMH78" s="52"/>
      <c r="NMI78" s="52"/>
      <c r="NMJ78" s="52"/>
      <c r="NMK78" s="52"/>
      <c r="NML78" s="52"/>
      <c r="NMM78" s="52"/>
      <c r="NMN78" s="52"/>
      <c r="NMO78" s="52"/>
      <c r="NMP78" s="52"/>
      <c r="NMQ78" s="52"/>
      <c r="NMR78" s="52"/>
      <c r="NMS78" s="52"/>
      <c r="NMT78" s="52"/>
      <c r="NMU78" s="52"/>
      <c r="NMV78" s="52"/>
      <c r="NMW78" s="52"/>
      <c r="NMX78" s="52"/>
      <c r="NMY78" s="52"/>
      <c r="NMZ78" s="52"/>
      <c r="NNA78" s="52"/>
      <c r="NNB78" s="52"/>
      <c r="NNC78" s="52"/>
      <c r="NND78" s="52"/>
      <c r="NNE78" s="52"/>
      <c r="NNF78" s="52"/>
      <c r="NNG78" s="52"/>
      <c r="NNH78" s="52"/>
      <c r="NNI78" s="52"/>
      <c r="NNJ78" s="52"/>
      <c r="NNK78" s="52"/>
      <c r="NNL78" s="52"/>
      <c r="NNM78" s="52"/>
      <c r="NNN78" s="52"/>
      <c r="NNO78" s="52"/>
      <c r="NNP78" s="52"/>
      <c r="NNQ78" s="52"/>
      <c r="NNR78" s="52"/>
      <c r="NNS78" s="52"/>
      <c r="NNT78" s="52"/>
      <c r="NNU78" s="52"/>
      <c r="NNV78" s="52"/>
      <c r="NNW78" s="52"/>
      <c r="NNX78" s="52"/>
      <c r="NNY78" s="52"/>
      <c r="NNZ78" s="52"/>
      <c r="NOA78" s="52"/>
      <c r="NOB78" s="52"/>
      <c r="NOC78" s="52"/>
      <c r="NOD78" s="52"/>
      <c r="NOE78" s="52"/>
      <c r="NOF78" s="52"/>
      <c r="NOG78" s="52"/>
      <c r="NOH78" s="52"/>
      <c r="NOI78" s="52"/>
      <c r="NOJ78" s="52"/>
      <c r="NOK78" s="52"/>
      <c r="NOL78" s="52"/>
      <c r="NOM78" s="52"/>
      <c r="NON78" s="52"/>
      <c r="NOO78" s="52"/>
      <c r="NOP78" s="52"/>
      <c r="NOQ78" s="52"/>
      <c r="NOR78" s="52"/>
      <c r="NOS78" s="52"/>
      <c r="NOT78" s="52"/>
      <c r="NOU78" s="52"/>
      <c r="NOV78" s="52"/>
      <c r="NOW78" s="52"/>
      <c r="NOX78" s="52"/>
      <c r="NOY78" s="52"/>
      <c r="NOZ78" s="52"/>
      <c r="NPA78" s="52"/>
      <c r="NPB78" s="52"/>
      <c r="NPC78" s="52"/>
      <c r="NPD78" s="52"/>
      <c r="NPE78" s="52"/>
      <c r="NPF78" s="52"/>
      <c r="NPG78" s="52"/>
      <c r="NPH78" s="52"/>
      <c r="NPI78" s="52"/>
      <c r="NPJ78" s="52"/>
      <c r="NPK78" s="52"/>
      <c r="NPL78" s="52"/>
      <c r="NPM78" s="52"/>
      <c r="NPN78" s="52"/>
      <c r="NPO78" s="52"/>
      <c r="NPP78" s="52"/>
      <c r="NPQ78" s="52"/>
      <c r="NPR78" s="52"/>
      <c r="NPS78" s="52"/>
      <c r="NPT78" s="52"/>
      <c r="NPU78" s="52"/>
      <c r="NPV78" s="52"/>
      <c r="NPW78" s="52"/>
      <c r="NPX78" s="52"/>
      <c r="NPY78" s="52"/>
      <c r="NPZ78" s="52"/>
      <c r="NQA78" s="52"/>
      <c r="NQB78" s="52"/>
      <c r="NQC78" s="52"/>
      <c r="NQD78" s="52"/>
      <c r="NQE78" s="52"/>
      <c r="NQF78" s="52"/>
      <c r="NQG78" s="52"/>
      <c r="NQH78" s="52"/>
      <c r="NQI78" s="52"/>
      <c r="NQJ78" s="52"/>
      <c r="NQK78" s="52"/>
      <c r="NQL78" s="52"/>
      <c r="NQM78" s="52"/>
      <c r="NQN78" s="52"/>
      <c r="NQO78" s="52"/>
      <c r="NQP78" s="52"/>
      <c r="NQQ78" s="52"/>
      <c r="NQR78" s="52"/>
      <c r="NQS78" s="52"/>
      <c r="NQT78" s="52"/>
      <c r="NQU78" s="52"/>
      <c r="NQV78" s="52"/>
      <c r="NQW78" s="52"/>
      <c r="NQX78" s="52"/>
      <c r="NQY78" s="52"/>
      <c r="NQZ78" s="52"/>
      <c r="NRA78" s="52"/>
      <c r="NRB78" s="52"/>
      <c r="NRC78" s="52"/>
      <c r="NRD78" s="52"/>
      <c r="NRE78" s="52"/>
      <c r="NRF78" s="52"/>
      <c r="NRG78" s="52"/>
      <c r="NRH78" s="52"/>
      <c r="NRI78" s="52"/>
      <c r="NRJ78" s="52"/>
      <c r="NRK78" s="52"/>
      <c r="NRL78" s="52"/>
      <c r="NRM78" s="52"/>
      <c r="NRN78" s="52"/>
      <c r="NRO78" s="52"/>
      <c r="NRP78" s="52"/>
      <c r="NRQ78" s="52"/>
      <c r="NRR78" s="52"/>
      <c r="NRS78" s="52"/>
      <c r="NRT78" s="52"/>
      <c r="NRU78" s="52"/>
      <c r="NRV78" s="52"/>
      <c r="NRW78" s="52"/>
      <c r="NRX78" s="52"/>
      <c r="NRY78" s="52"/>
      <c r="NRZ78" s="52"/>
      <c r="NSA78" s="52"/>
      <c r="NSB78" s="52"/>
      <c r="NSC78" s="52"/>
      <c r="NSD78" s="52"/>
      <c r="NSE78" s="52"/>
      <c r="NSF78" s="52"/>
      <c r="NSG78" s="52"/>
      <c r="NSH78" s="52"/>
      <c r="NSI78" s="52"/>
      <c r="NSJ78" s="52"/>
      <c r="NSK78" s="52"/>
      <c r="NSL78" s="52"/>
      <c r="NSM78" s="52"/>
      <c r="NSN78" s="52"/>
      <c r="NSO78" s="52"/>
      <c r="NSP78" s="52"/>
      <c r="NSQ78" s="52"/>
      <c r="NSR78" s="52"/>
      <c r="NSS78" s="52"/>
      <c r="NST78" s="52"/>
      <c r="NSU78" s="52"/>
      <c r="NSV78" s="52"/>
      <c r="NSW78" s="52"/>
      <c r="NSX78" s="52"/>
      <c r="NSY78" s="52"/>
      <c r="NSZ78" s="52"/>
      <c r="NTA78" s="52"/>
      <c r="NTB78" s="52"/>
      <c r="NTC78" s="52"/>
      <c r="NTD78" s="52"/>
      <c r="NTE78" s="52"/>
      <c r="NTF78" s="52"/>
      <c r="NTG78" s="52"/>
      <c r="NTH78" s="52"/>
      <c r="NTI78" s="52"/>
      <c r="NTJ78" s="52"/>
      <c r="NTK78" s="52"/>
      <c r="NTL78" s="52"/>
      <c r="NTM78" s="52"/>
      <c r="NTN78" s="52"/>
      <c r="NTO78" s="52"/>
      <c r="NTP78" s="52"/>
      <c r="NTQ78" s="52"/>
      <c r="NTR78" s="52"/>
      <c r="NTS78" s="52"/>
      <c r="NTT78" s="52"/>
      <c r="NTU78" s="52"/>
      <c r="NTV78" s="52"/>
      <c r="NTW78" s="52"/>
      <c r="NTX78" s="52"/>
      <c r="NTY78" s="52"/>
      <c r="NTZ78" s="52"/>
      <c r="NUA78" s="52"/>
      <c r="NUB78" s="52"/>
      <c r="NUC78" s="52"/>
      <c r="NUD78" s="52"/>
      <c r="NUE78" s="52"/>
      <c r="NUF78" s="52"/>
      <c r="NUG78" s="52"/>
      <c r="NUH78" s="52"/>
      <c r="NUI78" s="52"/>
      <c r="NUJ78" s="52"/>
      <c r="NUK78" s="52"/>
      <c r="NUL78" s="52"/>
      <c r="NUM78" s="52"/>
      <c r="NUN78" s="52"/>
      <c r="NUO78" s="52"/>
      <c r="NUP78" s="52"/>
      <c r="NUQ78" s="52"/>
      <c r="NUR78" s="52"/>
      <c r="NUS78" s="52"/>
      <c r="NUT78" s="52"/>
      <c r="NUU78" s="52"/>
      <c r="NUV78" s="52"/>
      <c r="NUW78" s="52"/>
      <c r="NUX78" s="52"/>
      <c r="NUY78" s="52"/>
      <c r="NUZ78" s="52"/>
      <c r="NVA78" s="52"/>
      <c r="NVB78" s="52"/>
      <c r="NVC78" s="52"/>
      <c r="NVD78" s="52"/>
      <c r="NVE78" s="52"/>
      <c r="NVF78" s="52"/>
      <c r="NVG78" s="52"/>
      <c r="NVH78" s="52"/>
      <c r="NVI78" s="52"/>
      <c r="NVJ78" s="52"/>
      <c r="NVK78" s="52"/>
      <c r="NVL78" s="52"/>
      <c r="NVM78" s="52"/>
      <c r="NVN78" s="52"/>
      <c r="NVO78" s="52"/>
      <c r="NVP78" s="52"/>
      <c r="NVQ78" s="52"/>
      <c r="NVR78" s="52"/>
      <c r="NVS78" s="52"/>
      <c r="NVT78" s="52"/>
      <c r="NVU78" s="52"/>
      <c r="NVV78" s="52"/>
      <c r="NVW78" s="52"/>
      <c r="NVX78" s="52"/>
      <c r="NVY78" s="52"/>
      <c r="NVZ78" s="52"/>
      <c r="NWA78" s="52"/>
      <c r="NWB78" s="52"/>
      <c r="NWC78" s="52"/>
      <c r="NWD78" s="52"/>
      <c r="NWE78" s="52"/>
      <c r="NWF78" s="52"/>
      <c r="NWG78" s="52"/>
      <c r="NWH78" s="52"/>
      <c r="NWI78" s="52"/>
      <c r="NWJ78" s="52"/>
      <c r="NWK78" s="52"/>
      <c r="NWL78" s="52"/>
      <c r="NWM78" s="52"/>
      <c r="NWN78" s="52"/>
      <c r="NWO78" s="52"/>
      <c r="NWP78" s="52"/>
      <c r="NWQ78" s="52"/>
      <c r="NWR78" s="52"/>
      <c r="NWS78" s="52"/>
      <c r="NWT78" s="52"/>
      <c r="NWU78" s="52"/>
      <c r="NWV78" s="52"/>
      <c r="NWW78" s="52"/>
      <c r="NWX78" s="52"/>
      <c r="NWY78" s="52"/>
      <c r="NWZ78" s="52"/>
      <c r="NXA78" s="52"/>
      <c r="NXB78" s="52"/>
      <c r="NXC78" s="52"/>
      <c r="NXD78" s="52"/>
      <c r="NXE78" s="52"/>
      <c r="NXF78" s="52"/>
      <c r="NXG78" s="52"/>
      <c r="NXH78" s="52"/>
      <c r="NXI78" s="52"/>
      <c r="NXJ78" s="52"/>
      <c r="NXK78" s="52"/>
      <c r="NXL78" s="52"/>
      <c r="NXM78" s="52"/>
      <c r="NXN78" s="52"/>
      <c r="NXO78" s="52"/>
      <c r="NXP78" s="52"/>
      <c r="NXQ78" s="52"/>
      <c r="NXR78" s="52"/>
      <c r="NXS78" s="52"/>
      <c r="NXT78" s="52"/>
      <c r="NXU78" s="52"/>
      <c r="NXV78" s="52"/>
      <c r="NXW78" s="52"/>
      <c r="NXX78" s="52"/>
      <c r="NXY78" s="52"/>
      <c r="NXZ78" s="52"/>
      <c r="NYA78" s="52"/>
      <c r="NYB78" s="52"/>
      <c r="NYC78" s="52"/>
      <c r="NYD78" s="52"/>
      <c r="NYE78" s="52"/>
      <c r="NYF78" s="52"/>
      <c r="NYG78" s="52"/>
      <c r="NYH78" s="52"/>
      <c r="NYI78" s="52"/>
      <c r="NYJ78" s="52"/>
      <c r="NYK78" s="52"/>
      <c r="NYL78" s="52"/>
      <c r="NYM78" s="52"/>
      <c r="NYN78" s="52"/>
      <c r="NYO78" s="52"/>
      <c r="NYP78" s="52"/>
      <c r="NYQ78" s="52"/>
      <c r="NYR78" s="52"/>
      <c r="NYS78" s="52"/>
      <c r="NYT78" s="52"/>
      <c r="NYU78" s="52"/>
      <c r="NYV78" s="52"/>
      <c r="NYW78" s="52"/>
      <c r="NYX78" s="52"/>
      <c r="NYY78" s="52"/>
      <c r="NYZ78" s="52"/>
      <c r="NZA78" s="52"/>
      <c r="NZB78" s="52"/>
      <c r="NZC78" s="52"/>
      <c r="NZD78" s="52"/>
      <c r="NZE78" s="52"/>
      <c r="NZF78" s="52"/>
      <c r="NZG78" s="52"/>
      <c r="NZH78" s="52"/>
      <c r="NZI78" s="52"/>
      <c r="NZJ78" s="52"/>
      <c r="NZK78" s="52"/>
      <c r="NZL78" s="52"/>
      <c r="NZM78" s="52"/>
      <c r="NZN78" s="52"/>
      <c r="NZO78" s="52"/>
      <c r="NZP78" s="52"/>
      <c r="NZQ78" s="52"/>
      <c r="NZR78" s="52"/>
      <c r="NZS78" s="52"/>
      <c r="NZT78" s="52"/>
      <c r="NZU78" s="52"/>
      <c r="NZV78" s="52"/>
      <c r="NZW78" s="52"/>
      <c r="NZX78" s="52"/>
      <c r="NZY78" s="52"/>
      <c r="NZZ78" s="52"/>
      <c r="OAA78" s="52"/>
      <c r="OAB78" s="52"/>
      <c r="OAC78" s="52"/>
      <c r="OAD78" s="52"/>
      <c r="OAE78" s="52"/>
      <c r="OAF78" s="52"/>
      <c r="OAG78" s="52"/>
      <c r="OAH78" s="52"/>
      <c r="OAI78" s="52"/>
      <c r="OAJ78" s="52"/>
      <c r="OAK78" s="52"/>
      <c r="OAL78" s="52"/>
      <c r="OAM78" s="52"/>
      <c r="OAN78" s="52"/>
      <c r="OAO78" s="52"/>
      <c r="OAP78" s="52"/>
      <c r="OAQ78" s="52"/>
      <c r="OAR78" s="52"/>
      <c r="OAS78" s="52"/>
      <c r="OAT78" s="52"/>
      <c r="OAU78" s="52"/>
      <c r="OAV78" s="52"/>
      <c r="OAW78" s="52"/>
      <c r="OAX78" s="52"/>
      <c r="OAY78" s="52"/>
      <c r="OAZ78" s="52"/>
      <c r="OBA78" s="52"/>
      <c r="OBB78" s="52"/>
      <c r="OBC78" s="52"/>
      <c r="OBD78" s="52"/>
      <c r="OBE78" s="52"/>
      <c r="OBF78" s="52"/>
      <c r="OBG78" s="52"/>
      <c r="OBH78" s="52"/>
      <c r="OBI78" s="52"/>
      <c r="OBJ78" s="52"/>
      <c r="OBK78" s="52"/>
      <c r="OBL78" s="52"/>
      <c r="OBM78" s="52"/>
      <c r="OBN78" s="52"/>
      <c r="OBO78" s="52"/>
      <c r="OBP78" s="52"/>
      <c r="OBQ78" s="52"/>
      <c r="OBR78" s="52"/>
      <c r="OBS78" s="52"/>
      <c r="OBT78" s="52"/>
      <c r="OBU78" s="52"/>
      <c r="OBV78" s="52"/>
      <c r="OBW78" s="52"/>
      <c r="OBX78" s="52"/>
      <c r="OBY78" s="52"/>
      <c r="OBZ78" s="52"/>
      <c r="OCA78" s="52"/>
      <c r="OCB78" s="52"/>
      <c r="OCC78" s="52"/>
      <c r="OCD78" s="52"/>
      <c r="OCE78" s="52"/>
      <c r="OCF78" s="52"/>
      <c r="OCG78" s="52"/>
      <c r="OCH78" s="52"/>
      <c r="OCI78" s="52"/>
      <c r="OCJ78" s="52"/>
      <c r="OCK78" s="52"/>
      <c r="OCL78" s="52"/>
      <c r="OCM78" s="52"/>
      <c r="OCN78" s="52"/>
      <c r="OCO78" s="52"/>
      <c r="OCP78" s="52"/>
      <c r="OCQ78" s="52"/>
      <c r="OCR78" s="52"/>
      <c r="OCS78" s="52"/>
      <c r="OCT78" s="52"/>
      <c r="OCU78" s="52"/>
      <c r="OCV78" s="52"/>
      <c r="OCW78" s="52"/>
      <c r="OCX78" s="52"/>
      <c r="OCY78" s="52"/>
      <c r="OCZ78" s="52"/>
      <c r="ODA78" s="52"/>
      <c r="ODB78" s="52"/>
      <c r="ODC78" s="52"/>
      <c r="ODD78" s="52"/>
      <c r="ODE78" s="52"/>
      <c r="ODF78" s="52"/>
      <c r="ODG78" s="52"/>
      <c r="ODH78" s="52"/>
      <c r="ODI78" s="52"/>
      <c r="ODJ78" s="52"/>
      <c r="ODK78" s="52"/>
      <c r="ODL78" s="52"/>
      <c r="ODM78" s="52"/>
      <c r="ODN78" s="52"/>
      <c r="ODO78" s="52"/>
      <c r="ODP78" s="52"/>
      <c r="ODQ78" s="52"/>
      <c r="ODR78" s="52"/>
      <c r="ODS78" s="52"/>
      <c r="ODT78" s="52"/>
      <c r="ODU78" s="52"/>
      <c r="ODV78" s="52"/>
      <c r="ODW78" s="52"/>
      <c r="ODX78" s="52"/>
      <c r="ODY78" s="52"/>
      <c r="ODZ78" s="52"/>
      <c r="OEA78" s="52"/>
      <c r="OEB78" s="52"/>
      <c r="OEC78" s="52"/>
      <c r="OED78" s="52"/>
      <c r="OEE78" s="52"/>
      <c r="OEF78" s="52"/>
      <c r="OEG78" s="52"/>
      <c r="OEH78" s="52"/>
      <c r="OEI78" s="52"/>
      <c r="OEJ78" s="52"/>
      <c r="OEK78" s="52"/>
      <c r="OEL78" s="52"/>
      <c r="OEM78" s="52"/>
      <c r="OEN78" s="52"/>
      <c r="OEO78" s="52"/>
      <c r="OEP78" s="52"/>
      <c r="OEQ78" s="52"/>
      <c r="OER78" s="52"/>
      <c r="OES78" s="52"/>
      <c r="OET78" s="52"/>
      <c r="OEU78" s="52"/>
      <c r="OEV78" s="52"/>
      <c r="OEW78" s="52"/>
      <c r="OEX78" s="52"/>
      <c r="OEY78" s="52"/>
      <c r="OEZ78" s="52"/>
      <c r="OFA78" s="52"/>
      <c r="OFB78" s="52"/>
      <c r="OFC78" s="52"/>
      <c r="OFD78" s="52"/>
      <c r="OFE78" s="52"/>
      <c r="OFF78" s="52"/>
      <c r="OFG78" s="52"/>
      <c r="OFH78" s="52"/>
      <c r="OFI78" s="52"/>
      <c r="OFJ78" s="52"/>
      <c r="OFK78" s="52"/>
      <c r="OFL78" s="52"/>
      <c r="OFM78" s="52"/>
      <c r="OFN78" s="52"/>
      <c r="OFO78" s="52"/>
      <c r="OFP78" s="52"/>
      <c r="OFQ78" s="52"/>
      <c r="OFR78" s="52"/>
      <c r="OFS78" s="52"/>
      <c r="OFT78" s="52"/>
      <c r="OFU78" s="52"/>
      <c r="OFV78" s="52"/>
      <c r="OFW78" s="52"/>
      <c r="OFX78" s="52"/>
      <c r="OFY78" s="52"/>
      <c r="OFZ78" s="52"/>
      <c r="OGA78" s="52"/>
      <c r="OGB78" s="52"/>
      <c r="OGC78" s="52"/>
      <c r="OGD78" s="52"/>
      <c r="OGE78" s="52"/>
      <c r="OGF78" s="52"/>
      <c r="OGG78" s="52"/>
      <c r="OGH78" s="52"/>
      <c r="OGI78" s="52"/>
      <c r="OGJ78" s="52"/>
      <c r="OGK78" s="52"/>
      <c r="OGL78" s="52"/>
      <c r="OGM78" s="52"/>
      <c r="OGN78" s="52"/>
      <c r="OGO78" s="52"/>
      <c r="OGP78" s="52"/>
      <c r="OGQ78" s="52"/>
      <c r="OGR78" s="52"/>
      <c r="OGS78" s="52"/>
      <c r="OGT78" s="52"/>
      <c r="OGU78" s="52"/>
      <c r="OGV78" s="52"/>
      <c r="OGW78" s="52"/>
      <c r="OGX78" s="52"/>
      <c r="OGY78" s="52"/>
      <c r="OGZ78" s="52"/>
      <c r="OHA78" s="52"/>
      <c r="OHB78" s="52"/>
      <c r="OHC78" s="52"/>
      <c r="OHD78" s="52"/>
      <c r="OHE78" s="52"/>
      <c r="OHF78" s="52"/>
      <c r="OHG78" s="52"/>
      <c r="OHH78" s="52"/>
      <c r="OHI78" s="52"/>
      <c r="OHJ78" s="52"/>
      <c r="OHK78" s="52"/>
      <c r="OHL78" s="52"/>
      <c r="OHM78" s="52"/>
      <c r="OHN78" s="52"/>
      <c r="OHO78" s="52"/>
      <c r="OHP78" s="52"/>
      <c r="OHQ78" s="52"/>
      <c r="OHR78" s="52"/>
      <c r="OHS78" s="52"/>
      <c r="OHT78" s="52"/>
      <c r="OHU78" s="52"/>
      <c r="OHV78" s="52"/>
      <c r="OHW78" s="52"/>
      <c r="OHX78" s="52"/>
      <c r="OHY78" s="52"/>
      <c r="OHZ78" s="52"/>
      <c r="OIA78" s="52"/>
      <c r="OIB78" s="52"/>
      <c r="OIC78" s="52"/>
      <c r="OID78" s="52"/>
      <c r="OIE78" s="52"/>
      <c r="OIF78" s="52"/>
      <c r="OIG78" s="52"/>
      <c r="OIH78" s="52"/>
      <c r="OII78" s="52"/>
      <c r="OIJ78" s="52"/>
      <c r="OIK78" s="52"/>
      <c r="OIL78" s="52"/>
      <c r="OIM78" s="52"/>
      <c r="OIN78" s="52"/>
      <c r="OIO78" s="52"/>
      <c r="OIP78" s="52"/>
      <c r="OIQ78" s="52"/>
      <c r="OIR78" s="52"/>
      <c r="OIS78" s="52"/>
      <c r="OIT78" s="52"/>
      <c r="OIU78" s="52"/>
      <c r="OIV78" s="52"/>
      <c r="OIW78" s="52"/>
      <c r="OIX78" s="52"/>
      <c r="OIY78" s="52"/>
      <c r="OIZ78" s="52"/>
      <c r="OJA78" s="52"/>
      <c r="OJB78" s="52"/>
      <c r="OJC78" s="52"/>
      <c r="OJD78" s="52"/>
      <c r="OJE78" s="52"/>
      <c r="OJF78" s="52"/>
      <c r="OJG78" s="52"/>
      <c r="OJH78" s="52"/>
      <c r="OJI78" s="52"/>
      <c r="OJJ78" s="52"/>
      <c r="OJK78" s="52"/>
      <c r="OJL78" s="52"/>
      <c r="OJM78" s="52"/>
      <c r="OJN78" s="52"/>
      <c r="OJO78" s="52"/>
      <c r="OJP78" s="52"/>
      <c r="OJQ78" s="52"/>
      <c r="OJR78" s="52"/>
      <c r="OJS78" s="52"/>
      <c r="OJT78" s="52"/>
      <c r="OJU78" s="52"/>
      <c r="OJV78" s="52"/>
      <c r="OJW78" s="52"/>
      <c r="OJX78" s="52"/>
      <c r="OJY78" s="52"/>
      <c r="OJZ78" s="52"/>
      <c r="OKA78" s="52"/>
      <c r="OKB78" s="52"/>
      <c r="OKC78" s="52"/>
      <c r="OKD78" s="52"/>
      <c r="OKE78" s="52"/>
      <c r="OKF78" s="52"/>
      <c r="OKG78" s="52"/>
      <c r="OKH78" s="52"/>
      <c r="OKI78" s="52"/>
      <c r="OKJ78" s="52"/>
      <c r="OKK78" s="52"/>
      <c r="OKL78" s="52"/>
      <c r="OKM78" s="52"/>
      <c r="OKN78" s="52"/>
      <c r="OKO78" s="52"/>
      <c r="OKP78" s="52"/>
      <c r="OKQ78" s="52"/>
      <c r="OKR78" s="52"/>
      <c r="OKS78" s="52"/>
      <c r="OKT78" s="52"/>
      <c r="OKU78" s="52"/>
      <c r="OKV78" s="52"/>
      <c r="OKW78" s="52"/>
      <c r="OKX78" s="52"/>
      <c r="OKY78" s="52"/>
      <c r="OKZ78" s="52"/>
      <c r="OLA78" s="52"/>
      <c r="OLB78" s="52"/>
      <c r="OLC78" s="52"/>
      <c r="OLD78" s="52"/>
      <c r="OLE78" s="52"/>
      <c r="OLF78" s="52"/>
      <c r="OLG78" s="52"/>
      <c r="OLH78" s="52"/>
      <c r="OLI78" s="52"/>
      <c r="OLJ78" s="52"/>
      <c r="OLK78" s="52"/>
      <c r="OLL78" s="52"/>
      <c r="OLM78" s="52"/>
      <c r="OLN78" s="52"/>
      <c r="OLO78" s="52"/>
      <c r="OLP78" s="52"/>
      <c r="OLQ78" s="52"/>
      <c r="OLR78" s="52"/>
      <c r="OLS78" s="52"/>
      <c r="OLT78" s="52"/>
      <c r="OLU78" s="52"/>
      <c r="OLV78" s="52"/>
      <c r="OLW78" s="52"/>
      <c r="OLX78" s="52"/>
      <c r="OLY78" s="52"/>
      <c r="OLZ78" s="52"/>
      <c r="OMA78" s="52"/>
      <c r="OMB78" s="52"/>
      <c r="OMC78" s="52"/>
      <c r="OMD78" s="52"/>
      <c r="OME78" s="52"/>
      <c r="OMF78" s="52"/>
      <c r="OMG78" s="52"/>
      <c r="OMH78" s="52"/>
      <c r="OMI78" s="52"/>
      <c r="OMJ78" s="52"/>
      <c r="OMK78" s="52"/>
      <c r="OML78" s="52"/>
      <c r="OMM78" s="52"/>
      <c r="OMN78" s="52"/>
      <c r="OMO78" s="52"/>
      <c r="OMP78" s="52"/>
      <c r="OMQ78" s="52"/>
      <c r="OMR78" s="52"/>
      <c r="OMS78" s="52"/>
      <c r="OMT78" s="52"/>
      <c r="OMU78" s="52"/>
      <c r="OMV78" s="52"/>
      <c r="OMW78" s="52"/>
      <c r="OMX78" s="52"/>
      <c r="OMY78" s="52"/>
      <c r="OMZ78" s="52"/>
      <c r="ONA78" s="52"/>
      <c r="ONB78" s="52"/>
      <c r="ONC78" s="52"/>
      <c r="OND78" s="52"/>
      <c r="ONE78" s="52"/>
      <c r="ONF78" s="52"/>
      <c r="ONG78" s="52"/>
      <c r="ONH78" s="52"/>
      <c r="ONI78" s="52"/>
      <c r="ONJ78" s="52"/>
      <c r="ONK78" s="52"/>
      <c r="ONL78" s="52"/>
      <c r="ONM78" s="52"/>
      <c r="ONN78" s="52"/>
      <c r="ONO78" s="52"/>
      <c r="ONP78" s="52"/>
      <c r="ONQ78" s="52"/>
      <c r="ONR78" s="52"/>
      <c r="ONS78" s="52"/>
      <c r="ONT78" s="52"/>
      <c r="ONU78" s="52"/>
      <c r="ONV78" s="52"/>
      <c r="ONW78" s="52"/>
      <c r="ONX78" s="52"/>
      <c r="ONY78" s="52"/>
      <c r="ONZ78" s="52"/>
      <c r="OOA78" s="52"/>
      <c r="OOB78" s="52"/>
      <c r="OOC78" s="52"/>
      <c r="OOD78" s="52"/>
      <c r="OOE78" s="52"/>
      <c r="OOF78" s="52"/>
      <c r="OOG78" s="52"/>
      <c r="OOH78" s="52"/>
      <c r="OOI78" s="52"/>
      <c r="OOJ78" s="52"/>
      <c r="OOK78" s="52"/>
      <c r="OOL78" s="52"/>
      <c r="OOM78" s="52"/>
      <c r="OON78" s="52"/>
      <c r="OOO78" s="52"/>
      <c r="OOP78" s="52"/>
      <c r="OOQ78" s="52"/>
      <c r="OOR78" s="52"/>
      <c r="OOS78" s="52"/>
      <c r="OOT78" s="52"/>
      <c r="OOU78" s="52"/>
      <c r="OOV78" s="52"/>
      <c r="OOW78" s="52"/>
      <c r="OOX78" s="52"/>
      <c r="OOY78" s="52"/>
      <c r="OOZ78" s="52"/>
      <c r="OPA78" s="52"/>
      <c r="OPB78" s="52"/>
      <c r="OPC78" s="52"/>
      <c r="OPD78" s="52"/>
      <c r="OPE78" s="52"/>
      <c r="OPF78" s="52"/>
      <c r="OPG78" s="52"/>
      <c r="OPH78" s="52"/>
      <c r="OPI78" s="52"/>
      <c r="OPJ78" s="52"/>
      <c r="OPK78" s="52"/>
      <c r="OPL78" s="52"/>
      <c r="OPM78" s="52"/>
      <c r="OPN78" s="52"/>
      <c r="OPO78" s="52"/>
      <c r="OPP78" s="52"/>
      <c r="OPQ78" s="52"/>
      <c r="OPR78" s="52"/>
      <c r="OPS78" s="52"/>
      <c r="OPT78" s="52"/>
      <c r="OPU78" s="52"/>
      <c r="OPV78" s="52"/>
      <c r="OPW78" s="52"/>
      <c r="OPX78" s="52"/>
      <c r="OPY78" s="52"/>
      <c r="OPZ78" s="52"/>
      <c r="OQA78" s="52"/>
      <c r="OQB78" s="52"/>
      <c r="OQC78" s="52"/>
      <c r="OQD78" s="52"/>
      <c r="OQE78" s="52"/>
      <c r="OQF78" s="52"/>
      <c r="OQG78" s="52"/>
      <c r="OQH78" s="52"/>
      <c r="OQI78" s="52"/>
      <c r="OQJ78" s="52"/>
      <c r="OQK78" s="52"/>
      <c r="OQL78" s="52"/>
      <c r="OQM78" s="52"/>
      <c r="OQN78" s="52"/>
      <c r="OQO78" s="52"/>
      <c r="OQP78" s="52"/>
      <c r="OQQ78" s="52"/>
      <c r="OQR78" s="52"/>
      <c r="OQS78" s="52"/>
      <c r="OQT78" s="52"/>
      <c r="OQU78" s="52"/>
      <c r="OQV78" s="52"/>
      <c r="OQW78" s="52"/>
      <c r="OQX78" s="52"/>
      <c r="OQY78" s="52"/>
      <c r="OQZ78" s="52"/>
      <c r="ORA78" s="52"/>
      <c r="ORB78" s="52"/>
      <c r="ORC78" s="52"/>
      <c r="ORD78" s="52"/>
      <c r="ORE78" s="52"/>
      <c r="ORF78" s="52"/>
      <c r="ORG78" s="52"/>
      <c r="ORH78" s="52"/>
      <c r="ORI78" s="52"/>
      <c r="ORJ78" s="52"/>
      <c r="ORK78" s="52"/>
      <c r="ORL78" s="52"/>
      <c r="ORM78" s="52"/>
      <c r="ORN78" s="52"/>
      <c r="ORO78" s="52"/>
      <c r="ORP78" s="52"/>
      <c r="ORQ78" s="52"/>
      <c r="ORR78" s="52"/>
      <c r="ORS78" s="52"/>
      <c r="ORT78" s="52"/>
      <c r="ORU78" s="52"/>
      <c r="ORV78" s="52"/>
      <c r="ORW78" s="52"/>
      <c r="ORX78" s="52"/>
      <c r="ORY78" s="52"/>
      <c r="ORZ78" s="52"/>
      <c r="OSA78" s="52"/>
      <c r="OSB78" s="52"/>
      <c r="OSC78" s="52"/>
      <c r="OSD78" s="52"/>
      <c r="OSE78" s="52"/>
      <c r="OSF78" s="52"/>
      <c r="OSG78" s="52"/>
      <c r="OSH78" s="52"/>
      <c r="OSI78" s="52"/>
      <c r="OSJ78" s="52"/>
      <c r="OSK78" s="52"/>
      <c r="OSL78" s="52"/>
      <c r="OSM78" s="52"/>
      <c r="OSN78" s="52"/>
      <c r="OSO78" s="52"/>
      <c r="OSP78" s="52"/>
      <c r="OSQ78" s="52"/>
      <c r="OSR78" s="52"/>
      <c r="OSS78" s="52"/>
      <c r="OST78" s="52"/>
      <c r="OSU78" s="52"/>
      <c r="OSV78" s="52"/>
      <c r="OSW78" s="52"/>
      <c r="OSX78" s="52"/>
      <c r="OSY78" s="52"/>
      <c r="OSZ78" s="52"/>
      <c r="OTA78" s="52"/>
      <c r="OTB78" s="52"/>
      <c r="OTC78" s="52"/>
      <c r="OTD78" s="52"/>
      <c r="OTE78" s="52"/>
      <c r="OTF78" s="52"/>
      <c r="OTG78" s="52"/>
      <c r="OTH78" s="52"/>
      <c r="OTI78" s="52"/>
      <c r="OTJ78" s="52"/>
      <c r="OTK78" s="52"/>
      <c r="OTL78" s="52"/>
      <c r="OTM78" s="52"/>
      <c r="OTN78" s="52"/>
      <c r="OTO78" s="52"/>
      <c r="OTP78" s="52"/>
      <c r="OTQ78" s="52"/>
      <c r="OTR78" s="52"/>
      <c r="OTS78" s="52"/>
      <c r="OTT78" s="52"/>
      <c r="OTU78" s="52"/>
      <c r="OTV78" s="52"/>
      <c r="OTW78" s="52"/>
      <c r="OTX78" s="52"/>
      <c r="OTY78" s="52"/>
      <c r="OTZ78" s="52"/>
      <c r="OUA78" s="52"/>
      <c r="OUB78" s="52"/>
      <c r="OUC78" s="52"/>
      <c r="OUD78" s="52"/>
      <c r="OUE78" s="52"/>
      <c r="OUF78" s="52"/>
      <c r="OUG78" s="52"/>
      <c r="OUH78" s="52"/>
      <c r="OUI78" s="52"/>
      <c r="OUJ78" s="52"/>
      <c r="OUK78" s="52"/>
      <c r="OUL78" s="52"/>
      <c r="OUM78" s="52"/>
      <c r="OUN78" s="52"/>
      <c r="OUO78" s="52"/>
      <c r="OUP78" s="52"/>
      <c r="OUQ78" s="52"/>
      <c r="OUR78" s="52"/>
      <c r="OUS78" s="52"/>
      <c r="OUT78" s="52"/>
      <c r="OUU78" s="52"/>
      <c r="OUV78" s="52"/>
      <c r="OUW78" s="52"/>
      <c r="OUX78" s="52"/>
      <c r="OUY78" s="52"/>
      <c r="OUZ78" s="52"/>
      <c r="OVA78" s="52"/>
      <c r="OVB78" s="52"/>
      <c r="OVC78" s="52"/>
      <c r="OVD78" s="52"/>
      <c r="OVE78" s="52"/>
      <c r="OVF78" s="52"/>
      <c r="OVG78" s="52"/>
      <c r="OVH78" s="52"/>
      <c r="OVI78" s="52"/>
      <c r="OVJ78" s="52"/>
      <c r="OVK78" s="52"/>
      <c r="OVL78" s="52"/>
      <c r="OVM78" s="52"/>
      <c r="OVN78" s="52"/>
      <c r="OVO78" s="52"/>
      <c r="OVP78" s="52"/>
      <c r="OVQ78" s="52"/>
      <c r="OVR78" s="52"/>
      <c r="OVS78" s="52"/>
      <c r="OVT78" s="52"/>
      <c r="OVU78" s="52"/>
      <c r="OVV78" s="52"/>
      <c r="OVW78" s="52"/>
      <c r="OVX78" s="52"/>
      <c r="OVY78" s="52"/>
      <c r="OVZ78" s="52"/>
      <c r="OWA78" s="52"/>
      <c r="OWB78" s="52"/>
      <c r="OWC78" s="52"/>
      <c r="OWD78" s="52"/>
      <c r="OWE78" s="52"/>
      <c r="OWF78" s="52"/>
      <c r="OWG78" s="52"/>
      <c r="OWH78" s="52"/>
      <c r="OWI78" s="52"/>
      <c r="OWJ78" s="52"/>
      <c r="OWK78" s="52"/>
      <c r="OWL78" s="52"/>
      <c r="OWM78" s="52"/>
      <c r="OWN78" s="52"/>
      <c r="OWO78" s="52"/>
      <c r="OWP78" s="52"/>
      <c r="OWQ78" s="52"/>
      <c r="OWR78" s="52"/>
      <c r="OWS78" s="52"/>
      <c r="OWT78" s="52"/>
      <c r="OWU78" s="52"/>
      <c r="OWV78" s="52"/>
      <c r="OWW78" s="52"/>
      <c r="OWX78" s="52"/>
      <c r="OWY78" s="52"/>
      <c r="OWZ78" s="52"/>
      <c r="OXA78" s="52"/>
      <c r="OXB78" s="52"/>
      <c r="OXC78" s="52"/>
      <c r="OXD78" s="52"/>
      <c r="OXE78" s="52"/>
      <c r="OXF78" s="52"/>
      <c r="OXG78" s="52"/>
      <c r="OXH78" s="52"/>
      <c r="OXI78" s="52"/>
      <c r="OXJ78" s="52"/>
      <c r="OXK78" s="52"/>
      <c r="OXL78" s="52"/>
      <c r="OXM78" s="52"/>
      <c r="OXN78" s="52"/>
      <c r="OXO78" s="52"/>
      <c r="OXP78" s="52"/>
      <c r="OXQ78" s="52"/>
      <c r="OXR78" s="52"/>
      <c r="OXS78" s="52"/>
      <c r="OXT78" s="52"/>
      <c r="OXU78" s="52"/>
      <c r="OXV78" s="52"/>
      <c r="OXW78" s="52"/>
      <c r="OXX78" s="52"/>
      <c r="OXY78" s="52"/>
      <c r="OXZ78" s="52"/>
      <c r="OYA78" s="52"/>
      <c r="OYB78" s="52"/>
      <c r="OYC78" s="52"/>
      <c r="OYD78" s="52"/>
      <c r="OYE78" s="52"/>
      <c r="OYF78" s="52"/>
      <c r="OYG78" s="52"/>
      <c r="OYH78" s="52"/>
      <c r="OYI78" s="52"/>
      <c r="OYJ78" s="52"/>
      <c r="OYK78" s="52"/>
      <c r="OYL78" s="52"/>
      <c r="OYM78" s="52"/>
      <c r="OYN78" s="52"/>
      <c r="OYO78" s="52"/>
      <c r="OYP78" s="52"/>
      <c r="OYQ78" s="52"/>
      <c r="OYR78" s="52"/>
      <c r="OYS78" s="52"/>
      <c r="OYT78" s="52"/>
      <c r="OYU78" s="52"/>
      <c r="OYV78" s="52"/>
      <c r="OYW78" s="52"/>
      <c r="OYX78" s="52"/>
      <c r="OYY78" s="52"/>
      <c r="OYZ78" s="52"/>
      <c r="OZA78" s="52"/>
      <c r="OZB78" s="52"/>
      <c r="OZC78" s="52"/>
      <c r="OZD78" s="52"/>
      <c r="OZE78" s="52"/>
      <c r="OZF78" s="52"/>
      <c r="OZG78" s="52"/>
      <c r="OZH78" s="52"/>
      <c r="OZI78" s="52"/>
      <c r="OZJ78" s="52"/>
      <c r="OZK78" s="52"/>
      <c r="OZL78" s="52"/>
      <c r="OZM78" s="52"/>
      <c r="OZN78" s="52"/>
      <c r="OZO78" s="52"/>
      <c r="OZP78" s="52"/>
      <c r="OZQ78" s="52"/>
      <c r="OZR78" s="52"/>
      <c r="OZS78" s="52"/>
      <c r="OZT78" s="52"/>
      <c r="OZU78" s="52"/>
      <c r="OZV78" s="52"/>
      <c r="OZW78" s="52"/>
      <c r="OZX78" s="52"/>
      <c r="OZY78" s="52"/>
      <c r="OZZ78" s="52"/>
      <c r="PAA78" s="52"/>
      <c r="PAB78" s="52"/>
      <c r="PAC78" s="52"/>
      <c r="PAD78" s="52"/>
      <c r="PAE78" s="52"/>
      <c r="PAF78" s="52"/>
      <c r="PAG78" s="52"/>
      <c r="PAH78" s="52"/>
      <c r="PAI78" s="52"/>
      <c r="PAJ78" s="52"/>
      <c r="PAK78" s="52"/>
      <c r="PAL78" s="52"/>
      <c r="PAM78" s="52"/>
      <c r="PAN78" s="52"/>
      <c r="PAO78" s="52"/>
      <c r="PAP78" s="52"/>
      <c r="PAQ78" s="52"/>
      <c r="PAR78" s="52"/>
      <c r="PAS78" s="52"/>
      <c r="PAT78" s="52"/>
      <c r="PAU78" s="52"/>
      <c r="PAV78" s="52"/>
      <c r="PAW78" s="52"/>
      <c r="PAX78" s="52"/>
      <c r="PAY78" s="52"/>
      <c r="PAZ78" s="52"/>
      <c r="PBA78" s="52"/>
      <c r="PBB78" s="52"/>
      <c r="PBC78" s="52"/>
      <c r="PBD78" s="52"/>
      <c r="PBE78" s="52"/>
      <c r="PBF78" s="52"/>
      <c r="PBG78" s="52"/>
      <c r="PBH78" s="52"/>
      <c r="PBI78" s="52"/>
      <c r="PBJ78" s="52"/>
      <c r="PBK78" s="52"/>
      <c r="PBL78" s="52"/>
      <c r="PBM78" s="52"/>
      <c r="PBN78" s="52"/>
      <c r="PBO78" s="52"/>
      <c r="PBP78" s="52"/>
      <c r="PBQ78" s="52"/>
      <c r="PBR78" s="52"/>
      <c r="PBS78" s="52"/>
      <c r="PBT78" s="52"/>
      <c r="PBU78" s="52"/>
      <c r="PBV78" s="52"/>
      <c r="PBW78" s="52"/>
      <c r="PBX78" s="52"/>
      <c r="PBY78" s="52"/>
      <c r="PBZ78" s="52"/>
      <c r="PCA78" s="52"/>
      <c r="PCB78" s="52"/>
      <c r="PCC78" s="52"/>
      <c r="PCD78" s="52"/>
      <c r="PCE78" s="52"/>
      <c r="PCF78" s="52"/>
      <c r="PCG78" s="52"/>
      <c r="PCH78" s="52"/>
      <c r="PCI78" s="52"/>
      <c r="PCJ78" s="52"/>
      <c r="PCK78" s="52"/>
      <c r="PCL78" s="52"/>
      <c r="PCM78" s="52"/>
      <c r="PCN78" s="52"/>
      <c r="PCO78" s="52"/>
      <c r="PCP78" s="52"/>
      <c r="PCQ78" s="52"/>
      <c r="PCR78" s="52"/>
      <c r="PCS78" s="52"/>
      <c r="PCT78" s="52"/>
      <c r="PCU78" s="52"/>
      <c r="PCV78" s="52"/>
      <c r="PCW78" s="52"/>
      <c r="PCX78" s="52"/>
      <c r="PCY78" s="52"/>
      <c r="PCZ78" s="52"/>
      <c r="PDA78" s="52"/>
      <c r="PDB78" s="52"/>
      <c r="PDC78" s="52"/>
      <c r="PDD78" s="52"/>
      <c r="PDE78" s="52"/>
      <c r="PDF78" s="52"/>
      <c r="PDG78" s="52"/>
      <c r="PDH78" s="52"/>
      <c r="PDI78" s="52"/>
      <c r="PDJ78" s="52"/>
      <c r="PDK78" s="52"/>
      <c r="PDL78" s="52"/>
      <c r="PDM78" s="52"/>
      <c r="PDN78" s="52"/>
      <c r="PDO78" s="52"/>
      <c r="PDP78" s="52"/>
      <c r="PDQ78" s="52"/>
      <c r="PDR78" s="52"/>
      <c r="PDS78" s="52"/>
      <c r="PDT78" s="52"/>
      <c r="PDU78" s="52"/>
      <c r="PDV78" s="52"/>
      <c r="PDW78" s="52"/>
      <c r="PDX78" s="52"/>
      <c r="PDY78" s="52"/>
      <c r="PDZ78" s="52"/>
      <c r="PEA78" s="52"/>
      <c r="PEB78" s="52"/>
      <c r="PEC78" s="52"/>
      <c r="PED78" s="52"/>
      <c r="PEE78" s="52"/>
      <c r="PEF78" s="52"/>
      <c r="PEG78" s="52"/>
      <c r="PEH78" s="52"/>
      <c r="PEI78" s="52"/>
      <c r="PEJ78" s="52"/>
      <c r="PEK78" s="52"/>
      <c r="PEL78" s="52"/>
      <c r="PEM78" s="52"/>
      <c r="PEN78" s="52"/>
      <c r="PEO78" s="52"/>
      <c r="PEP78" s="52"/>
      <c r="PEQ78" s="52"/>
      <c r="PER78" s="52"/>
      <c r="PES78" s="52"/>
      <c r="PET78" s="52"/>
      <c r="PEU78" s="52"/>
      <c r="PEV78" s="52"/>
      <c r="PEW78" s="52"/>
      <c r="PEX78" s="52"/>
      <c r="PEY78" s="52"/>
      <c r="PEZ78" s="52"/>
      <c r="PFA78" s="52"/>
      <c r="PFB78" s="52"/>
      <c r="PFC78" s="52"/>
      <c r="PFD78" s="52"/>
      <c r="PFE78" s="52"/>
      <c r="PFF78" s="52"/>
      <c r="PFG78" s="52"/>
      <c r="PFH78" s="52"/>
      <c r="PFI78" s="52"/>
      <c r="PFJ78" s="52"/>
      <c r="PFK78" s="52"/>
      <c r="PFL78" s="52"/>
      <c r="PFM78" s="52"/>
      <c r="PFN78" s="52"/>
      <c r="PFO78" s="52"/>
      <c r="PFP78" s="52"/>
      <c r="PFQ78" s="52"/>
      <c r="PFR78" s="52"/>
      <c r="PFS78" s="52"/>
      <c r="PFT78" s="52"/>
      <c r="PFU78" s="52"/>
      <c r="PFV78" s="52"/>
      <c r="PFW78" s="52"/>
      <c r="PFX78" s="52"/>
      <c r="PFY78" s="52"/>
      <c r="PFZ78" s="52"/>
      <c r="PGA78" s="52"/>
      <c r="PGB78" s="52"/>
      <c r="PGC78" s="52"/>
      <c r="PGD78" s="52"/>
      <c r="PGE78" s="52"/>
      <c r="PGF78" s="52"/>
      <c r="PGG78" s="52"/>
      <c r="PGH78" s="52"/>
      <c r="PGI78" s="52"/>
      <c r="PGJ78" s="52"/>
      <c r="PGK78" s="52"/>
      <c r="PGL78" s="52"/>
      <c r="PGM78" s="52"/>
      <c r="PGN78" s="52"/>
      <c r="PGO78" s="52"/>
      <c r="PGP78" s="52"/>
      <c r="PGQ78" s="52"/>
      <c r="PGR78" s="52"/>
      <c r="PGS78" s="52"/>
      <c r="PGT78" s="52"/>
      <c r="PGU78" s="52"/>
      <c r="PGV78" s="52"/>
      <c r="PGW78" s="52"/>
      <c r="PGX78" s="52"/>
      <c r="PGY78" s="52"/>
      <c r="PGZ78" s="52"/>
      <c r="PHA78" s="52"/>
      <c r="PHB78" s="52"/>
      <c r="PHC78" s="52"/>
      <c r="PHD78" s="52"/>
      <c r="PHE78" s="52"/>
      <c r="PHF78" s="52"/>
      <c r="PHG78" s="52"/>
      <c r="PHH78" s="52"/>
      <c r="PHI78" s="52"/>
      <c r="PHJ78" s="52"/>
      <c r="PHK78" s="52"/>
      <c r="PHL78" s="52"/>
      <c r="PHM78" s="52"/>
      <c r="PHN78" s="52"/>
      <c r="PHO78" s="52"/>
      <c r="PHP78" s="52"/>
      <c r="PHQ78" s="52"/>
      <c r="PHR78" s="52"/>
      <c r="PHS78" s="52"/>
      <c r="PHT78" s="52"/>
      <c r="PHU78" s="52"/>
      <c r="PHV78" s="52"/>
      <c r="PHW78" s="52"/>
      <c r="PHX78" s="52"/>
      <c r="PHY78" s="52"/>
      <c r="PHZ78" s="52"/>
      <c r="PIA78" s="52"/>
      <c r="PIB78" s="52"/>
      <c r="PIC78" s="52"/>
      <c r="PID78" s="52"/>
      <c r="PIE78" s="52"/>
      <c r="PIF78" s="52"/>
      <c r="PIG78" s="52"/>
      <c r="PIH78" s="52"/>
      <c r="PII78" s="52"/>
      <c r="PIJ78" s="52"/>
      <c r="PIK78" s="52"/>
      <c r="PIL78" s="52"/>
      <c r="PIM78" s="52"/>
      <c r="PIN78" s="52"/>
      <c r="PIO78" s="52"/>
      <c r="PIP78" s="52"/>
      <c r="PIQ78" s="52"/>
      <c r="PIR78" s="52"/>
      <c r="PIS78" s="52"/>
      <c r="PIT78" s="52"/>
      <c r="PIU78" s="52"/>
      <c r="PIV78" s="52"/>
      <c r="PIW78" s="52"/>
      <c r="PIX78" s="52"/>
      <c r="PIY78" s="52"/>
      <c r="PIZ78" s="52"/>
      <c r="PJA78" s="52"/>
      <c r="PJB78" s="52"/>
      <c r="PJC78" s="52"/>
      <c r="PJD78" s="52"/>
      <c r="PJE78" s="52"/>
      <c r="PJF78" s="52"/>
      <c r="PJG78" s="52"/>
      <c r="PJH78" s="52"/>
      <c r="PJI78" s="52"/>
      <c r="PJJ78" s="52"/>
      <c r="PJK78" s="52"/>
      <c r="PJL78" s="52"/>
      <c r="PJM78" s="52"/>
      <c r="PJN78" s="52"/>
      <c r="PJO78" s="52"/>
      <c r="PJP78" s="52"/>
      <c r="PJQ78" s="52"/>
      <c r="PJR78" s="52"/>
      <c r="PJS78" s="52"/>
      <c r="PJT78" s="52"/>
      <c r="PJU78" s="52"/>
      <c r="PJV78" s="52"/>
      <c r="PJW78" s="52"/>
      <c r="PJX78" s="52"/>
      <c r="PJY78" s="52"/>
      <c r="PJZ78" s="52"/>
      <c r="PKA78" s="52"/>
      <c r="PKB78" s="52"/>
      <c r="PKC78" s="52"/>
      <c r="PKD78" s="52"/>
      <c r="PKE78" s="52"/>
      <c r="PKF78" s="52"/>
      <c r="PKG78" s="52"/>
      <c r="PKH78" s="52"/>
      <c r="PKI78" s="52"/>
      <c r="PKJ78" s="52"/>
      <c r="PKK78" s="52"/>
      <c r="PKL78" s="52"/>
      <c r="PKM78" s="52"/>
      <c r="PKN78" s="52"/>
      <c r="PKO78" s="52"/>
      <c r="PKP78" s="52"/>
      <c r="PKQ78" s="52"/>
      <c r="PKR78" s="52"/>
      <c r="PKS78" s="52"/>
      <c r="PKT78" s="52"/>
      <c r="PKU78" s="52"/>
      <c r="PKV78" s="52"/>
      <c r="PKW78" s="52"/>
      <c r="PKX78" s="52"/>
      <c r="PKY78" s="52"/>
      <c r="PKZ78" s="52"/>
      <c r="PLA78" s="52"/>
      <c r="PLB78" s="52"/>
      <c r="PLC78" s="52"/>
      <c r="PLD78" s="52"/>
      <c r="PLE78" s="52"/>
      <c r="PLF78" s="52"/>
      <c r="PLG78" s="52"/>
      <c r="PLH78" s="52"/>
      <c r="PLI78" s="52"/>
      <c r="PLJ78" s="52"/>
      <c r="PLK78" s="52"/>
      <c r="PLL78" s="52"/>
      <c r="PLM78" s="52"/>
      <c r="PLN78" s="52"/>
      <c r="PLO78" s="52"/>
      <c r="PLP78" s="52"/>
      <c r="PLQ78" s="52"/>
      <c r="PLR78" s="52"/>
      <c r="PLS78" s="52"/>
      <c r="PLT78" s="52"/>
      <c r="PLU78" s="52"/>
      <c r="PLV78" s="52"/>
      <c r="PLW78" s="52"/>
      <c r="PLX78" s="52"/>
      <c r="PLY78" s="52"/>
      <c r="PLZ78" s="52"/>
      <c r="PMA78" s="52"/>
      <c r="PMB78" s="52"/>
      <c r="PMC78" s="52"/>
      <c r="PMD78" s="52"/>
      <c r="PME78" s="52"/>
      <c r="PMF78" s="52"/>
      <c r="PMG78" s="52"/>
      <c r="PMH78" s="52"/>
      <c r="PMI78" s="52"/>
      <c r="PMJ78" s="52"/>
      <c r="PMK78" s="52"/>
      <c r="PML78" s="52"/>
      <c r="PMM78" s="52"/>
      <c r="PMN78" s="52"/>
      <c r="PMO78" s="52"/>
      <c r="PMP78" s="52"/>
      <c r="PMQ78" s="52"/>
      <c r="PMR78" s="52"/>
      <c r="PMS78" s="52"/>
      <c r="PMT78" s="52"/>
      <c r="PMU78" s="52"/>
      <c r="PMV78" s="52"/>
      <c r="PMW78" s="52"/>
      <c r="PMX78" s="52"/>
      <c r="PMY78" s="52"/>
      <c r="PMZ78" s="52"/>
      <c r="PNA78" s="52"/>
      <c r="PNB78" s="52"/>
      <c r="PNC78" s="52"/>
      <c r="PND78" s="52"/>
      <c r="PNE78" s="52"/>
      <c r="PNF78" s="52"/>
      <c r="PNG78" s="52"/>
      <c r="PNH78" s="52"/>
      <c r="PNI78" s="52"/>
      <c r="PNJ78" s="52"/>
      <c r="PNK78" s="52"/>
      <c r="PNL78" s="52"/>
      <c r="PNM78" s="52"/>
      <c r="PNN78" s="52"/>
      <c r="PNO78" s="52"/>
      <c r="PNP78" s="52"/>
      <c r="PNQ78" s="52"/>
      <c r="PNR78" s="52"/>
      <c r="PNS78" s="52"/>
      <c r="PNT78" s="52"/>
      <c r="PNU78" s="52"/>
      <c r="PNV78" s="52"/>
      <c r="PNW78" s="52"/>
      <c r="PNX78" s="52"/>
      <c r="PNY78" s="52"/>
      <c r="PNZ78" s="52"/>
      <c r="POA78" s="52"/>
      <c r="POB78" s="52"/>
      <c r="POC78" s="52"/>
      <c r="POD78" s="52"/>
      <c r="POE78" s="52"/>
      <c r="POF78" s="52"/>
      <c r="POG78" s="52"/>
      <c r="POH78" s="52"/>
      <c r="POI78" s="52"/>
      <c r="POJ78" s="52"/>
      <c r="POK78" s="52"/>
      <c r="POL78" s="52"/>
      <c r="POM78" s="52"/>
      <c r="PON78" s="52"/>
      <c r="POO78" s="52"/>
      <c r="POP78" s="52"/>
      <c r="POQ78" s="52"/>
      <c r="POR78" s="52"/>
      <c r="POS78" s="52"/>
      <c r="POT78" s="52"/>
      <c r="POU78" s="52"/>
      <c r="POV78" s="52"/>
      <c r="POW78" s="52"/>
      <c r="POX78" s="52"/>
      <c r="POY78" s="52"/>
      <c r="POZ78" s="52"/>
      <c r="PPA78" s="52"/>
      <c r="PPB78" s="52"/>
      <c r="PPC78" s="52"/>
      <c r="PPD78" s="52"/>
      <c r="PPE78" s="52"/>
      <c r="PPF78" s="52"/>
      <c r="PPG78" s="52"/>
      <c r="PPH78" s="52"/>
      <c r="PPI78" s="52"/>
      <c r="PPJ78" s="52"/>
      <c r="PPK78" s="52"/>
      <c r="PPL78" s="52"/>
      <c r="PPM78" s="52"/>
      <c r="PPN78" s="52"/>
      <c r="PPO78" s="52"/>
      <c r="PPP78" s="52"/>
      <c r="PPQ78" s="52"/>
      <c r="PPR78" s="52"/>
      <c r="PPS78" s="52"/>
      <c r="PPT78" s="52"/>
      <c r="PPU78" s="52"/>
      <c r="PPV78" s="52"/>
      <c r="PPW78" s="52"/>
      <c r="PPX78" s="52"/>
      <c r="PPY78" s="52"/>
      <c r="PPZ78" s="52"/>
      <c r="PQA78" s="52"/>
      <c r="PQB78" s="52"/>
      <c r="PQC78" s="52"/>
      <c r="PQD78" s="52"/>
      <c r="PQE78" s="52"/>
      <c r="PQF78" s="52"/>
      <c r="PQG78" s="52"/>
      <c r="PQH78" s="52"/>
      <c r="PQI78" s="52"/>
      <c r="PQJ78" s="52"/>
      <c r="PQK78" s="52"/>
      <c r="PQL78" s="52"/>
      <c r="PQM78" s="52"/>
      <c r="PQN78" s="52"/>
      <c r="PQO78" s="52"/>
      <c r="PQP78" s="52"/>
      <c r="PQQ78" s="52"/>
      <c r="PQR78" s="52"/>
      <c r="PQS78" s="52"/>
      <c r="PQT78" s="52"/>
      <c r="PQU78" s="52"/>
      <c r="PQV78" s="52"/>
      <c r="PQW78" s="52"/>
      <c r="PQX78" s="52"/>
      <c r="PQY78" s="52"/>
      <c r="PQZ78" s="52"/>
      <c r="PRA78" s="52"/>
      <c r="PRB78" s="52"/>
      <c r="PRC78" s="52"/>
      <c r="PRD78" s="52"/>
      <c r="PRE78" s="52"/>
      <c r="PRF78" s="52"/>
      <c r="PRG78" s="52"/>
      <c r="PRH78" s="52"/>
      <c r="PRI78" s="52"/>
      <c r="PRJ78" s="52"/>
      <c r="PRK78" s="52"/>
      <c r="PRL78" s="52"/>
      <c r="PRM78" s="52"/>
      <c r="PRN78" s="52"/>
      <c r="PRO78" s="52"/>
      <c r="PRP78" s="52"/>
      <c r="PRQ78" s="52"/>
      <c r="PRR78" s="52"/>
      <c r="PRS78" s="52"/>
      <c r="PRT78" s="52"/>
      <c r="PRU78" s="52"/>
      <c r="PRV78" s="52"/>
      <c r="PRW78" s="52"/>
      <c r="PRX78" s="52"/>
      <c r="PRY78" s="52"/>
      <c r="PRZ78" s="52"/>
      <c r="PSA78" s="52"/>
      <c r="PSB78" s="52"/>
      <c r="PSC78" s="52"/>
      <c r="PSD78" s="52"/>
      <c r="PSE78" s="52"/>
      <c r="PSF78" s="52"/>
      <c r="PSG78" s="52"/>
      <c r="PSH78" s="52"/>
      <c r="PSI78" s="52"/>
      <c r="PSJ78" s="52"/>
      <c r="PSK78" s="52"/>
      <c r="PSL78" s="52"/>
      <c r="PSM78" s="52"/>
      <c r="PSN78" s="52"/>
      <c r="PSO78" s="52"/>
      <c r="PSP78" s="52"/>
      <c r="PSQ78" s="52"/>
      <c r="PSR78" s="52"/>
      <c r="PSS78" s="52"/>
      <c r="PST78" s="52"/>
      <c r="PSU78" s="52"/>
      <c r="PSV78" s="52"/>
      <c r="PSW78" s="52"/>
      <c r="PSX78" s="52"/>
      <c r="PSY78" s="52"/>
      <c r="PSZ78" s="52"/>
      <c r="PTA78" s="52"/>
      <c r="PTB78" s="52"/>
      <c r="PTC78" s="52"/>
      <c r="PTD78" s="52"/>
      <c r="PTE78" s="52"/>
      <c r="PTF78" s="52"/>
      <c r="PTG78" s="52"/>
      <c r="PTH78" s="52"/>
      <c r="PTI78" s="52"/>
      <c r="PTJ78" s="52"/>
      <c r="PTK78" s="52"/>
      <c r="PTL78" s="52"/>
      <c r="PTM78" s="52"/>
      <c r="PTN78" s="52"/>
      <c r="PTO78" s="52"/>
      <c r="PTP78" s="52"/>
      <c r="PTQ78" s="52"/>
      <c r="PTR78" s="52"/>
      <c r="PTS78" s="52"/>
      <c r="PTT78" s="52"/>
      <c r="PTU78" s="52"/>
      <c r="PTV78" s="52"/>
      <c r="PTW78" s="52"/>
      <c r="PTX78" s="52"/>
      <c r="PTY78" s="52"/>
      <c r="PTZ78" s="52"/>
      <c r="PUA78" s="52"/>
      <c r="PUB78" s="52"/>
      <c r="PUC78" s="52"/>
      <c r="PUD78" s="52"/>
      <c r="PUE78" s="52"/>
      <c r="PUF78" s="52"/>
      <c r="PUG78" s="52"/>
      <c r="PUH78" s="52"/>
      <c r="PUI78" s="52"/>
      <c r="PUJ78" s="52"/>
      <c r="PUK78" s="52"/>
      <c r="PUL78" s="52"/>
      <c r="PUM78" s="52"/>
      <c r="PUN78" s="52"/>
      <c r="PUO78" s="52"/>
      <c r="PUP78" s="52"/>
      <c r="PUQ78" s="52"/>
      <c r="PUR78" s="52"/>
      <c r="PUS78" s="52"/>
      <c r="PUT78" s="52"/>
      <c r="PUU78" s="52"/>
      <c r="PUV78" s="52"/>
      <c r="PUW78" s="52"/>
      <c r="PUX78" s="52"/>
      <c r="PUY78" s="52"/>
      <c r="PUZ78" s="52"/>
      <c r="PVA78" s="52"/>
      <c r="PVB78" s="52"/>
      <c r="PVC78" s="52"/>
      <c r="PVD78" s="52"/>
      <c r="PVE78" s="52"/>
      <c r="PVF78" s="52"/>
      <c r="PVG78" s="52"/>
      <c r="PVH78" s="52"/>
      <c r="PVI78" s="52"/>
      <c r="PVJ78" s="52"/>
      <c r="PVK78" s="52"/>
      <c r="PVL78" s="52"/>
      <c r="PVM78" s="52"/>
      <c r="PVN78" s="52"/>
      <c r="PVO78" s="52"/>
      <c r="PVP78" s="52"/>
      <c r="PVQ78" s="52"/>
      <c r="PVR78" s="52"/>
      <c r="PVS78" s="52"/>
      <c r="PVT78" s="52"/>
      <c r="PVU78" s="52"/>
      <c r="PVV78" s="52"/>
      <c r="PVW78" s="52"/>
      <c r="PVX78" s="52"/>
      <c r="PVY78" s="52"/>
      <c r="PVZ78" s="52"/>
      <c r="PWA78" s="52"/>
      <c r="PWB78" s="52"/>
      <c r="PWC78" s="52"/>
      <c r="PWD78" s="52"/>
      <c r="PWE78" s="52"/>
      <c r="PWF78" s="52"/>
      <c r="PWG78" s="52"/>
      <c r="PWH78" s="52"/>
      <c r="PWI78" s="52"/>
      <c r="PWJ78" s="52"/>
      <c r="PWK78" s="52"/>
      <c r="PWL78" s="52"/>
      <c r="PWM78" s="52"/>
      <c r="PWN78" s="52"/>
      <c r="PWO78" s="52"/>
      <c r="PWP78" s="52"/>
      <c r="PWQ78" s="52"/>
      <c r="PWR78" s="52"/>
      <c r="PWS78" s="52"/>
      <c r="PWT78" s="52"/>
      <c r="PWU78" s="52"/>
      <c r="PWV78" s="52"/>
      <c r="PWW78" s="52"/>
      <c r="PWX78" s="52"/>
      <c r="PWY78" s="52"/>
      <c r="PWZ78" s="52"/>
      <c r="PXA78" s="52"/>
      <c r="PXB78" s="52"/>
      <c r="PXC78" s="52"/>
      <c r="PXD78" s="52"/>
      <c r="PXE78" s="52"/>
      <c r="PXF78" s="52"/>
      <c r="PXG78" s="52"/>
      <c r="PXH78" s="52"/>
      <c r="PXI78" s="52"/>
      <c r="PXJ78" s="52"/>
      <c r="PXK78" s="52"/>
      <c r="PXL78" s="52"/>
      <c r="PXM78" s="52"/>
      <c r="PXN78" s="52"/>
      <c r="PXO78" s="52"/>
      <c r="PXP78" s="52"/>
      <c r="PXQ78" s="52"/>
      <c r="PXR78" s="52"/>
      <c r="PXS78" s="52"/>
      <c r="PXT78" s="52"/>
      <c r="PXU78" s="52"/>
      <c r="PXV78" s="52"/>
      <c r="PXW78" s="52"/>
      <c r="PXX78" s="52"/>
      <c r="PXY78" s="52"/>
      <c r="PXZ78" s="52"/>
      <c r="PYA78" s="52"/>
      <c r="PYB78" s="52"/>
      <c r="PYC78" s="52"/>
      <c r="PYD78" s="52"/>
      <c r="PYE78" s="52"/>
      <c r="PYF78" s="52"/>
      <c r="PYG78" s="52"/>
      <c r="PYH78" s="52"/>
      <c r="PYI78" s="52"/>
      <c r="PYJ78" s="52"/>
      <c r="PYK78" s="52"/>
      <c r="PYL78" s="52"/>
      <c r="PYM78" s="52"/>
      <c r="PYN78" s="52"/>
      <c r="PYO78" s="52"/>
      <c r="PYP78" s="52"/>
      <c r="PYQ78" s="52"/>
      <c r="PYR78" s="52"/>
      <c r="PYS78" s="52"/>
      <c r="PYT78" s="52"/>
      <c r="PYU78" s="52"/>
      <c r="PYV78" s="52"/>
      <c r="PYW78" s="52"/>
      <c r="PYX78" s="52"/>
      <c r="PYY78" s="52"/>
      <c r="PYZ78" s="52"/>
      <c r="PZA78" s="52"/>
      <c r="PZB78" s="52"/>
      <c r="PZC78" s="52"/>
      <c r="PZD78" s="52"/>
      <c r="PZE78" s="52"/>
      <c r="PZF78" s="52"/>
      <c r="PZG78" s="52"/>
      <c r="PZH78" s="52"/>
      <c r="PZI78" s="52"/>
      <c r="PZJ78" s="52"/>
      <c r="PZK78" s="52"/>
      <c r="PZL78" s="52"/>
      <c r="PZM78" s="52"/>
      <c r="PZN78" s="52"/>
      <c r="PZO78" s="52"/>
      <c r="PZP78" s="52"/>
      <c r="PZQ78" s="52"/>
      <c r="PZR78" s="52"/>
      <c r="PZS78" s="52"/>
      <c r="PZT78" s="52"/>
      <c r="PZU78" s="52"/>
      <c r="PZV78" s="52"/>
      <c r="PZW78" s="52"/>
      <c r="PZX78" s="52"/>
      <c r="PZY78" s="52"/>
      <c r="PZZ78" s="52"/>
      <c r="QAA78" s="52"/>
      <c r="QAB78" s="52"/>
      <c r="QAC78" s="52"/>
      <c r="QAD78" s="52"/>
      <c r="QAE78" s="52"/>
      <c r="QAF78" s="52"/>
      <c r="QAG78" s="52"/>
      <c r="QAH78" s="52"/>
      <c r="QAI78" s="52"/>
      <c r="QAJ78" s="52"/>
      <c r="QAK78" s="52"/>
      <c r="QAL78" s="52"/>
      <c r="QAM78" s="52"/>
      <c r="QAN78" s="52"/>
      <c r="QAO78" s="52"/>
      <c r="QAP78" s="52"/>
      <c r="QAQ78" s="52"/>
      <c r="QAR78" s="52"/>
      <c r="QAS78" s="52"/>
      <c r="QAT78" s="52"/>
      <c r="QAU78" s="52"/>
      <c r="QAV78" s="52"/>
      <c r="QAW78" s="52"/>
      <c r="QAX78" s="52"/>
      <c r="QAY78" s="52"/>
      <c r="QAZ78" s="52"/>
      <c r="QBA78" s="52"/>
      <c r="QBB78" s="52"/>
      <c r="QBC78" s="52"/>
      <c r="QBD78" s="52"/>
      <c r="QBE78" s="52"/>
      <c r="QBF78" s="52"/>
      <c r="QBG78" s="52"/>
      <c r="QBH78" s="52"/>
      <c r="QBI78" s="52"/>
      <c r="QBJ78" s="52"/>
      <c r="QBK78" s="52"/>
      <c r="QBL78" s="52"/>
      <c r="QBM78" s="52"/>
      <c r="QBN78" s="52"/>
      <c r="QBO78" s="52"/>
      <c r="QBP78" s="52"/>
      <c r="QBQ78" s="52"/>
      <c r="QBR78" s="52"/>
      <c r="QBS78" s="52"/>
      <c r="QBT78" s="52"/>
      <c r="QBU78" s="52"/>
      <c r="QBV78" s="52"/>
      <c r="QBW78" s="52"/>
      <c r="QBX78" s="52"/>
      <c r="QBY78" s="52"/>
      <c r="QBZ78" s="52"/>
      <c r="QCA78" s="52"/>
      <c r="QCB78" s="52"/>
      <c r="QCC78" s="52"/>
      <c r="QCD78" s="52"/>
      <c r="QCE78" s="52"/>
      <c r="QCF78" s="52"/>
      <c r="QCG78" s="52"/>
      <c r="QCH78" s="52"/>
      <c r="QCI78" s="52"/>
      <c r="QCJ78" s="52"/>
      <c r="QCK78" s="52"/>
      <c r="QCL78" s="52"/>
      <c r="QCM78" s="52"/>
      <c r="QCN78" s="52"/>
      <c r="QCO78" s="52"/>
      <c r="QCP78" s="52"/>
      <c r="QCQ78" s="52"/>
      <c r="QCR78" s="52"/>
      <c r="QCS78" s="52"/>
      <c r="QCT78" s="52"/>
      <c r="QCU78" s="52"/>
      <c r="QCV78" s="52"/>
      <c r="QCW78" s="52"/>
      <c r="QCX78" s="52"/>
      <c r="QCY78" s="52"/>
      <c r="QCZ78" s="52"/>
      <c r="QDA78" s="52"/>
      <c r="QDB78" s="52"/>
      <c r="QDC78" s="52"/>
      <c r="QDD78" s="52"/>
      <c r="QDE78" s="52"/>
      <c r="QDF78" s="52"/>
      <c r="QDG78" s="52"/>
      <c r="QDH78" s="52"/>
      <c r="QDI78" s="52"/>
      <c r="QDJ78" s="52"/>
      <c r="QDK78" s="52"/>
      <c r="QDL78" s="52"/>
      <c r="QDM78" s="52"/>
      <c r="QDN78" s="52"/>
      <c r="QDO78" s="52"/>
      <c r="QDP78" s="52"/>
      <c r="QDQ78" s="52"/>
      <c r="QDR78" s="52"/>
      <c r="QDS78" s="52"/>
      <c r="QDT78" s="52"/>
      <c r="QDU78" s="52"/>
      <c r="QDV78" s="52"/>
      <c r="QDW78" s="52"/>
      <c r="QDX78" s="52"/>
      <c r="QDY78" s="52"/>
      <c r="QDZ78" s="52"/>
      <c r="QEA78" s="52"/>
      <c r="QEB78" s="52"/>
      <c r="QEC78" s="52"/>
      <c r="QED78" s="52"/>
      <c r="QEE78" s="52"/>
      <c r="QEF78" s="52"/>
      <c r="QEG78" s="52"/>
      <c r="QEH78" s="52"/>
      <c r="QEI78" s="52"/>
      <c r="QEJ78" s="52"/>
      <c r="QEK78" s="52"/>
      <c r="QEL78" s="52"/>
      <c r="QEM78" s="52"/>
      <c r="QEN78" s="52"/>
      <c r="QEO78" s="52"/>
      <c r="QEP78" s="52"/>
      <c r="QEQ78" s="52"/>
      <c r="QER78" s="52"/>
      <c r="QES78" s="52"/>
      <c r="QET78" s="52"/>
      <c r="QEU78" s="52"/>
      <c r="QEV78" s="52"/>
      <c r="QEW78" s="52"/>
      <c r="QEX78" s="52"/>
      <c r="QEY78" s="52"/>
      <c r="QEZ78" s="52"/>
      <c r="QFA78" s="52"/>
      <c r="QFB78" s="52"/>
      <c r="QFC78" s="52"/>
      <c r="QFD78" s="52"/>
      <c r="QFE78" s="52"/>
      <c r="QFF78" s="52"/>
      <c r="QFG78" s="52"/>
      <c r="QFH78" s="52"/>
      <c r="QFI78" s="52"/>
      <c r="QFJ78" s="52"/>
      <c r="QFK78" s="52"/>
      <c r="QFL78" s="52"/>
      <c r="QFM78" s="52"/>
      <c r="QFN78" s="52"/>
      <c r="QFO78" s="52"/>
      <c r="QFP78" s="52"/>
      <c r="QFQ78" s="52"/>
      <c r="QFR78" s="52"/>
      <c r="QFS78" s="52"/>
      <c r="QFT78" s="52"/>
      <c r="QFU78" s="52"/>
      <c r="QFV78" s="52"/>
      <c r="QFW78" s="52"/>
      <c r="QFX78" s="52"/>
      <c r="QFY78" s="52"/>
      <c r="QFZ78" s="52"/>
      <c r="QGA78" s="52"/>
      <c r="QGB78" s="52"/>
      <c r="QGC78" s="52"/>
      <c r="QGD78" s="52"/>
      <c r="QGE78" s="52"/>
      <c r="QGF78" s="52"/>
      <c r="QGG78" s="52"/>
      <c r="QGH78" s="52"/>
      <c r="QGI78" s="52"/>
      <c r="QGJ78" s="52"/>
      <c r="QGK78" s="52"/>
      <c r="QGL78" s="52"/>
      <c r="QGM78" s="52"/>
      <c r="QGN78" s="52"/>
      <c r="QGO78" s="52"/>
      <c r="QGP78" s="52"/>
      <c r="QGQ78" s="52"/>
      <c r="QGR78" s="52"/>
      <c r="QGS78" s="52"/>
      <c r="QGT78" s="52"/>
      <c r="QGU78" s="52"/>
      <c r="QGV78" s="52"/>
      <c r="QGW78" s="52"/>
      <c r="QGX78" s="52"/>
      <c r="QGY78" s="52"/>
      <c r="QGZ78" s="52"/>
      <c r="QHA78" s="52"/>
      <c r="QHB78" s="52"/>
      <c r="QHC78" s="52"/>
      <c r="QHD78" s="52"/>
      <c r="QHE78" s="52"/>
      <c r="QHF78" s="52"/>
      <c r="QHG78" s="52"/>
      <c r="QHH78" s="52"/>
      <c r="QHI78" s="52"/>
      <c r="QHJ78" s="52"/>
      <c r="QHK78" s="52"/>
      <c r="QHL78" s="52"/>
      <c r="QHM78" s="52"/>
      <c r="QHN78" s="52"/>
      <c r="QHO78" s="52"/>
      <c r="QHP78" s="52"/>
      <c r="QHQ78" s="52"/>
      <c r="QHR78" s="52"/>
      <c r="QHS78" s="52"/>
      <c r="QHT78" s="52"/>
      <c r="QHU78" s="52"/>
      <c r="QHV78" s="52"/>
      <c r="QHW78" s="52"/>
      <c r="QHX78" s="52"/>
      <c r="QHY78" s="52"/>
      <c r="QHZ78" s="52"/>
      <c r="QIA78" s="52"/>
      <c r="QIB78" s="52"/>
      <c r="QIC78" s="52"/>
      <c r="QID78" s="52"/>
      <c r="QIE78" s="52"/>
      <c r="QIF78" s="52"/>
      <c r="QIG78" s="52"/>
      <c r="QIH78" s="52"/>
      <c r="QII78" s="52"/>
      <c r="QIJ78" s="52"/>
      <c r="QIK78" s="52"/>
      <c r="QIL78" s="52"/>
      <c r="QIM78" s="52"/>
      <c r="QIN78" s="52"/>
      <c r="QIO78" s="52"/>
      <c r="QIP78" s="52"/>
      <c r="QIQ78" s="52"/>
      <c r="QIR78" s="52"/>
      <c r="QIS78" s="52"/>
      <c r="QIT78" s="52"/>
      <c r="QIU78" s="52"/>
      <c r="QIV78" s="52"/>
      <c r="QIW78" s="52"/>
      <c r="QIX78" s="52"/>
      <c r="QIY78" s="52"/>
      <c r="QIZ78" s="52"/>
      <c r="QJA78" s="52"/>
      <c r="QJB78" s="52"/>
      <c r="QJC78" s="52"/>
      <c r="QJD78" s="52"/>
      <c r="QJE78" s="52"/>
      <c r="QJF78" s="52"/>
      <c r="QJG78" s="52"/>
      <c r="QJH78" s="52"/>
      <c r="QJI78" s="52"/>
      <c r="QJJ78" s="52"/>
      <c r="QJK78" s="52"/>
      <c r="QJL78" s="52"/>
      <c r="QJM78" s="52"/>
      <c r="QJN78" s="52"/>
      <c r="QJO78" s="52"/>
      <c r="QJP78" s="52"/>
      <c r="QJQ78" s="52"/>
      <c r="QJR78" s="52"/>
      <c r="QJS78" s="52"/>
      <c r="QJT78" s="52"/>
      <c r="QJU78" s="52"/>
      <c r="QJV78" s="52"/>
      <c r="QJW78" s="52"/>
      <c r="QJX78" s="52"/>
      <c r="QJY78" s="52"/>
      <c r="QJZ78" s="52"/>
      <c r="QKA78" s="52"/>
      <c r="QKB78" s="52"/>
      <c r="QKC78" s="52"/>
      <c r="QKD78" s="52"/>
      <c r="QKE78" s="52"/>
      <c r="QKF78" s="52"/>
      <c r="QKG78" s="52"/>
      <c r="QKH78" s="52"/>
      <c r="QKI78" s="52"/>
      <c r="QKJ78" s="52"/>
      <c r="QKK78" s="52"/>
      <c r="QKL78" s="52"/>
      <c r="QKM78" s="52"/>
      <c r="QKN78" s="52"/>
      <c r="QKO78" s="52"/>
      <c r="QKP78" s="52"/>
      <c r="QKQ78" s="52"/>
      <c r="QKR78" s="52"/>
      <c r="QKS78" s="52"/>
      <c r="QKT78" s="52"/>
      <c r="QKU78" s="52"/>
      <c r="QKV78" s="52"/>
      <c r="QKW78" s="52"/>
      <c r="QKX78" s="52"/>
      <c r="QKY78" s="52"/>
      <c r="QKZ78" s="52"/>
      <c r="QLA78" s="52"/>
      <c r="QLB78" s="52"/>
      <c r="QLC78" s="52"/>
      <c r="QLD78" s="52"/>
      <c r="QLE78" s="52"/>
      <c r="QLF78" s="52"/>
      <c r="QLG78" s="52"/>
      <c r="QLH78" s="52"/>
      <c r="QLI78" s="52"/>
      <c r="QLJ78" s="52"/>
      <c r="QLK78" s="52"/>
      <c r="QLL78" s="52"/>
      <c r="QLM78" s="52"/>
      <c r="QLN78" s="52"/>
      <c r="QLO78" s="52"/>
      <c r="QLP78" s="52"/>
      <c r="QLQ78" s="52"/>
      <c r="QLR78" s="52"/>
      <c r="QLS78" s="52"/>
      <c r="QLT78" s="52"/>
      <c r="QLU78" s="52"/>
      <c r="QLV78" s="52"/>
      <c r="QLW78" s="52"/>
      <c r="QLX78" s="52"/>
      <c r="QLY78" s="52"/>
      <c r="QLZ78" s="52"/>
      <c r="QMA78" s="52"/>
      <c r="QMB78" s="52"/>
      <c r="QMC78" s="52"/>
      <c r="QMD78" s="52"/>
      <c r="QME78" s="52"/>
      <c r="QMF78" s="52"/>
      <c r="QMG78" s="52"/>
      <c r="QMH78" s="52"/>
      <c r="QMI78" s="52"/>
      <c r="QMJ78" s="52"/>
      <c r="QMK78" s="52"/>
      <c r="QML78" s="52"/>
      <c r="QMM78" s="52"/>
      <c r="QMN78" s="52"/>
      <c r="QMO78" s="52"/>
      <c r="QMP78" s="52"/>
      <c r="QMQ78" s="52"/>
      <c r="QMR78" s="52"/>
      <c r="QMS78" s="52"/>
      <c r="QMT78" s="52"/>
      <c r="QMU78" s="52"/>
      <c r="QMV78" s="52"/>
      <c r="QMW78" s="52"/>
      <c r="QMX78" s="52"/>
      <c r="QMY78" s="52"/>
      <c r="QMZ78" s="52"/>
      <c r="QNA78" s="52"/>
      <c r="QNB78" s="52"/>
      <c r="QNC78" s="52"/>
      <c r="QND78" s="52"/>
      <c r="QNE78" s="52"/>
      <c r="QNF78" s="52"/>
      <c r="QNG78" s="52"/>
      <c r="QNH78" s="52"/>
      <c r="QNI78" s="52"/>
      <c r="QNJ78" s="52"/>
      <c r="QNK78" s="52"/>
      <c r="QNL78" s="52"/>
      <c r="QNM78" s="52"/>
      <c r="QNN78" s="52"/>
      <c r="QNO78" s="52"/>
      <c r="QNP78" s="52"/>
      <c r="QNQ78" s="52"/>
      <c r="QNR78" s="52"/>
      <c r="QNS78" s="52"/>
      <c r="QNT78" s="52"/>
      <c r="QNU78" s="52"/>
      <c r="QNV78" s="52"/>
      <c r="QNW78" s="52"/>
      <c r="QNX78" s="52"/>
      <c r="QNY78" s="52"/>
      <c r="QNZ78" s="52"/>
      <c r="QOA78" s="52"/>
      <c r="QOB78" s="52"/>
      <c r="QOC78" s="52"/>
      <c r="QOD78" s="52"/>
      <c r="QOE78" s="52"/>
      <c r="QOF78" s="52"/>
      <c r="QOG78" s="52"/>
      <c r="QOH78" s="52"/>
      <c r="QOI78" s="52"/>
      <c r="QOJ78" s="52"/>
      <c r="QOK78" s="52"/>
      <c r="QOL78" s="52"/>
      <c r="QOM78" s="52"/>
      <c r="QON78" s="52"/>
      <c r="QOO78" s="52"/>
      <c r="QOP78" s="52"/>
      <c r="QOQ78" s="52"/>
      <c r="QOR78" s="52"/>
      <c r="QOS78" s="52"/>
      <c r="QOT78" s="52"/>
      <c r="QOU78" s="52"/>
      <c r="QOV78" s="52"/>
      <c r="QOW78" s="52"/>
      <c r="QOX78" s="52"/>
      <c r="QOY78" s="52"/>
      <c r="QOZ78" s="52"/>
      <c r="QPA78" s="52"/>
      <c r="QPB78" s="52"/>
      <c r="QPC78" s="52"/>
      <c r="QPD78" s="52"/>
      <c r="QPE78" s="52"/>
      <c r="QPF78" s="52"/>
      <c r="QPG78" s="52"/>
      <c r="QPH78" s="52"/>
      <c r="QPI78" s="52"/>
      <c r="QPJ78" s="52"/>
      <c r="QPK78" s="52"/>
      <c r="QPL78" s="52"/>
      <c r="QPM78" s="52"/>
      <c r="QPN78" s="52"/>
      <c r="QPO78" s="52"/>
      <c r="QPP78" s="52"/>
      <c r="QPQ78" s="52"/>
      <c r="QPR78" s="52"/>
      <c r="QPS78" s="52"/>
      <c r="QPT78" s="52"/>
      <c r="QPU78" s="52"/>
      <c r="QPV78" s="52"/>
      <c r="QPW78" s="52"/>
      <c r="QPX78" s="52"/>
      <c r="QPY78" s="52"/>
      <c r="QPZ78" s="52"/>
      <c r="QQA78" s="52"/>
      <c r="QQB78" s="52"/>
      <c r="QQC78" s="52"/>
      <c r="QQD78" s="52"/>
      <c r="QQE78" s="52"/>
      <c r="QQF78" s="52"/>
      <c r="QQG78" s="52"/>
      <c r="QQH78" s="52"/>
      <c r="QQI78" s="52"/>
      <c r="QQJ78" s="52"/>
      <c r="QQK78" s="52"/>
      <c r="QQL78" s="52"/>
      <c r="QQM78" s="52"/>
      <c r="QQN78" s="52"/>
      <c r="QQO78" s="52"/>
      <c r="QQP78" s="52"/>
      <c r="QQQ78" s="52"/>
      <c r="QQR78" s="52"/>
      <c r="QQS78" s="52"/>
      <c r="QQT78" s="52"/>
      <c r="QQU78" s="52"/>
      <c r="QQV78" s="52"/>
      <c r="QQW78" s="52"/>
      <c r="QQX78" s="52"/>
      <c r="QQY78" s="52"/>
      <c r="QQZ78" s="52"/>
      <c r="QRA78" s="52"/>
      <c r="QRB78" s="52"/>
      <c r="QRC78" s="52"/>
      <c r="QRD78" s="52"/>
      <c r="QRE78" s="52"/>
      <c r="QRF78" s="52"/>
      <c r="QRG78" s="52"/>
      <c r="QRH78" s="52"/>
      <c r="QRI78" s="52"/>
      <c r="QRJ78" s="52"/>
      <c r="QRK78" s="52"/>
      <c r="QRL78" s="52"/>
      <c r="QRM78" s="52"/>
      <c r="QRN78" s="52"/>
      <c r="QRO78" s="52"/>
      <c r="QRP78" s="52"/>
      <c r="QRQ78" s="52"/>
      <c r="QRR78" s="52"/>
      <c r="QRS78" s="52"/>
      <c r="QRT78" s="52"/>
      <c r="QRU78" s="52"/>
      <c r="QRV78" s="52"/>
      <c r="QRW78" s="52"/>
      <c r="QRX78" s="52"/>
      <c r="QRY78" s="52"/>
      <c r="QRZ78" s="52"/>
      <c r="QSA78" s="52"/>
      <c r="QSB78" s="52"/>
      <c r="QSC78" s="52"/>
      <c r="QSD78" s="52"/>
      <c r="QSE78" s="52"/>
      <c r="QSF78" s="52"/>
      <c r="QSG78" s="52"/>
      <c r="QSH78" s="52"/>
      <c r="QSI78" s="52"/>
      <c r="QSJ78" s="52"/>
      <c r="QSK78" s="52"/>
      <c r="QSL78" s="52"/>
      <c r="QSM78" s="52"/>
      <c r="QSN78" s="52"/>
      <c r="QSO78" s="52"/>
      <c r="QSP78" s="52"/>
      <c r="QSQ78" s="52"/>
      <c r="QSR78" s="52"/>
      <c r="QSS78" s="52"/>
      <c r="QST78" s="52"/>
      <c r="QSU78" s="52"/>
      <c r="QSV78" s="52"/>
      <c r="QSW78" s="52"/>
      <c r="QSX78" s="52"/>
      <c r="QSY78" s="52"/>
      <c r="QSZ78" s="52"/>
      <c r="QTA78" s="52"/>
      <c r="QTB78" s="52"/>
      <c r="QTC78" s="52"/>
      <c r="QTD78" s="52"/>
      <c r="QTE78" s="52"/>
      <c r="QTF78" s="52"/>
      <c r="QTG78" s="52"/>
      <c r="QTH78" s="52"/>
      <c r="QTI78" s="52"/>
      <c r="QTJ78" s="52"/>
      <c r="QTK78" s="52"/>
      <c r="QTL78" s="52"/>
      <c r="QTM78" s="52"/>
      <c r="QTN78" s="52"/>
      <c r="QTO78" s="52"/>
      <c r="QTP78" s="52"/>
      <c r="QTQ78" s="52"/>
      <c r="QTR78" s="52"/>
      <c r="QTS78" s="52"/>
      <c r="QTT78" s="52"/>
      <c r="QTU78" s="52"/>
      <c r="QTV78" s="52"/>
      <c r="QTW78" s="52"/>
      <c r="QTX78" s="52"/>
      <c r="QTY78" s="52"/>
      <c r="QTZ78" s="52"/>
      <c r="QUA78" s="52"/>
      <c r="QUB78" s="52"/>
      <c r="QUC78" s="52"/>
      <c r="QUD78" s="52"/>
      <c r="QUE78" s="52"/>
      <c r="QUF78" s="52"/>
      <c r="QUG78" s="52"/>
      <c r="QUH78" s="52"/>
      <c r="QUI78" s="52"/>
      <c r="QUJ78" s="52"/>
      <c r="QUK78" s="52"/>
      <c r="QUL78" s="52"/>
      <c r="QUM78" s="52"/>
      <c r="QUN78" s="52"/>
      <c r="QUO78" s="52"/>
      <c r="QUP78" s="52"/>
      <c r="QUQ78" s="52"/>
      <c r="QUR78" s="52"/>
      <c r="QUS78" s="52"/>
      <c r="QUT78" s="52"/>
      <c r="QUU78" s="52"/>
      <c r="QUV78" s="52"/>
      <c r="QUW78" s="52"/>
      <c r="QUX78" s="52"/>
      <c r="QUY78" s="52"/>
      <c r="QUZ78" s="52"/>
      <c r="QVA78" s="52"/>
      <c r="QVB78" s="52"/>
      <c r="QVC78" s="52"/>
      <c r="QVD78" s="52"/>
      <c r="QVE78" s="52"/>
      <c r="QVF78" s="52"/>
      <c r="QVG78" s="52"/>
      <c r="QVH78" s="52"/>
      <c r="QVI78" s="52"/>
      <c r="QVJ78" s="52"/>
      <c r="QVK78" s="52"/>
      <c r="QVL78" s="52"/>
      <c r="QVM78" s="52"/>
      <c r="QVN78" s="52"/>
      <c r="QVO78" s="52"/>
      <c r="QVP78" s="52"/>
      <c r="QVQ78" s="52"/>
      <c r="QVR78" s="52"/>
      <c r="QVS78" s="52"/>
      <c r="QVT78" s="52"/>
      <c r="QVU78" s="52"/>
      <c r="QVV78" s="52"/>
      <c r="QVW78" s="52"/>
      <c r="QVX78" s="52"/>
      <c r="QVY78" s="52"/>
      <c r="QVZ78" s="52"/>
      <c r="QWA78" s="52"/>
      <c r="QWB78" s="52"/>
      <c r="QWC78" s="52"/>
      <c r="QWD78" s="52"/>
      <c r="QWE78" s="52"/>
      <c r="QWF78" s="52"/>
      <c r="QWG78" s="52"/>
      <c r="QWH78" s="52"/>
      <c r="QWI78" s="52"/>
      <c r="QWJ78" s="52"/>
      <c r="QWK78" s="52"/>
      <c r="QWL78" s="52"/>
      <c r="QWM78" s="52"/>
      <c r="QWN78" s="52"/>
      <c r="QWO78" s="52"/>
      <c r="QWP78" s="52"/>
      <c r="QWQ78" s="52"/>
      <c r="QWR78" s="52"/>
      <c r="QWS78" s="52"/>
      <c r="QWT78" s="52"/>
      <c r="QWU78" s="52"/>
      <c r="QWV78" s="52"/>
      <c r="QWW78" s="52"/>
      <c r="QWX78" s="52"/>
      <c r="QWY78" s="52"/>
      <c r="QWZ78" s="52"/>
      <c r="QXA78" s="52"/>
      <c r="QXB78" s="52"/>
      <c r="QXC78" s="52"/>
      <c r="QXD78" s="52"/>
      <c r="QXE78" s="52"/>
      <c r="QXF78" s="52"/>
      <c r="QXG78" s="52"/>
      <c r="QXH78" s="52"/>
      <c r="QXI78" s="52"/>
      <c r="QXJ78" s="52"/>
      <c r="QXK78" s="52"/>
      <c r="QXL78" s="52"/>
      <c r="QXM78" s="52"/>
      <c r="QXN78" s="52"/>
      <c r="QXO78" s="52"/>
      <c r="QXP78" s="52"/>
      <c r="QXQ78" s="52"/>
      <c r="QXR78" s="52"/>
      <c r="QXS78" s="52"/>
      <c r="QXT78" s="52"/>
      <c r="QXU78" s="52"/>
      <c r="QXV78" s="52"/>
      <c r="QXW78" s="52"/>
      <c r="QXX78" s="52"/>
      <c r="QXY78" s="52"/>
      <c r="QXZ78" s="52"/>
      <c r="QYA78" s="52"/>
      <c r="QYB78" s="52"/>
      <c r="QYC78" s="52"/>
      <c r="QYD78" s="52"/>
      <c r="QYE78" s="52"/>
      <c r="QYF78" s="52"/>
      <c r="QYG78" s="52"/>
      <c r="QYH78" s="52"/>
      <c r="QYI78" s="52"/>
      <c r="QYJ78" s="52"/>
      <c r="QYK78" s="52"/>
      <c r="QYL78" s="52"/>
      <c r="QYM78" s="52"/>
      <c r="QYN78" s="52"/>
      <c r="QYO78" s="52"/>
      <c r="QYP78" s="52"/>
      <c r="QYQ78" s="52"/>
      <c r="QYR78" s="52"/>
      <c r="QYS78" s="52"/>
      <c r="QYT78" s="52"/>
      <c r="QYU78" s="52"/>
      <c r="QYV78" s="52"/>
      <c r="QYW78" s="52"/>
      <c r="QYX78" s="52"/>
      <c r="QYY78" s="52"/>
      <c r="QYZ78" s="52"/>
      <c r="QZA78" s="52"/>
      <c r="QZB78" s="52"/>
      <c r="QZC78" s="52"/>
      <c r="QZD78" s="52"/>
      <c r="QZE78" s="52"/>
      <c r="QZF78" s="52"/>
      <c r="QZG78" s="52"/>
      <c r="QZH78" s="52"/>
      <c r="QZI78" s="52"/>
      <c r="QZJ78" s="52"/>
      <c r="QZK78" s="52"/>
      <c r="QZL78" s="52"/>
      <c r="QZM78" s="52"/>
      <c r="QZN78" s="52"/>
      <c r="QZO78" s="52"/>
      <c r="QZP78" s="52"/>
      <c r="QZQ78" s="52"/>
      <c r="QZR78" s="52"/>
      <c r="QZS78" s="52"/>
      <c r="QZT78" s="52"/>
      <c r="QZU78" s="52"/>
      <c r="QZV78" s="52"/>
      <c r="QZW78" s="52"/>
      <c r="QZX78" s="52"/>
      <c r="QZY78" s="52"/>
      <c r="QZZ78" s="52"/>
      <c r="RAA78" s="52"/>
      <c r="RAB78" s="52"/>
      <c r="RAC78" s="52"/>
      <c r="RAD78" s="52"/>
      <c r="RAE78" s="52"/>
      <c r="RAF78" s="52"/>
      <c r="RAG78" s="52"/>
      <c r="RAH78" s="52"/>
      <c r="RAI78" s="52"/>
      <c r="RAJ78" s="52"/>
      <c r="RAK78" s="52"/>
      <c r="RAL78" s="52"/>
      <c r="RAM78" s="52"/>
      <c r="RAN78" s="52"/>
      <c r="RAO78" s="52"/>
      <c r="RAP78" s="52"/>
      <c r="RAQ78" s="52"/>
      <c r="RAR78" s="52"/>
      <c r="RAS78" s="52"/>
      <c r="RAT78" s="52"/>
      <c r="RAU78" s="52"/>
      <c r="RAV78" s="52"/>
      <c r="RAW78" s="52"/>
      <c r="RAX78" s="52"/>
      <c r="RAY78" s="52"/>
      <c r="RAZ78" s="52"/>
      <c r="RBA78" s="52"/>
      <c r="RBB78" s="52"/>
      <c r="RBC78" s="52"/>
      <c r="RBD78" s="52"/>
      <c r="RBE78" s="52"/>
      <c r="RBF78" s="52"/>
      <c r="RBG78" s="52"/>
      <c r="RBH78" s="52"/>
      <c r="RBI78" s="52"/>
      <c r="RBJ78" s="52"/>
      <c r="RBK78" s="52"/>
      <c r="RBL78" s="52"/>
      <c r="RBM78" s="52"/>
      <c r="RBN78" s="52"/>
      <c r="RBO78" s="52"/>
      <c r="RBP78" s="52"/>
      <c r="RBQ78" s="52"/>
      <c r="RBR78" s="52"/>
      <c r="RBS78" s="52"/>
      <c r="RBT78" s="52"/>
      <c r="RBU78" s="52"/>
      <c r="RBV78" s="52"/>
      <c r="RBW78" s="52"/>
      <c r="RBX78" s="52"/>
      <c r="RBY78" s="52"/>
      <c r="RBZ78" s="52"/>
      <c r="RCA78" s="52"/>
      <c r="RCB78" s="52"/>
      <c r="RCC78" s="52"/>
      <c r="RCD78" s="52"/>
      <c r="RCE78" s="52"/>
      <c r="RCF78" s="52"/>
      <c r="RCG78" s="52"/>
      <c r="RCH78" s="52"/>
      <c r="RCI78" s="52"/>
      <c r="RCJ78" s="52"/>
      <c r="RCK78" s="52"/>
      <c r="RCL78" s="52"/>
      <c r="RCM78" s="52"/>
      <c r="RCN78" s="52"/>
      <c r="RCO78" s="52"/>
      <c r="RCP78" s="52"/>
      <c r="RCQ78" s="52"/>
      <c r="RCR78" s="52"/>
      <c r="RCS78" s="52"/>
      <c r="RCT78" s="52"/>
      <c r="RCU78" s="52"/>
      <c r="RCV78" s="52"/>
      <c r="RCW78" s="52"/>
      <c r="RCX78" s="52"/>
      <c r="RCY78" s="52"/>
      <c r="RCZ78" s="52"/>
      <c r="RDA78" s="52"/>
      <c r="RDB78" s="52"/>
      <c r="RDC78" s="52"/>
      <c r="RDD78" s="52"/>
      <c r="RDE78" s="52"/>
      <c r="RDF78" s="52"/>
      <c r="RDG78" s="52"/>
      <c r="RDH78" s="52"/>
      <c r="RDI78" s="52"/>
      <c r="RDJ78" s="52"/>
      <c r="RDK78" s="52"/>
      <c r="RDL78" s="52"/>
      <c r="RDM78" s="52"/>
      <c r="RDN78" s="52"/>
      <c r="RDO78" s="52"/>
      <c r="RDP78" s="52"/>
      <c r="RDQ78" s="52"/>
      <c r="RDR78" s="52"/>
      <c r="RDS78" s="52"/>
      <c r="RDT78" s="52"/>
      <c r="RDU78" s="52"/>
      <c r="RDV78" s="52"/>
      <c r="RDW78" s="52"/>
      <c r="RDX78" s="52"/>
      <c r="RDY78" s="52"/>
      <c r="RDZ78" s="52"/>
      <c r="REA78" s="52"/>
      <c r="REB78" s="52"/>
      <c r="REC78" s="52"/>
      <c r="RED78" s="52"/>
      <c r="REE78" s="52"/>
      <c r="REF78" s="52"/>
      <c r="REG78" s="52"/>
      <c r="REH78" s="52"/>
      <c r="REI78" s="52"/>
      <c r="REJ78" s="52"/>
      <c r="REK78" s="52"/>
      <c r="REL78" s="52"/>
      <c r="REM78" s="52"/>
      <c r="REN78" s="52"/>
      <c r="REO78" s="52"/>
      <c r="REP78" s="52"/>
      <c r="REQ78" s="52"/>
      <c r="RER78" s="52"/>
      <c r="RES78" s="52"/>
      <c r="RET78" s="52"/>
      <c r="REU78" s="52"/>
      <c r="REV78" s="52"/>
      <c r="REW78" s="52"/>
      <c r="REX78" s="52"/>
      <c r="REY78" s="52"/>
      <c r="REZ78" s="52"/>
      <c r="RFA78" s="52"/>
      <c r="RFB78" s="52"/>
      <c r="RFC78" s="52"/>
      <c r="RFD78" s="52"/>
      <c r="RFE78" s="52"/>
      <c r="RFF78" s="52"/>
      <c r="RFG78" s="52"/>
      <c r="RFH78" s="52"/>
      <c r="RFI78" s="52"/>
      <c r="RFJ78" s="52"/>
      <c r="RFK78" s="52"/>
      <c r="RFL78" s="52"/>
      <c r="RFM78" s="52"/>
      <c r="RFN78" s="52"/>
      <c r="RFO78" s="52"/>
      <c r="RFP78" s="52"/>
      <c r="RFQ78" s="52"/>
      <c r="RFR78" s="52"/>
      <c r="RFS78" s="52"/>
      <c r="RFT78" s="52"/>
      <c r="RFU78" s="52"/>
      <c r="RFV78" s="52"/>
      <c r="RFW78" s="52"/>
      <c r="RFX78" s="52"/>
      <c r="RFY78" s="52"/>
      <c r="RFZ78" s="52"/>
      <c r="RGA78" s="52"/>
      <c r="RGB78" s="52"/>
      <c r="RGC78" s="52"/>
      <c r="RGD78" s="52"/>
      <c r="RGE78" s="52"/>
      <c r="RGF78" s="52"/>
      <c r="RGG78" s="52"/>
      <c r="RGH78" s="52"/>
      <c r="RGI78" s="52"/>
      <c r="RGJ78" s="52"/>
      <c r="RGK78" s="52"/>
      <c r="RGL78" s="52"/>
      <c r="RGM78" s="52"/>
      <c r="RGN78" s="52"/>
      <c r="RGO78" s="52"/>
      <c r="RGP78" s="52"/>
      <c r="RGQ78" s="52"/>
      <c r="RGR78" s="52"/>
      <c r="RGS78" s="52"/>
      <c r="RGT78" s="52"/>
      <c r="RGU78" s="52"/>
      <c r="RGV78" s="52"/>
      <c r="RGW78" s="52"/>
      <c r="RGX78" s="52"/>
      <c r="RGY78" s="52"/>
      <c r="RGZ78" s="52"/>
      <c r="RHA78" s="52"/>
      <c r="RHB78" s="52"/>
      <c r="RHC78" s="52"/>
      <c r="RHD78" s="52"/>
      <c r="RHE78" s="52"/>
      <c r="RHF78" s="52"/>
      <c r="RHG78" s="52"/>
      <c r="RHH78" s="52"/>
      <c r="RHI78" s="52"/>
      <c r="RHJ78" s="52"/>
      <c r="RHK78" s="52"/>
      <c r="RHL78" s="52"/>
      <c r="RHM78" s="52"/>
      <c r="RHN78" s="52"/>
      <c r="RHO78" s="52"/>
      <c r="RHP78" s="52"/>
      <c r="RHQ78" s="52"/>
      <c r="RHR78" s="52"/>
      <c r="RHS78" s="52"/>
      <c r="RHT78" s="52"/>
      <c r="RHU78" s="52"/>
      <c r="RHV78" s="52"/>
      <c r="RHW78" s="52"/>
      <c r="RHX78" s="52"/>
      <c r="RHY78" s="52"/>
      <c r="RHZ78" s="52"/>
      <c r="RIA78" s="52"/>
      <c r="RIB78" s="52"/>
      <c r="RIC78" s="52"/>
      <c r="RID78" s="52"/>
      <c r="RIE78" s="52"/>
      <c r="RIF78" s="52"/>
      <c r="RIG78" s="52"/>
      <c r="RIH78" s="52"/>
      <c r="RII78" s="52"/>
      <c r="RIJ78" s="52"/>
      <c r="RIK78" s="52"/>
      <c r="RIL78" s="52"/>
      <c r="RIM78" s="52"/>
      <c r="RIN78" s="52"/>
      <c r="RIO78" s="52"/>
      <c r="RIP78" s="52"/>
      <c r="RIQ78" s="52"/>
      <c r="RIR78" s="52"/>
      <c r="RIS78" s="52"/>
      <c r="RIT78" s="52"/>
      <c r="RIU78" s="52"/>
      <c r="RIV78" s="52"/>
      <c r="RIW78" s="52"/>
      <c r="RIX78" s="52"/>
      <c r="RIY78" s="52"/>
      <c r="RIZ78" s="52"/>
      <c r="RJA78" s="52"/>
      <c r="RJB78" s="52"/>
      <c r="RJC78" s="52"/>
      <c r="RJD78" s="52"/>
      <c r="RJE78" s="52"/>
      <c r="RJF78" s="52"/>
      <c r="RJG78" s="52"/>
      <c r="RJH78" s="52"/>
      <c r="RJI78" s="52"/>
      <c r="RJJ78" s="52"/>
      <c r="RJK78" s="52"/>
      <c r="RJL78" s="52"/>
      <c r="RJM78" s="52"/>
      <c r="RJN78" s="52"/>
      <c r="RJO78" s="52"/>
      <c r="RJP78" s="52"/>
      <c r="RJQ78" s="52"/>
      <c r="RJR78" s="52"/>
      <c r="RJS78" s="52"/>
      <c r="RJT78" s="52"/>
      <c r="RJU78" s="52"/>
      <c r="RJV78" s="52"/>
      <c r="RJW78" s="52"/>
      <c r="RJX78" s="52"/>
      <c r="RJY78" s="52"/>
      <c r="RJZ78" s="52"/>
      <c r="RKA78" s="52"/>
      <c r="RKB78" s="52"/>
      <c r="RKC78" s="52"/>
      <c r="RKD78" s="52"/>
      <c r="RKE78" s="52"/>
      <c r="RKF78" s="52"/>
      <c r="RKG78" s="52"/>
      <c r="RKH78" s="52"/>
      <c r="RKI78" s="52"/>
      <c r="RKJ78" s="52"/>
      <c r="RKK78" s="52"/>
      <c r="RKL78" s="52"/>
      <c r="RKM78" s="52"/>
      <c r="RKN78" s="52"/>
      <c r="RKO78" s="52"/>
      <c r="RKP78" s="52"/>
      <c r="RKQ78" s="52"/>
      <c r="RKR78" s="52"/>
      <c r="RKS78" s="52"/>
      <c r="RKT78" s="52"/>
      <c r="RKU78" s="52"/>
      <c r="RKV78" s="52"/>
      <c r="RKW78" s="52"/>
      <c r="RKX78" s="52"/>
      <c r="RKY78" s="52"/>
      <c r="RKZ78" s="52"/>
      <c r="RLA78" s="52"/>
      <c r="RLB78" s="52"/>
      <c r="RLC78" s="52"/>
      <c r="RLD78" s="52"/>
      <c r="RLE78" s="52"/>
      <c r="RLF78" s="52"/>
      <c r="RLG78" s="52"/>
      <c r="RLH78" s="52"/>
      <c r="RLI78" s="52"/>
      <c r="RLJ78" s="52"/>
      <c r="RLK78" s="52"/>
      <c r="RLL78" s="52"/>
      <c r="RLM78" s="52"/>
      <c r="RLN78" s="52"/>
      <c r="RLO78" s="52"/>
      <c r="RLP78" s="52"/>
      <c r="RLQ78" s="52"/>
      <c r="RLR78" s="52"/>
      <c r="RLS78" s="52"/>
      <c r="RLT78" s="52"/>
      <c r="RLU78" s="52"/>
      <c r="RLV78" s="52"/>
      <c r="RLW78" s="52"/>
      <c r="RLX78" s="52"/>
      <c r="RLY78" s="52"/>
      <c r="RLZ78" s="52"/>
      <c r="RMA78" s="52"/>
      <c r="RMB78" s="52"/>
      <c r="RMC78" s="52"/>
      <c r="RMD78" s="52"/>
      <c r="RME78" s="52"/>
      <c r="RMF78" s="52"/>
      <c r="RMG78" s="52"/>
      <c r="RMH78" s="52"/>
      <c r="RMI78" s="52"/>
      <c r="RMJ78" s="52"/>
      <c r="RMK78" s="52"/>
      <c r="RML78" s="52"/>
      <c r="RMM78" s="52"/>
      <c r="RMN78" s="52"/>
      <c r="RMO78" s="52"/>
      <c r="RMP78" s="52"/>
      <c r="RMQ78" s="52"/>
      <c r="RMR78" s="52"/>
      <c r="RMS78" s="52"/>
      <c r="RMT78" s="52"/>
      <c r="RMU78" s="52"/>
      <c r="RMV78" s="52"/>
      <c r="RMW78" s="52"/>
      <c r="RMX78" s="52"/>
      <c r="RMY78" s="52"/>
      <c r="RMZ78" s="52"/>
      <c r="RNA78" s="52"/>
      <c r="RNB78" s="52"/>
      <c r="RNC78" s="52"/>
      <c r="RND78" s="52"/>
      <c r="RNE78" s="52"/>
      <c r="RNF78" s="52"/>
      <c r="RNG78" s="52"/>
      <c r="RNH78" s="52"/>
      <c r="RNI78" s="52"/>
      <c r="RNJ78" s="52"/>
      <c r="RNK78" s="52"/>
      <c r="RNL78" s="52"/>
      <c r="RNM78" s="52"/>
      <c r="RNN78" s="52"/>
      <c r="RNO78" s="52"/>
      <c r="RNP78" s="52"/>
      <c r="RNQ78" s="52"/>
      <c r="RNR78" s="52"/>
      <c r="RNS78" s="52"/>
      <c r="RNT78" s="52"/>
      <c r="RNU78" s="52"/>
      <c r="RNV78" s="52"/>
      <c r="RNW78" s="52"/>
      <c r="RNX78" s="52"/>
      <c r="RNY78" s="52"/>
      <c r="RNZ78" s="52"/>
      <c r="ROA78" s="52"/>
      <c r="ROB78" s="52"/>
      <c r="ROC78" s="52"/>
      <c r="ROD78" s="52"/>
      <c r="ROE78" s="52"/>
      <c r="ROF78" s="52"/>
      <c r="ROG78" s="52"/>
      <c r="ROH78" s="52"/>
      <c r="ROI78" s="52"/>
      <c r="ROJ78" s="52"/>
      <c r="ROK78" s="52"/>
      <c r="ROL78" s="52"/>
      <c r="ROM78" s="52"/>
      <c r="RON78" s="52"/>
      <c r="ROO78" s="52"/>
      <c r="ROP78" s="52"/>
      <c r="ROQ78" s="52"/>
      <c r="ROR78" s="52"/>
      <c r="ROS78" s="52"/>
      <c r="ROT78" s="52"/>
      <c r="ROU78" s="52"/>
      <c r="ROV78" s="52"/>
      <c r="ROW78" s="52"/>
      <c r="ROX78" s="52"/>
      <c r="ROY78" s="52"/>
      <c r="ROZ78" s="52"/>
      <c r="RPA78" s="52"/>
      <c r="RPB78" s="52"/>
      <c r="RPC78" s="52"/>
      <c r="RPD78" s="52"/>
      <c r="RPE78" s="52"/>
      <c r="RPF78" s="52"/>
      <c r="RPG78" s="52"/>
      <c r="RPH78" s="52"/>
      <c r="RPI78" s="52"/>
      <c r="RPJ78" s="52"/>
      <c r="RPK78" s="52"/>
      <c r="RPL78" s="52"/>
      <c r="RPM78" s="52"/>
      <c r="RPN78" s="52"/>
      <c r="RPO78" s="52"/>
      <c r="RPP78" s="52"/>
      <c r="RPQ78" s="52"/>
      <c r="RPR78" s="52"/>
      <c r="RPS78" s="52"/>
      <c r="RPT78" s="52"/>
      <c r="RPU78" s="52"/>
      <c r="RPV78" s="52"/>
      <c r="RPW78" s="52"/>
      <c r="RPX78" s="52"/>
      <c r="RPY78" s="52"/>
      <c r="RPZ78" s="52"/>
      <c r="RQA78" s="52"/>
      <c r="RQB78" s="52"/>
      <c r="RQC78" s="52"/>
      <c r="RQD78" s="52"/>
      <c r="RQE78" s="52"/>
      <c r="RQF78" s="52"/>
      <c r="RQG78" s="52"/>
      <c r="RQH78" s="52"/>
      <c r="RQI78" s="52"/>
      <c r="RQJ78" s="52"/>
      <c r="RQK78" s="52"/>
      <c r="RQL78" s="52"/>
      <c r="RQM78" s="52"/>
      <c r="RQN78" s="52"/>
      <c r="RQO78" s="52"/>
      <c r="RQP78" s="52"/>
      <c r="RQQ78" s="52"/>
      <c r="RQR78" s="52"/>
      <c r="RQS78" s="52"/>
      <c r="RQT78" s="52"/>
      <c r="RQU78" s="52"/>
      <c r="RQV78" s="52"/>
      <c r="RQW78" s="52"/>
      <c r="RQX78" s="52"/>
      <c r="RQY78" s="52"/>
      <c r="RQZ78" s="52"/>
      <c r="RRA78" s="52"/>
      <c r="RRB78" s="52"/>
      <c r="RRC78" s="52"/>
      <c r="RRD78" s="52"/>
      <c r="RRE78" s="52"/>
      <c r="RRF78" s="52"/>
      <c r="RRG78" s="52"/>
      <c r="RRH78" s="52"/>
      <c r="RRI78" s="52"/>
      <c r="RRJ78" s="52"/>
      <c r="RRK78" s="52"/>
      <c r="RRL78" s="52"/>
      <c r="RRM78" s="52"/>
      <c r="RRN78" s="52"/>
      <c r="RRO78" s="52"/>
      <c r="RRP78" s="52"/>
      <c r="RRQ78" s="52"/>
      <c r="RRR78" s="52"/>
      <c r="RRS78" s="52"/>
      <c r="RRT78" s="52"/>
      <c r="RRU78" s="52"/>
      <c r="RRV78" s="52"/>
      <c r="RRW78" s="52"/>
      <c r="RRX78" s="52"/>
      <c r="RRY78" s="52"/>
      <c r="RRZ78" s="52"/>
      <c r="RSA78" s="52"/>
      <c r="RSB78" s="52"/>
      <c r="RSC78" s="52"/>
      <c r="RSD78" s="52"/>
      <c r="RSE78" s="52"/>
      <c r="RSF78" s="52"/>
      <c r="RSG78" s="52"/>
      <c r="RSH78" s="52"/>
      <c r="RSI78" s="52"/>
      <c r="RSJ78" s="52"/>
      <c r="RSK78" s="52"/>
      <c r="RSL78" s="52"/>
      <c r="RSM78" s="52"/>
      <c r="RSN78" s="52"/>
      <c r="RSO78" s="52"/>
      <c r="RSP78" s="52"/>
      <c r="RSQ78" s="52"/>
      <c r="RSR78" s="52"/>
      <c r="RSS78" s="52"/>
      <c r="RST78" s="52"/>
      <c r="RSU78" s="52"/>
      <c r="RSV78" s="52"/>
      <c r="RSW78" s="52"/>
      <c r="RSX78" s="52"/>
      <c r="RSY78" s="52"/>
      <c r="RSZ78" s="52"/>
      <c r="RTA78" s="52"/>
      <c r="RTB78" s="52"/>
      <c r="RTC78" s="52"/>
      <c r="RTD78" s="52"/>
      <c r="RTE78" s="52"/>
      <c r="RTF78" s="52"/>
      <c r="RTG78" s="52"/>
      <c r="RTH78" s="52"/>
      <c r="RTI78" s="52"/>
      <c r="RTJ78" s="52"/>
      <c r="RTK78" s="52"/>
      <c r="RTL78" s="52"/>
      <c r="RTM78" s="52"/>
      <c r="RTN78" s="52"/>
      <c r="RTO78" s="52"/>
      <c r="RTP78" s="52"/>
      <c r="RTQ78" s="52"/>
      <c r="RTR78" s="52"/>
      <c r="RTS78" s="52"/>
      <c r="RTT78" s="52"/>
      <c r="RTU78" s="52"/>
      <c r="RTV78" s="52"/>
      <c r="RTW78" s="52"/>
      <c r="RTX78" s="52"/>
      <c r="RTY78" s="52"/>
      <c r="RTZ78" s="52"/>
      <c r="RUA78" s="52"/>
      <c r="RUB78" s="52"/>
      <c r="RUC78" s="52"/>
      <c r="RUD78" s="52"/>
      <c r="RUE78" s="52"/>
      <c r="RUF78" s="52"/>
      <c r="RUG78" s="52"/>
      <c r="RUH78" s="52"/>
      <c r="RUI78" s="52"/>
      <c r="RUJ78" s="52"/>
      <c r="RUK78" s="52"/>
      <c r="RUL78" s="52"/>
      <c r="RUM78" s="52"/>
      <c r="RUN78" s="52"/>
      <c r="RUO78" s="52"/>
      <c r="RUP78" s="52"/>
      <c r="RUQ78" s="52"/>
      <c r="RUR78" s="52"/>
      <c r="RUS78" s="52"/>
      <c r="RUT78" s="52"/>
      <c r="RUU78" s="52"/>
      <c r="RUV78" s="52"/>
      <c r="RUW78" s="52"/>
      <c r="RUX78" s="52"/>
      <c r="RUY78" s="52"/>
      <c r="RUZ78" s="52"/>
      <c r="RVA78" s="52"/>
      <c r="RVB78" s="52"/>
      <c r="RVC78" s="52"/>
      <c r="RVD78" s="52"/>
      <c r="RVE78" s="52"/>
      <c r="RVF78" s="52"/>
      <c r="RVG78" s="52"/>
      <c r="RVH78" s="52"/>
      <c r="RVI78" s="52"/>
      <c r="RVJ78" s="52"/>
      <c r="RVK78" s="52"/>
      <c r="RVL78" s="52"/>
      <c r="RVM78" s="52"/>
      <c r="RVN78" s="52"/>
      <c r="RVO78" s="52"/>
      <c r="RVP78" s="52"/>
      <c r="RVQ78" s="52"/>
      <c r="RVR78" s="52"/>
      <c r="RVS78" s="52"/>
      <c r="RVT78" s="52"/>
      <c r="RVU78" s="52"/>
      <c r="RVV78" s="52"/>
      <c r="RVW78" s="52"/>
      <c r="RVX78" s="52"/>
      <c r="RVY78" s="52"/>
      <c r="RVZ78" s="52"/>
      <c r="RWA78" s="52"/>
      <c r="RWB78" s="52"/>
      <c r="RWC78" s="52"/>
      <c r="RWD78" s="52"/>
      <c r="RWE78" s="52"/>
      <c r="RWF78" s="52"/>
      <c r="RWG78" s="52"/>
      <c r="RWH78" s="52"/>
      <c r="RWI78" s="52"/>
      <c r="RWJ78" s="52"/>
      <c r="RWK78" s="52"/>
      <c r="RWL78" s="52"/>
      <c r="RWM78" s="52"/>
      <c r="RWN78" s="52"/>
      <c r="RWO78" s="52"/>
      <c r="RWP78" s="52"/>
      <c r="RWQ78" s="52"/>
      <c r="RWR78" s="52"/>
      <c r="RWS78" s="52"/>
      <c r="RWT78" s="52"/>
      <c r="RWU78" s="52"/>
      <c r="RWV78" s="52"/>
      <c r="RWW78" s="52"/>
      <c r="RWX78" s="52"/>
      <c r="RWY78" s="52"/>
      <c r="RWZ78" s="52"/>
      <c r="RXA78" s="52"/>
      <c r="RXB78" s="52"/>
      <c r="RXC78" s="52"/>
      <c r="RXD78" s="52"/>
      <c r="RXE78" s="52"/>
      <c r="RXF78" s="52"/>
      <c r="RXG78" s="52"/>
      <c r="RXH78" s="52"/>
      <c r="RXI78" s="52"/>
      <c r="RXJ78" s="52"/>
      <c r="RXK78" s="52"/>
      <c r="RXL78" s="52"/>
      <c r="RXM78" s="52"/>
      <c r="RXN78" s="52"/>
      <c r="RXO78" s="52"/>
      <c r="RXP78" s="52"/>
      <c r="RXQ78" s="52"/>
      <c r="RXR78" s="52"/>
      <c r="RXS78" s="52"/>
      <c r="RXT78" s="52"/>
      <c r="RXU78" s="52"/>
      <c r="RXV78" s="52"/>
      <c r="RXW78" s="52"/>
      <c r="RXX78" s="52"/>
      <c r="RXY78" s="52"/>
      <c r="RXZ78" s="52"/>
      <c r="RYA78" s="52"/>
      <c r="RYB78" s="52"/>
      <c r="RYC78" s="52"/>
      <c r="RYD78" s="52"/>
      <c r="RYE78" s="52"/>
      <c r="RYF78" s="52"/>
      <c r="RYG78" s="52"/>
      <c r="RYH78" s="52"/>
      <c r="RYI78" s="52"/>
      <c r="RYJ78" s="52"/>
      <c r="RYK78" s="52"/>
      <c r="RYL78" s="52"/>
      <c r="RYM78" s="52"/>
      <c r="RYN78" s="52"/>
      <c r="RYO78" s="52"/>
      <c r="RYP78" s="52"/>
      <c r="RYQ78" s="52"/>
      <c r="RYR78" s="52"/>
      <c r="RYS78" s="52"/>
      <c r="RYT78" s="52"/>
      <c r="RYU78" s="52"/>
      <c r="RYV78" s="52"/>
      <c r="RYW78" s="52"/>
      <c r="RYX78" s="52"/>
      <c r="RYY78" s="52"/>
      <c r="RYZ78" s="52"/>
      <c r="RZA78" s="52"/>
      <c r="RZB78" s="52"/>
      <c r="RZC78" s="52"/>
      <c r="RZD78" s="52"/>
      <c r="RZE78" s="52"/>
      <c r="RZF78" s="52"/>
      <c r="RZG78" s="52"/>
      <c r="RZH78" s="52"/>
      <c r="RZI78" s="52"/>
      <c r="RZJ78" s="52"/>
      <c r="RZK78" s="52"/>
      <c r="RZL78" s="52"/>
      <c r="RZM78" s="52"/>
      <c r="RZN78" s="52"/>
      <c r="RZO78" s="52"/>
      <c r="RZP78" s="52"/>
      <c r="RZQ78" s="52"/>
      <c r="RZR78" s="52"/>
      <c r="RZS78" s="52"/>
      <c r="RZT78" s="52"/>
      <c r="RZU78" s="52"/>
      <c r="RZV78" s="52"/>
      <c r="RZW78" s="52"/>
      <c r="RZX78" s="52"/>
      <c r="RZY78" s="52"/>
      <c r="RZZ78" s="52"/>
      <c r="SAA78" s="52"/>
      <c r="SAB78" s="52"/>
      <c r="SAC78" s="52"/>
      <c r="SAD78" s="52"/>
      <c r="SAE78" s="52"/>
      <c r="SAF78" s="52"/>
      <c r="SAG78" s="52"/>
      <c r="SAH78" s="52"/>
      <c r="SAI78" s="52"/>
      <c r="SAJ78" s="52"/>
      <c r="SAK78" s="52"/>
      <c r="SAL78" s="52"/>
      <c r="SAM78" s="52"/>
      <c r="SAN78" s="52"/>
      <c r="SAO78" s="52"/>
      <c r="SAP78" s="52"/>
      <c r="SAQ78" s="52"/>
      <c r="SAR78" s="52"/>
      <c r="SAS78" s="52"/>
      <c r="SAT78" s="52"/>
      <c r="SAU78" s="52"/>
      <c r="SAV78" s="52"/>
      <c r="SAW78" s="52"/>
      <c r="SAX78" s="52"/>
      <c r="SAY78" s="52"/>
      <c r="SAZ78" s="52"/>
      <c r="SBA78" s="52"/>
      <c r="SBB78" s="52"/>
      <c r="SBC78" s="52"/>
      <c r="SBD78" s="52"/>
      <c r="SBE78" s="52"/>
      <c r="SBF78" s="52"/>
      <c r="SBG78" s="52"/>
      <c r="SBH78" s="52"/>
      <c r="SBI78" s="52"/>
      <c r="SBJ78" s="52"/>
      <c r="SBK78" s="52"/>
      <c r="SBL78" s="52"/>
      <c r="SBM78" s="52"/>
      <c r="SBN78" s="52"/>
      <c r="SBO78" s="52"/>
      <c r="SBP78" s="52"/>
      <c r="SBQ78" s="52"/>
      <c r="SBR78" s="52"/>
      <c r="SBS78" s="52"/>
      <c r="SBT78" s="52"/>
      <c r="SBU78" s="52"/>
      <c r="SBV78" s="52"/>
      <c r="SBW78" s="52"/>
      <c r="SBX78" s="52"/>
      <c r="SBY78" s="52"/>
      <c r="SBZ78" s="52"/>
      <c r="SCA78" s="52"/>
      <c r="SCB78" s="52"/>
      <c r="SCC78" s="52"/>
      <c r="SCD78" s="52"/>
      <c r="SCE78" s="52"/>
      <c r="SCF78" s="52"/>
      <c r="SCG78" s="52"/>
      <c r="SCH78" s="52"/>
      <c r="SCI78" s="52"/>
      <c r="SCJ78" s="52"/>
      <c r="SCK78" s="52"/>
      <c r="SCL78" s="52"/>
      <c r="SCM78" s="52"/>
      <c r="SCN78" s="52"/>
      <c r="SCO78" s="52"/>
      <c r="SCP78" s="52"/>
      <c r="SCQ78" s="52"/>
      <c r="SCR78" s="52"/>
      <c r="SCS78" s="52"/>
      <c r="SCT78" s="52"/>
      <c r="SCU78" s="52"/>
      <c r="SCV78" s="52"/>
      <c r="SCW78" s="52"/>
      <c r="SCX78" s="52"/>
      <c r="SCY78" s="52"/>
      <c r="SCZ78" s="52"/>
      <c r="SDA78" s="52"/>
      <c r="SDB78" s="52"/>
      <c r="SDC78" s="52"/>
      <c r="SDD78" s="52"/>
      <c r="SDE78" s="52"/>
      <c r="SDF78" s="52"/>
      <c r="SDG78" s="52"/>
      <c r="SDH78" s="52"/>
      <c r="SDI78" s="52"/>
      <c r="SDJ78" s="52"/>
      <c r="SDK78" s="52"/>
      <c r="SDL78" s="52"/>
      <c r="SDM78" s="52"/>
      <c r="SDN78" s="52"/>
      <c r="SDO78" s="52"/>
      <c r="SDP78" s="52"/>
      <c r="SDQ78" s="52"/>
      <c r="SDR78" s="52"/>
      <c r="SDS78" s="52"/>
      <c r="SDT78" s="52"/>
      <c r="SDU78" s="52"/>
      <c r="SDV78" s="52"/>
      <c r="SDW78" s="52"/>
      <c r="SDX78" s="52"/>
      <c r="SDY78" s="52"/>
      <c r="SDZ78" s="52"/>
      <c r="SEA78" s="52"/>
      <c r="SEB78" s="52"/>
      <c r="SEC78" s="52"/>
      <c r="SED78" s="52"/>
      <c r="SEE78" s="52"/>
      <c r="SEF78" s="52"/>
      <c r="SEG78" s="52"/>
      <c r="SEH78" s="52"/>
      <c r="SEI78" s="52"/>
      <c r="SEJ78" s="52"/>
      <c r="SEK78" s="52"/>
      <c r="SEL78" s="52"/>
      <c r="SEM78" s="52"/>
      <c r="SEN78" s="52"/>
      <c r="SEO78" s="52"/>
      <c r="SEP78" s="52"/>
      <c r="SEQ78" s="52"/>
      <c r="SER78" s="52"/>
      <c r="SES78" s="52"/>
      <c r="SET78" s="52"/>
      <c r="SEU78" s="52"/>
      <c r="SEV78" s="52"/>
      <c r="SEW78" s="52"/>
      <c r="SEX78" s="52"/>
      <c r="SEY78" s="52"/>
      <c r="SEZ78" s="52"/>
      <c r="SFA78" s="52"/>
      <c r="SFB78" s="52"/>
      <c r="SFC78" s="52"/>
      <c r="SFD78" s="52"/>
      <c r="SFE78" s="52"/>
      <c r="SFF78" s="52"/>
      <c r="SFG78" s="52"/>
      <c r="SFH78" s="52"/>
      <c r="SFI78" s="52"/>
      <c r="SFJ78" s="52"/>
      <c r="SFK78" s="52"/>
      <c r="SFL78" s="52"/>
      <c r="SFM78" s="52"/>
      <c r="SFN78" s="52"/>
      <c r="SFO78" s="52"/>
      <c r="SFP78" s="52"/>
      <c r="SFQ78" s="52"/>
      <c r="SFR78" s="52"/>
      <c r="SFS78" s="52"/>
      <c r="SFT78" s="52"/>
      <c r="SFU78" s="52"/>
      <c r="SFV78" s="52"/>
      <c r="SFW78" s="52"/>
      <c r="SFX78" s="52"/>
      <c r="SFY78" s="52"/>
      <c r="SFZ78" s="52"/>
      <c r="SGA78" s="52"/>
      <c r="SGB78" s="52"/>
      <c r="SGC78" s="52"/>
      <c r="SGD78" s="52"/>
      <c r="SGE78" s="52"/>
      <c r="SGF78" s="52"/>
      <c r="SGG78" s="52"/>
      <c r="SGH78" s="52"/>
      <c r="SGI78" s="52"/>
      <c r="SGJ78" s="52"/>
      <c r="SGK78" s="52"/>
      <c r="SGL78" s="52"/>
      <c r="SGM78" s="52"/>
      <c r="SGN78" s="52"/>
      <c r="SGO78" s="52"/>
      <c r="SGP78" s="52"/>
      <c r="SGQ78" s="52"/>
      <c r="SGR78" s="52"/>
      <c r="SGS78" s="52"/>
      <c r="SGT78" s="52"/>
      <c r="SGU78" s="52"/>
      <c r="SGV78" s="52"/>
      <c r="SGW78" s="52"/>
      <c r="SGX78" s="52"/>
      <c r="SGY78" s="52"/>
      <c r="SGZ78" s="52"/>
      <c r="SHA78" s="52"/>
      <c r="SHB78" s="52"/>
      <c r="SHC78" s="52"/>
      <c r="SHD78" s="52"/>
      <c r="SHE78" s="52"/>
      <c r="SHF78" s="52"/>
      <c r="SHG78" s="52"/>
      <c r="SHH78" s="52"/>
      <c r="SHI78" s="52"/>
      <c r="SHJ78" s="52"/>
      <c r="SHK78" s="52"/>
      <c r="SHL78" s="52"/>
      <c r="SHM78" s="52"/>
      <c r="SHN78" s="52"/>
      <c r="SHO78" s="52"/>
      <c r="SHP78" s="52"/>
      <c r="SHQ78" s="52"/>
      <c r="SHR78" s="52"/>
      <c r="SHS78" s="52"/>
      <c r="SHT78" s="52"/>
      <c r="SHU78" s="52"/>
      <c r="SHV78" s="52"/>
      <c r="SHW78" s="52"/>
      <c r="SHX78" s="52"/>
      <c r="SHY78" s="52"/>
      <c r="SHZ78" s="52"/>
      <c r="SIA78" s="52"/>
      <c r="SIB78" s="52"/>
      <c r="SIC78" s="52"/>
      <c r="SID78" s="52"/>
      <c r="SIE78" s="52"/>
      <c r="SIF78" s="52"/>
      <c r="SIG78" s="52"/>
      <c r="SIH78" s="52"/>
      <c r="SII78" s="52"/>
      <c r="SIJ78" s="52"/>
      <c r="SIK78" s="52"/>
      <c r="SIL78" s="52"/>
      <c r="SIM78" s="52"/>
      <c r="SIN78" s="52"/>
      <c r="SIO78" s="52"/>
      <c r="SIP78" s="52"/>
      <c r="SIQ78" s="52"/>
      <c r="SIR78" s="52"/>
      <c r="SIS78" s="52"/>
      <c r="SIT78" s="52"/>
      <c r="SIU78" s="52"/>
      <c r="SIV78" s="52"/>
      <c r="SIW78" s="52"/>
      <c r="SIX78" s="52"/>
      <c r="SIY78" s="52"/>
      <c r="SIZ78" s="52"/>
      <c r="SJA78" s="52"/>
      <c r="SJB78" s="52"/>
      <c r="SJC78" s="52"/>
      <c r="SJD78" s="52"/>
      <c r="SJE78" s="52"/>
      <c r="SJF78" s="52"/>
      <c r="SJG78" s="52"/>
      <c r="SJH78" s="52"/>
      <c r="SJI78" s="52"/>
      <c r="SJJ78" s="52"/>
      <c r="SJK78" s="52"/>
      <c r="SJL78" s="52"/>
      <c r="SJM78" s="52"/>
      <c r="SJN78" s="52"/>
      <c r="SJO78" s="52"/>
      <c r="SJP78" s="52"/>
      <c r="SJQ78" s="52"/>
      <c r="SJR78" s="52"/>
      <c r="SJS78" s="52"/>
      <c r="SJT78" s="52"/>
      <c r="SJU78" s="52"/>
      <c r="SJV78" s="52"/>
      <c r="SJW78" s="52"/>
      <c r="SJX78" s="52"/>
      <c r="SJY78" s="52"/>
      <c r="SJZ78" s="52"/>
      <c r="SKA78" s="52"/>
      <c r="SKB78" s="52"/>
      <c r="SKC78" s="52"/>
      <c r="SKD78" s="52"/>
      <c r="SKE78" s="52"/>
      <c r="SKF78" s="52"/>
      <c r="SKG78" s="52"/>
      <c r="SKH78" s="52"/>
      <c r="SKI78" s="52"/>
      <c r="SKJ78" s="52"/>
      <c r="SKK78" s="52"/>
      <c r="SKL78" s="52"/>
      <c r="SKM78" s="52"/>
      <c r="SKN78" s="52"/>
      <c r="SKO78" s="52"/>
      <c r="SKP78" s="52"/>
      <c r="SKQ78" s="52"/>
      <c r="SKR78" s="52"/>
      <c r="SKS78" s="52"/>
      <c r="SKT78" s="52"/>
      <c r="SKU78" s="52"/>
      <c r="SKV78" s="52"/>
      <c r="SKW78" s="52"/>
      <c r="SKX78" s="52"/>
      <c r="SKY78" s="52"/>
      <c r="SKZ78" s="52"/>
      <c r="SLA78" s="52"/>
      <c r="SLB78" s="52"/>
      <c r="SLC78" s="52"/>
      <c r="SLD78" s="52"/>
      <c r="SLE78" s="52"/>
      <c r="SLF78" s="52"/>
      <c r="SLG78" s="52"/>
      <c r="SLH78" s="52"/>
      <c r="SLI78" s="52"/>
      <c r="SLJ78" s="52"/>
      <c r="SLK78" s="52"/>
      <c r="SLL78" s="52"/>
      <c r="SLM78" s="52"/>
      <c r="SLN78" s="52"/>
      <c r="SLO78" s="52"/>
      <c r="SLP78" s="52"/>
      <c r="SLQ78" s="52"/>
      <c r="SLR78" s="52"/>
      <c r="SLS78" s="52"/>
      <c r="SLT78" s="52"/>
      <c r="SLU78" s="52"/>
      <c r="SLV78" s="52"/>
      <c r="SLW78" s="52"/>
      <c r="SLX78" s="52"/>
      <c r="SLY78" s="52"/>
      <c r="SLZ78" s="52"/>
      <c r="SMA78" s="52"/>
      <c r="SMB78" s="52"/>
      <c r="SMC78" s="52"/>
      <c r="SMD78" s="52"/>
      <c r="SME78" s="52"/>
      <c r="SMF78" s="52"/>
      <c r="SMG78" s="52"/>
      <c r="SMH78" s="52"/>
      <c r="SMI78" s="52"/>
      <c r="SMJ78" s="52"/>
      <c r="SMK78" s="52"/>
      <c r="SML78" s="52"/>
      <c r="SMM78" s="52"/>
      <c r="SMN78" s="52"/>
      <c r="SMO78" s="52"/>
      <c r="SMP78" s="52"/>
      <c r="SMQ78" s="52"/>
      <c r="SMR78" s="52"/>
      <c r="SMS78" s="52"/>
      <c r="SMT78" s="52"/>
      <c r="SMU78" s="52"/>
      <c r="SMV78" s="52"/>
      <c r="SMW78" s="52"/>
      <c r="SMX78" s="52"/>
      <c r="SMY78" s="52"/>
      <c r="SMZ78" s="52"/>
      <c r="SNA78" s="52"/>
      <c r="SNB78" s="52"/>
      <c r="SNC78" s="52"/>
      <c r="SND78" s="52"/>
      <c r="SNE78" s="52"/>
      <c r="SNF78" s="52"/>
      <c r="SNG78" s="52"/>
      <c r="SNH78" s="52"/>
      <c r="SNI78" s="52"/>
      <c r="SNJ78" s="52"/>
      <c r="SNK78" s="52"/>
      <c r="SNL78" s="52"/>
      <c r="SNM78" s="52"/>
      <c r="SNN78" s="52"/>
      <c r="SNO78" s="52"/>
      <c r="SNP78" s="52"/>
      <c r="SNQ78" s="52"/>
      <c r="SNR78" s="52"/>
      <c r="SNS78" s="52"/>
      <c r="SNT78" s="52"/>
      <c r="SNU78" s="52"/>
      <c r="SNV78" s="52"/>
      <c r="SNW78" s="52"/>
      <c r="SNX78" s="52"/>
      <c r="SNY78" s="52"/>
      <c r="SNZ78" s="52"/>
      <c r="SOA78" s="52"/>
      <c r="SOB78" s="52"/>
      <c r="SOC78" s="52"/>
      <c r="SOD78" s="52"/>
      <c r="SOE78" s="52"/>
      <c r="SOF78" s="52"/>
      <c r="SOG78" s="52"/>
      <c r="SOH78" s="52"/>
      <c r="SOI78" s="52"/>
      <c r="SOJ78" s="52"/>
      <c r="SOK78" s="52"/>
      <c r="SOL78" s="52"/>
      <c r="SOM78" s="52"/>
      <c r="SON78" s="52"/>
      <c r="SOO78" s="52"/>
      <c r="SOP78" s="52"/>
      <c r="SOQ78" s="52"/>
      <c r="SOR78" s="52"/>
      <c r="SOS78" s="52"/>
      <c r="SOT78" s="52"/>
      <c r="SOU78" s="52"/>
      <c r="SOV78" s="52"/>
      <c r="SOW78" s="52"/>
      <c r="SOX78" s="52"/>
      <c r="SOY78" s="52"/>
      <c r="SOZ78" s="52"/>
      <c r="SPA78" s="52"/>
      <c r="SPB78" s="52"/>
      <c r="SPC78" s="52"/>
      <c r="SPD78" s="52"/>
      <c r="SPE78" s="52"/>
      <c r="SPF78" s="52"/>
      <c r="SPG78" s="52"/>
      <c r="SPH78" s="52"/>
      <c r="SPI78" s="52"/>
      <c r="SPJ78" s="52"/>
      <c r="SPK78" s="52"/>
      <c r="SPL78" s="52"/>
      <c r="SPM78" s="52"/>
      <c r="SPN78" s="52"/>
      <c r="SPO78" s="52"/>
      <c r="SPP78" s="52"/>
      <c r="SPQ78" s="52"/>
      <c r="SPR78" s="52"/>
      <c r="SPS78" s="52"/>
      <c r="SPT78" s="52"/>
      <c r="SPU78" s="52"/>
      <c r="SPV78" s="52"/>
      <c r="SPW78" s="52"/>
      <c r="SPX78" s="52"/>
      <c r="SPY78" s="52"/>
      <c r="SPZ78" s="52"/>
      <c r="SQA78" s="52"/>
      <c r="SQB78" s="52"/>
      <c r="SQC78" s="52"/>
      <c r="SQD78" s="52"/>
      <c r="SQE78" s="52"/>
      <c r="SQF78" s="52"/>
      <c r="SQG78" s="52"/>
      <c r="SQH78" s="52"/>
      <c r="SQI78" s="52"/>
      <c r="SQJ78" s="52"/>
      <c r="SQK78" s="52"/>
      <c r="SQL78" s="52"/>
      <c r="SQM78" s="52"/>
      <c r="SQN78" s="52"/>
      <c r="SQO78" s="52"/>
      <c r="SQP78" s="52"/>
      <c r="SQQ78" s="52"/>
      <c r="SQR78" s="52"/>
      <c r="SQS78" s="52"/>
      <c r="SQT78" s="52"/>
      <c r="SQU78" s="52"/>
      <c r="SQV78" s="52"/>
      <c r="SQW78" s="52"/>
      <c r="SQX78" s="52"/>
      <c r="SQY78" s="52"/>
      <c r="SQZ78" s="52"/>
      <c r="SRA78" s="52"/>
      <c r="SRB78" s="52"/>
      <c r="SRC78" s="52"/>
      <c r="SRD78" s="52"/>
      <c r="SRE78" s="52"/>
      <c r="SRF78" s="52"/>
      <c r="SRG78" s="52"/>
      <c r="SRH78" s="52"/>
      <c r="SRI78" s="52"/>
      <c r="SRJ78" s="52"/>
      <c r="SRK78" s="52"/>
      <c r="SRL78" s="52"/>
      <c r="SRM78" s="52"/>
      <c r="SRN78" s="52"/>
      <c r="SRO78" s="52"/>
      <c r="SRP78" s="52"/>
      <c r="SRQ78" s="52"/>
      <c r="SRR78" s="52"/>
      <c r="SRS78" s="52"/>
      <c r="SRT78" s="52"/>
      <c r="SRU78" s="52"/>
      <c r="SRV78" s="52"/>
      <c r="SRW78" s="52"/>
      <c r="SRX78" s="52"/>
      <c r="SRY78" s="52"/>
      <c r="SRZ78" s="52"/>
      <c r="SSA78" s="52"/>
      <c r="SSB78" s="52"/>
      <c r="SSC78" s="52"/>
      <c r="SSD78" s="52"/>
      <c r="SSE78" s="52"/>
      <c r="SSF78" s="52"/>
      <c r="SSG78" s="52"/>
      <c r="SSH78" s="52"/>
      <c r="SSI78" s="52"/>
      <c r="SSJ78" s="52"/>
      <c r="SSK78" s="52"/>
      <c r="SSL78" s="52"/>
      <c r="SSM78" s="52"/>
      <c r="SSN78" s="52"/>
      <c r="SSO78" s="52"/>
      <c r="SSP78" s="52"/>
      <c r="SSQ78" s="52"/>
      <c r="SSR78" s="52"/>
      <c r="SSS78" s="52"/>
      <c r="SST78" s="52"/>
      <c r="SSU78" s="52"/>
      <c r="SSV78" s="52"/>
      <c r="SSW78" s="52"/>
      <c r="SSX78" s="52"/>
      <c r="SSY78" s="52"/>
      <c r="SSZ78" s="52"/>
      <c r="STA78" s="52"/>
      <c r="STB78" s="52"/>
      <c r="STC78" s="52"/>
      <c r="STD78" s="52"/>
      <c r="STE78" s="52"/>
      <c r="STF78" s="52"/>
      <c r="STG78" s="52"/>
      <c r="STH78" s="52"/>
      <c r="STI78" s="52"/>
      <c r="STJ78" s="52"/>
      <c r="STK78" s="52"/>
      <c r="STL78" s="52"/>
      <c r="STM78" s="52"/>
      <c r="STN78" s="52"/>
      <c r="STO78" s="52"/>
      <c r="STP78" s="52"/>
      <c r="STQ78" s="52"/>
      <c r="STR78" s="52"/>
      <c r="STS78" s="52"/>
      <c r="STT78" s="52"/>
      <c r="STU78" s="52"/>
      <c r="STV78" s="52"/>
      <c r="STW78" s="52"/>
      <c r="STX78" s="52"/>
      <c r="STY78" s="52"/>
      <c r="STZ78" s="52"/>
      <c r="SUA78" s="52"/>
      <c r="SUB78" s="52"/>
      <c r="SUC78" s="52"/>
      <c r="SUD78" s="52"/>
      <c r="SUE78" s="52"/>
      <c r="SUF78" s="52"/>
      <c r="SUG78" s="52"/>
      <c r="SUH78" s="52"/>
      <c r="SUI78" s="52"/>
      <c r="SUJ78" s="52"/>
      <c r="SUK78" s="52"/>
      <c r="SUL78" s="52"/>
      <c r="SUM78" s="52"/>
      <c r="SUN78" s="52"/>
      <c r="SUO78" s="52"/>
      <c r="SUP78" s="52"/>
      <c r="SUQ78" s="52"/>
      <c r="SUR78" s="52"/>
      <c r="SUS78" s="52"/>
      <c r="SUT78" s="52"/>
      <c r="SUU78" s="52"/>
      <c r="SUV78" s="52"/>
      <c r="SUW78" s="52"/>
      <c r="SUX78" s="52"/>
      <c r="SUY78" s="52"/>
      <c r="SUZ78" s="52"/>
      <c r="SVA78" s="52"/>
      <c r="SVB78" s="52"/>
      <c r="SVC78" s="52"/>
      <c r="SVD78" s="52"/>
      <c r="SVE78" s="52"/>
      <c r="SVF78" s="52"/>
      <c r="SVG78" s="52"/>
      <c r="SVH78" s="52"/>
      <c r="SVI78" s="52"/>
      <c r="SVJ78" s="52"/>
      <c r="SVK78" s="52"/>
      <c r="SVL78" s="52"/>
      <c r="SVM78" s="52"/>
      <c r="SVN78" s="52"/>
      <c r="SVO78" s="52"/>
      <c r="SVP78" s="52"/>
      <c r="SVQ78" s="52"/>
      <c r="SVR78" s="52"/>
      <c r="SVS78" s="52"/>
      <c r="SVT78" s="52"/>
      <c r="SVU78" s="52"/>
      <c r="SVV78" s="52"/>
      <c r="SVW78" s="52"/>
      <c r="SVX78" s="52"/>
      <c r="SVY78" s="52"/>
      <c r="SVZ78" s="52"/>
      <c r="SWA78" s="52"/>
      <c r="SWB78" s="52"/>
      <c r="SWC78" s="52"/>
      <c r="SWD78" s="52"/>
      <c r="SWE78" s="52"/>
      <c r="SWF78" s="52"/>
      <c r="SWG78" s="52"/>
      <c r="SWH78" s="52"/>
      <c r="SWI78" s="52"/>
      <c r="SWJ78" s="52"/>
      <c r="SWK78" s="52"/>
      <c r="SWL78" s="52"/>
      <c r="SWM78" s="52"/>
      <c r="SWN78" s="52"/>
      <c r="SWO78" s="52"/>
      <c r="SWP78" s="52"/>
      <c r="SWQ78" s="52"/>
      <c r="SWR78" s="52"/>
      <c r="SWS78" s="52"/>
      <c r="SWT78" s="52"/>
      <c r="SWU78" s="52"/>
      <c r="SWV78" s="52"/>
      <c r="SWW78" s="52"/>
      <c r="SWX78" s="52"/>
      <c r="SWY78" s="52"/>
      <c r="SWZ78" s="52"/>
      <c r="SXA78" s="52"/>
      <c r="SXB78" s="52"/>
      <c r="SXC78" s="52"/>
      <c r="SXD78" s="52"/>
      <c r="SXE78" s="52"/>
      <c r="SXF78" s="52"/>
      <c r="SXG78" s="52"/>
      <c r="SXH78" s="52"/>
      <c r="SXI78" s="52"/>
      <c r="SXJ78" s="52"/>
      <c r="SXK78" s="52"/>
      <c r="SXL78" s="52"/>
      <c r="SXM78" s="52"/>
      <c r="SXN78" s="52"/>
      <c r="SXO78" s="52"/>
      <c r="SXP78" s="52"/>
      <c r="SXQ78" s="52"/>
      <c r="SXR78" s="52"/>
      <c r="SXS78" s="52"/>
      <c r="SXT78" s="52"/>
      <c r="SXU78" s="52"/>
      <c r="SXV78" s="52"/>
      <c r="SXW78" s="52"/>
      <c r="SXX78" s="52"/>
      <c r="SXY78" s="52"/>
      <c r="SXZ78" s="52"/>
      <c r="SYA78" s="52"/>
      <c r="SYB78" s="52"/>
      <c r="SYC78" s="52"/>
      <c r="SYD78" s="52"/>
      <c r="SYE78" s="52"/>
      <c r="SYF78" s="52"/>
      <c r="SYG78" s="52"/>
      <c r="SYH78" s="52"/>
      <c r="SYI78" s="52"/>
      <c r="SYJ78" s="52"/>
      <c r="SYK78" s="52"/>
      <c r="SYL78" s="52"/>
      <c r="SYM78" s="52"/>
      <c r="SYN78" s="52"/>
      <c r="SYO78" s="52"/>
      <c r="SYP78" s="52"/>
      <c r="SYQ78" s="52"/>
      <c r="SYR78" s="52"/>
      <c r="SYS78" s="52"/>
      <c r="SYT78" s="52"/>
      <c r="SYU78" s="52"/>
      <c r="SYV78" s="52"/>
      <c r="SYW78" s="52"/>
      <c r="SYX78" s="52"/>
      <c r="SYY78" s="52"/>
      <c r="SYZ78" s="52"/>
      <c r="SZA78" s="52"/>
      <c r="SZB78" s="52"/>
      <c r="SZC78" s="52"/>
      <c r="SZD78" s="52"/>
      <c r="SZE78" s="52"/>
      <c r="SZF78" s="52"/>
      <c r="SZG78" s="52"/>
      <c r="SZH78" s="52"/>
      <c r="SZI78" s="52"/>
      <c r="SZJ78" s="52"/>
      <c r="SZK78" s="52"/>
      <c r="SZL78" s="52"/>
      <c r="SZM78" s="52"/>
      <c r="SZN78" s="52"/>
      <c r="SZO78" s="52"/>
      <c r="SZP78" s="52"/>
      <c r="SZQ78" s="52"/>
      <c r="SZR78" s="52"/>
      <c r="SZS78" s="52"/>
      <c r="SZT78" s="52"/>
      <c r="SZU78" s="52"/>
      <c r="SZV78" s="52"/>
      <c r="SZW78" s="52"/>
      <c r="SZX78" s="52"/>
      <c r="SZY78" s="52"/>
      <c r="SZZ78" s="52"/>
      <c r="TAA78" s="52"/>
      <c r="TAB78" s="52"/>
      <c r="TAC78" s="52"/>
      <c r="TAD78" s="52"/>
      <c r="TAE78" s="52"/>
      <c r="TAF78" s="52"/>
      <c r="TAG78" s="52"/>
      <c r="TAH78" s="52"/>
      <c r="TAI78" s="52"/>
      <c r="TAJ78" s="52"/>
      <c r="TAK78" s="52"/>
      <c r="TAL78" s="52"/>
      <c r="TAM78" s="52"/>
      <c r="TAN78" s="52"/>
      <c r="TAO78" s="52"/>
      <c r="TAP78" s="52"/>
      <c r="TAQ78" s="52"/>
      <c r="TAR78" s="52"/>
      <c r="TAS78" s="52"/>
      <c r="TAT78" s="52"/>
      <c r="TAU78" s="52"/>
      <c r="TAV78" s="52"/>
      <c r="TAW78" s="52"/>
      <c r="TAX78" s="52"/>
      <c r="TAY78" s="52"/>
      <c r="TAZ78" s="52"/>
      <c r="TBA78" s="52"/>
      <c r="TBB78" s="52"/>
      <c r="TBC78" s="52"/>
      <c r="TBD78" s="52"/>
      <c r="TBE78" s="52"/>
      <c r="TBF78" s="52"/>
      <c r="TBG78" s="52"/>
      <c r="TBH78" s="52"/>
      <c r="TBI78" s="52"/>
      <c r="TBJ78" s="52"/>
      <c r="TBK78" s="52"/>
      <c r="TBL78" s="52"/>
      <c r="TBM78" s="52"/>
      <c r="TBN78" s="52"/>
      <c r="TBO78" s="52"/>
      <c r="TBP78" s="52"/>
      <c r="TBQ78" s="52"/>
      <c r="TBR78" s="52"/>
      <c r="TBS78" s="52"/>
      <c r="TBT78" s="52"/>
      <c r="TBU78" s="52"/>
      <c r="TBV78" s="52"/>
      <c r="TBW78" s="52"/>
      <c r="TBX78" s="52"/>
      <c r="TBY78" s="52"/>
      <c r="TBZ78" s="52"/>
      <c r="TCA78" s="52"/>
      <c r="TCB78" s="52"/>
      <c r="TCC78" s="52"/>
      <c r="TCD78" s="52"/>
      <c r="TCE78" s="52"/>
      <c r="TCF78" s="52"/>
      <c r="TCG78" s="52"/>
      <c r="TCH78" s="52"/>
      <c r="TCI78" s="52"/>
      <c r="TCJ78" s="52"/>
      <c r="TCK78" s="52"/>
      <c r="TCL78" s="52"/>
      <c r="TCM78" s="52"/>
      <c r="TCN78" s="52"/>
      <c r="TCO78" s="52"/>
      <c r="TCP78" s="52"/>
      <c r="TCQ78" s="52"/>
      <c r="TCR78" s="52"/>
      <c r="TCS78" s="52"/>
      <c r="TCT78" s="52"/>
      <c r="TCU78" s="52"/>
      <c r="TCV78" s="52"/>
      <c r="TCW78" s="52"/>
      <c r="TCX78" s="52"/>
      <c r="TCY78" s="52"/>
      <c r="TCZ78" s="52"/>
      <c r="TDA78" s="52"/>
      <c r="TDB78" s="52"/>
      <c r="TDC78" s="52"/>
      <c r="TDD78" s="52"/>
      <c r="TDE78" s="52"/>
      <c r="TDF78" s="52"/>
      <c r="TDG78" s="52"/>
      <c r="TDH78" s="52"/>
      <c r="TDI78" s="52"/>
      <c r="TDJ78" s="52"/>
      <c r="TDK78" s="52"/>
      <c r="TDL78" s="52"/>
      <c r="TDM78" s="52"/>
      <c r="TDN78" s="52"/>
      <c r="TDO78" s="52"/>
      <c r="TDP78" s="52"/>
      <c r="TDQ78" s="52"/>
      <c r="TDR78" s="52"/>
      <c r="TDS78" s="52"/>
      <c r="TDT78" s="52"/>
      <c r="TDU78" s="52"/>
      <c r="TDV78" s="52"/>
      <c r="TDW78" s="52"/>
      <c r="TDX78" s="52"/>
      <c r="TDY78" s="52"/>
      <c r="TDZ78" s="52"/>
      <c r="TEA78" s="52"/>
      <c r="TEB78" s="52"/>
      <c r="TEC78" s="52"/>
      <c r="TED78" s="52"/>
      <c r="TEE78" s="52"/>
      <c r="TEF78" s="52"/>
      <c r="TEG78" s="52"/>
      <c r="TEH78" s="52"/>
      <c r="TEI78" s="52"/>
      <c r="TEJ78" s="52"/>
      <c r="TEK78" s="52"/>
      <c r="TEL78" s="52"/>
      <c r="TEM78" s="52"/>
      <c r="TEN78" s="52"/>
      <c r="TEO78" s="52"/>
      <c r="TEP78" s="52"/>
      <c r="TEQ78" s="52"/>
      <c r="TER78" s="52"/>
      <c r="TES78" s="52"/>
      <c r="TET78" s="52"/>
      <c r="TEU78" s="52"/>
      <c r="TEV78" s="52"/>
      <c r="TEW78" s="52"/>
      <c r="TEX78" s="52"/>
      <c r="TEY78" s="52"/>
      <c r="TEZ78" s="52"/>
      <c r="TFA78" s="52"/>
      <c r="TFB78" s="52"/>
      <c r="TFC78" s="52"/>
      <c r="TFD78" s="52"/>
      <c r="TFE78" s="52"/>
      <c r="TFF78" s="52"/>
      <c r="TFG78" s="52"/>
      <c r="TFH78" s="52"/>
      <c r="TFI78" s="52"/>
      <c r="TFJ78" s="52"/>
      <c r="TFK78" s="52"/>
      <c r="TFL78" s="52"/>
      <c r="TFM78" s="52"/>
      <c r="TFN78" s="52"/>
      <c r="TFO78" s="52"/>
      <c r="TFP78" s="52"/>
      <c r="TFQ78" s="52"/>
      <c r="TFR78" s="52"/>
      <c r="TFS78" s="52"/>
      <c r="TFT78" s="52"/>
      <c r="TFU78" s="52"/>
      <c r="TFV78" s="52"/>
      <c r="TFW78" s="52"/>
      <c r="TFX78" s="52"/>
      <c r="TFY78" s="52"/>
      <c r="TFZ78" s="52"/>
      <c r="TGA78" s="52"/>
      <c r="TGB78" s="52"/>
      <c r="TGC78" s="52"/>
      <c r="TGD78" s="52"/>
      <c r="TGE78" s="52"/>
      <c r="TGF78" s="52"/>
      <c r="TGG78" s="52"/>
      <c r="TGH78" s="52"/>
      <c r="TGI78" s="52"/>
      <c r="TGJ78" s="52"/>
      <c r="TGK78" s="52"/>
      <c r="TGL78" s="52"/>
      <c r="TGM78" s="52"/>
      <c r="TGN78" s="52"/>
      <c r="TGO78" s="52"/>
      <c r="TGP78" s="52"/>
      <c r="TGQ78" s="52"/>
      <c r="TGR78" s="52"/>
      <c r="TGS78" s="52"/>
      <c r="TGT78" s="52"/>
      <c r="TGU78" s="52"/>
      <c r="TGV78" s="52"/>
      <c r="TGW78" s="52"/>
      <c r="TGX78" s="52"/>
      <c r="TGY78" s="52"/>
      <c r="TGZ78" s="52"/>
      <c r="THA78" s="52"/>
      <c r="THB78" s="52"/>
      <c r="THC78" s="52"/>
      <c r="THD78" s="52"/>
      <c r="THE78" s="52"/>
      <c r="THF78" s="52"/>
      <c r="THG78" s="52"/>
      <c r="THH78" s="52"/>
      <c r="THI78" s="52"/>
      <c r="THJ78" s="52"/>
      <c r="THK78" s="52"/>
      <c r="THL78" s="52"/>
      <c r="THM78" s="52"/>
      <c r="THN78" s="52"/>
      <c r="THO78" s="52"/>
      <c r="THP78" s="52"/>
      <c r="THQ78" s="52"/>
      <c r="THR78" s="52"/>
      <c r="THS78" s="52"/>
      <c r="THT78" s="52"/>
      <c r="THU78" s="52"/>
      <c r="THV78" s="52"/>
      <c r="THW78" s="52"/>
      <c r="THX78" s="52"/>
      <c r="THY78" s="52"/>
      <c r="THZ78" s="52"/>
      <c r="TIA78" s="52"/>
      <c r="TIB78" s="52"/>
      <c r="TIC78" s="52"/>
      <c r="TID78" s="52"/>
      <c r="TIE78" s="52"/>
      <c r="TIF78" s="52"/>
      <c r="TIG78" s="52"/>
      <c r="TIH78" s="52"/>
      <c r="TII78" s="52"/>
      <c r="TIJ78" s="52"/>
      <c r="TIK78" s="52"/>
      <c r="TIL78" s="52"/>
      <c r="TIM78" s="52"/>
      <c r="TIN78" s="52"/>
      <c r="TIO78" s="52"/>
      <c r="TIP78" s="52"/>
      <c r="TIQ78" s="52"/>
      <c r="TIR78" s="52"/>
      <c r="TIS78" s="52"/>
      <c r="TIT78" s="52"/>
      <c r="TIU78" s="52"/>
      <c r="TIV78" s="52"/>
      <c r="TIW78" s="52"/>
      <c r="TIX78" s="52"/>
      <c r="TIY78" s="52"/>
      <c r="TIZ78" s="52"/>
      <c r="TJA78" s="52"/>
      <c r="TJB78" s="52"/>
      <c r="TJC78" s="52"/>
      <c r="TJD78" s="52"/>
      <c r="TJE78" s="52"/>
      <c r="TJF78" s="52"/>
      <c r="TJG78" s="52"/>
      <c r="TJH78" s="52"/>
      <c r="TJI78" s="52"/>
      <c r="TJJ78" s="52"/>
      <c r="TJK78" s="52"/>
      <c r="TJL78" s="52"/>
      <c r="TJM78" s="52"/>
      <c r="TJN78" s="52"/>
      <c r="TJO78" s="52"/>
      <c r="TJP78" s="52"/>
      <c r="TJQ78" s="52"/>
      <c r="TJR78" s="52"/>
      <c r="TJS78" s="52"/>
      <c r="TJT78" s="52"/>
      <c r="TJU78" s="52"/>
      <c r="TJV78" s="52"/>
      <c r="TJW78" s="52"/>
      <c r="TJX78" s="52"/>
      <c r="TJY78" s="52"/>
      <c r="TJZ78" s="52"/>
      <c r="TKA78" s="52"/>
      <c r="TKB78" s="52"/>
      <c r="TKC78" s="52"/>
      <c r="TKD78" s="52"/>
      <c r="TKE78" s="52"/>
      <c r="TKF78" s="52"/>
      <c r="TKG78" s="52"/>
      <c r="TKH78" s="52"/>
      <c r="TKI78" s="52"/>
      <c r="TKJ78" s="52"/>
      <c r="TKK78" s="52"/>
      <c r="TKL78" s="52"/>
      <c r="TKM78" s="52"/>
      <c r="TKN78" s="52"/>
      <c r="TKO78" s="52"/>
      <c r="TKP78" s="52"/>
      <c r="TKQ78" s="52"/>
      <c r="TKR78" s="52"/>
      <c r="TKS78" s="52"/>
      <c r="TKT78" s="52"/>
      <c r="TKU78" s="52"/>
      <c r="TKV78" s="52"/>
      <c r="TKW78" s="52"/>
      <c r="TKX78" s="52"/>
      <c r="TKY78" s="52"/>
      <c r="TKZ78" s="52"/>
      <c r="TLA78" s="52"/>
      <c r="TLB78" s="52"/>
      <c r="TLC78" s="52"/>
      <c r="TLD78" s="52"/>
      <c r="TLE78" s="52"/>
      <c r="TLF78" s="52"/>
      <c r="TLG78" s="52"/>
      <c r="TLH78" s="52"/>
      <c r="TLI78" s="52"/>
      <c r="TLJ78" s="52"/>
      <c r="TLK78" s="52"/>
      <c r="TLL78" s="52"/>
      <c r="TLM78" s="52"/>
      <c r="TLN78" s="52"/>
      <c r="TLO78" s="52"/>
      <c r="TLP78" s="52"/>
      <c r="TLQ78" s="52"/>
      <c r="TLR78" s="52"/>
      <c r="TLS78" s="52"/>
      <c r="TLT78" s="52"/>
      <c r="TLU78" s="52"/>
      <c r="TLV78" s="52"/>
      <c r="TLW78" s="52"/>
      <c r="TLX78" s="52"/>
      <c r="TLY78" s="52"/>
      <c r="TLZ78" s="52"/>
      <c r="TMA78" s="52"/>
      <c r="TMB78" s="52"/>
      <c r="TMC78" s="52"/>
      <c r="TMD78" s="52"/>
      <c r="TME78" s="52"/>
      <c r="TMF78" s="52"/>
      <c r="TMG78" s="52"/>
      <c r="TMH78" s="52"/>
      <c r="TMI78" s="52"/>
      <c r="TMJ78" s="52"/>
      <c r="TMK78" s="52"/>
      <c r="TML78" s="52"/>
      <c r="TMM78" s="52"/>
      <c r="TMN78" s="52"/>
      <c r="TMO78" s="52"/>
      <c r="TMP78" s="52"/>
      <c r="TMQ78" s="52"/>
      <c r="TMR78" s="52"/>
      <c r="TMS78" s="52"/>
      <c r="TMT78" s="52"/>
      <c r="TMU78" s="52"/>
      <c r="TMV78" s="52"/>
      <c r="TMW78" s="52"/>
      <c r="TMX78" s="52"/>
      <c r="TMY78" s="52"/>
      <c r="TMZ78" s="52"/>
      <c r="TNA78" s="52"/>
      <c r="TNB78" s="52"/>
      <c r="TNC78" s="52"/>
      <c r="TND78" s="52"/>
      <c r="TNE78" s="52"/>
      <c r="TNF78" s="52"/>
      <c r="TNG78" s="52"/>
      <c r="TNH78" s="52"/>
      <c r="TNI78" s="52"/>
      <c r="TNJ78" s="52"/>
      <c r="TNK78" s="52"/>
      <c r="TNL78" s="52"/>
      <c r="TNM78" s="52"/>
      <c r="TNN78" s="52"/>
      <c r="TNO78" s="52"/>
      <c r="TNP78" s="52"/>
      <c r="TNQ78" s="52"/>
      <c r="TNR78" s="52"/>
      <c r="TNS78" s="52"/>
      <c r="TNT78" s="52"/>
      <c r="TNU78" s="52"/>
      <c r="TNV78" s="52"/>
      <c r="TNW78" s="52"/>
      <c r="TNX78" s="52"/>
      <c r="TNY78" s="52"/>
      <c r="TNZ78" s="52"/>
      <c r="TOA78" s="52"/>
      <c r="TOB78" s="52"/>
      <c r="TOC78" s="52"/>
      <c r="TOD78" s="52"/>
      <c r="TOE78" s="52"/>
      <c r="TOF78" s="52"/>
      <c r="TOG78" s="52"/>
      <c r="TOH78" s="52"/>
      <c r="TOI78" s="52"/>
      <c r="TOJ78" s="52"/>
      <c r="TOK78" s="52"/>
      <c r="TOL78" s="52"/>
      <c r="TOM78" s="52"/>
      <c r="TON78" s="52"/>
      <c r="TOO78" s="52"/>
      <c r="TOP78" s="52"/>
      <c r="TOQ78" s="52"/>
      <c r="TOR78" s="52"/>
      <c r="TOS78" s="52"/>
      <c r="TOT78" s="52"/>
      <c r="TOU78" s="52"/>
      <c r="TOV78" s="52"/>
      <c r="TOW78" s="52"/>
      <c r="TOX78" s="52"/>
      <c r="TOY78" s="52"/>
      <c r="TOZ78" s="52"/>
      <c r="TPA78" s="52"/>
      <c r="TPB78" s="52"/>
      <c r="TPC78" s="52"/>
      <c r="TPD78" s="52"/>
      <c r="TPE78" s="52"/>
      <c r="TPF78" s="52"/>
      <c r="TPG78" s="52"/>
      <c r="TPH78" s="52"/>
      <c r="TPI78" s="52"/>
      <c r="TPJ78" s="52"/>
      <c r="TPK78" s="52"/>
      <c r="TPL78" s="52"/>
      <c r="TPM78" s="52"/>
      <c r="TPN78" s="52"/>
      <c r="TPO78" s="52"/>
      <c r="TPP78" s="52"/>
      <c r="TPQ78" s="52"/>
      <c r="TPR78" s="52"/>
      <c r="TPS78" s="52"/>
      <c r="TPT78" s="52"/>
      <c r="TPU78" s="52"/>
      <c r="TPV78" s="52"/>
      <c r="TPW78" s="52"/>
      <c r="TPX78" s="52"/>
      <c r="TPY78" s="52"/>
      <c r="TPZ78" s="52"/>
      <c r="TQA78" s="52"/>
      <c r="TQB78" s="52"/>
      <c r="TQC78" s="52"/>
      <c r="TQD78" s="52"/>
      <c r="TQE78" s="52"/>
      <c r="TQF78" s="52"/>
      <c r="TQG78" s="52"/>
      <c r="TQH78" s="52"/>
      <c r="TQI78" s="52"/>
      <c r="TQJ78" s="52"/>
      <c r="TQK78" s="52"/>
      <c r="TQL78" s="52"/>
      <c r="TQM78" s="52"/>
      <c r="TQN78" s="52"/>
      <c r="TQO78" s="52"/>
      <c r="TQP78" s="52"/>
      <c r="TQQ78" s="52"/>
      <c r="TQR78" s="52"/>
      <c r="TQS78" s="52"/>
      <c r="TQT78" s="52"/>
      <c r="TQU78" s="52"/>
      <c r="TQV78" s="52"/>
      <c r="TQW78" s="52"/>
      <c r="TQX78" s="52"/>
      <c r="TQY78" s="52"/>
      <c r="TQZ78" s="52"/>
      <c r="TRA78" s="52"/>
      <c r="TRB78" s="52"/>
      <c r="TRC78" s="52"/>
      <c r="TRD78" s="52"/>
      <c r="TRE78" s="52"/>
      <c r="TRF78" s="52"/>
      <c r="TRG78" s="52"/>
      <c r="TRH78" s="52"/>
      <c r="TRI78" s="52"/>
      <c r="TRJ78" s="52"/>
      <c r="TRK78" s="52"/>
      <c r="TRL78" s="52"/>
      <c r="TRM78" s="52"/>
      <c r="TRN78" s="52"/>
      <c r="TRO78" s="52"/>
      <c r="TRP78" s="52"/>
      <c r="TRQ78" s="52"/>
      <c r="TRR78" s="52"/>
      <c r="TRS78" s="52"/>
      <c r="TRT78" s="52"/>
      <c r="TRU78" s="52"/>
      <c r="TRV78" s="52"/>
      <c r="TRW78" s="52"/>
      <c r="TRX78" s="52"/>
      <c r="TRY78" s="52"/>
      <c r="TRZ78" s="52"/>
      <c r="TSA78" s="52"/>
      <c r="TSB78" s="52"/>
      <c r="TSC78" s="52"/>
      <c r="TSD78" s="52"/>
      <c r="TSE78" s="52"/>
      <c r="TSF78" s="52"/>
      <c r="TSG78" s="52"/>
      <c r="TSH78" s="52"/>
      <c r="TSI78" s="52"/>
      <c r="TSJ78" s="52"/>
      <c r="TSK78" s="52"/>
      <c r="TSL78" s="52"/>
      <c r="TSM78" s="52"/>
      <c r="TSN78" s="52"/>
      <c r="TSO78" s="52"/>
      <c r="TSP78" s="52"/>
      <c r="TSQ78" s="52"/>
      <c r="TSR78" s="52"/>
      <c r="TSS78" s="52"/>
      <c r="TST78" s="52"/>
      <c r="TSU78" s="52"/>
      <c r="TSV78" s="52"/>
      <c r="TSW78" s="52"/>
      <c r="TSX78" s="52"/>
      <c r="TSY78" s="52"/>
      <c r="TSZ78" s="52"/>
      <c r="TTA78" s="52"/>
      <c r="TTB78" s="52"/>
      <c r="TTC78" s="52"/>
      <c r="TTD78" s="52"/>
      <c r="TTE78" s="52"/>
      <c r="TTF78" s="52"/>
      <c r="TTG78" s="52"/>
      <c r="TTH78" s="52"/>
      <c r="TTI78" s="52"/>
      <c r="TTJ78" s="52"/>
      <c r="TTK78" s="52"/>
      <c r="TTL78" s="52"/>
      <c r="TTM78" s="52"/>
      <c r="TTN78" s="52"/>
      <c r="TTO78" s="52"/>
      <c r="TTP78" s="52"/>
      <c r="TTQ78" s="52"/>
      <c r="TTR78" s="52"/>
      <c r="TTS78" s="52"/>
      <c r="TTT78" s="52"/>
      <c r="TTU78" s="52"/>
      <c r="TTV78" s="52"/>
      <c r="TTW78" s="52"/>
      <c r="TTX78" s="52"/>
      <c r="TTY78" s="52"/>
      <c r="TTZ78" s="52"/>
      <c r="TUA78" s="52"/>
      <c r="TUB78" s="52"/>
      <c r="TUC78" s="52"/>
      <c r="TUD78" s="52"/>
      <c r="TUE78" s="52"/>
      <c r="TUF78" s="52"/>
      <c r="TUG78" s="52"/>
      <c r="TUH78" s="52"/>
      <c r="TUI78" s="52"/>
      <c r="TUJ78" s="52"/>
      <c r="TUK78" s="52"/>
      <c r="TUL78" s="52"/>
      <c r="TUM78" s="52"/>
      <c r="TUN78" s="52"/>
      <c r="TUO78" s="52"/>
      <c r="TUP78" s="52"/>
      <c r="TUQ78" s="52"/>
      <c r="TUR78" s="52"/>
      <c r="TUS78" s="52"/>
      <c r="TUT78" s="52"/>
      <c r="TUU78" s="52"/>
      <c r="TUV78" s="52"/>
      <c r="TUW78" s="52"/>
      <c r="TUX78" s="52"/>
      <c r="TUY78" s="52"/>
      <c r="TUZ78" s="52"/>
      <c r="TVA78" s="52"/>
      <c r="TVB78" s="52"/>
      <c r="TVC78" s="52"/>
      <c r="TVD78" s="52"/>
      <c r="TVE78" s="52"/>
      <c r="TVF78" s="52"/>
      <c r="TVG78" s="52"/>
      <c r="TVH78" s="52"/>
      <c r="TVI78" s="52"/>
      <c r="TVJ78" s="52"/>
      <c r="TVK78" s="52"/>
      <c r="TVL78" s="52"/>
      <c r="TVM78" s="52"/>
      <c r="TVN78" s="52"/>
      <c r="TVO78" s="52"/>
      <c r="TVP78" s="52"/>
      <c r="TVQ78" s="52"/>
      <c r="TVR78" s="52"/>
      <c r="TVS78" s="52"/>
      <c r="TVT78" s="52"/>
      <c r="TVU78" s="52"/>
      <c r="TVV78" s="52"/>
      <c r="TVW78" s="52"/>
      <c r="TVX78" s="52"/>
      <c r="TVY78" s="52"/>
      <c r="TVZ78" s="52"/>
      <c r="TWA78" s="52"/>
      <c r="TWB78" s="52"/>
      <c r="TWC78" s="52"/>
      <c r="TWD78" s="52"/>
      <c r="TWE78" s="52"/>
      <c r="TWF78" s="52"/>
      <c r="TWG78" s="52"/>
      <c r="TWH78" s="52"/>
      <c r="TWI78" s="52"/>
      <c r="TWJ78" s="52"/>
      <c r="TWK78" s="52"/>
      <c r="TWL78" s="52"/>
      <c r="TWM78" s="52"/>
      <c r="TWN78" s="52"/>
      <c r="TWO78" s="52"/>
      <c r="TWP78" s="52"/>
      <c r="TWQ78" s="52"/>
      <c r="TWR78" s="52"/>
      <c r="TWS78" s="52"/>
      <c r="TWT78" s="52"/>
      <c r="TWU78" s="52"/>
      <c r="TWV78" s="52"/>
      <c r="TWW78" s="52"/>
      <c r="TWX78" s="52"/>
      <c r="TWY78" s="52"/>
      <c r="TWZ78" s="52"/>
      <c r="TXA78" s="52"/>
      <c r="TXB78" s="52"/>
      <c r="TXC78" s="52"/>
      <c r="TXD78" s="52"/>
      <c r="TXE78" s="52"/>
      <c r="TXF78" s="52"/>
      <c r="TXG78" s="52"/>
      <c r="TXH78" s="52"/>
      <c r="TXI78" s="52"/>
      <c r="TXJ78" s="52"/>
      <c r="TXK78" s="52"/>
      <c r="TXL78" s="52"/>
      <c r="TXM78" s="52"/>
      <c r="TXN78" s="52"/>
      <c r="TXO78" s="52"/>
      <c r="TXP78" s="52"/>
      <c r="TXQ78" s="52"/>
      <c r="TXR78" s="52"/>
      <c r="TXS78" s="52"/>
      <c r="TXT78" s="52"/>
      <c r="TXU78" s="52"/>
      <c r="TXV78" s="52"/>
      <c r="TXW78" s="52"/>
      <c r="TXX78" s="52"/>
      <c r="TXY78" s="52"/>
      <c r="TXZ78" s="52"/>
      <c r="TYA78" s="52"/>
      <c r="TYB78" s="52"/>
      <c r="TYC78" s="52"/>
      <c r="TYD78" s="52"/>
      <c r="TYE78" s="52"/>
      <c r="TYF78" s="52"/>
      <c r="TYG78" s="52"/>
      <c r="TYH78" s="52"/>
      <c r="TYI78" s="52"/>
      <c r="TYJ78" s="52"/>
      <c r="TYK78" s="52"/>
      <c r="TYL78" s="52"/>
      <c r="TYM78" s="52"/>
      <c r="TYN78" s="52"/>
      <c r="TYO78" s="52"/>
      <c r="TYP78" s="52"/>
      <c r="TYQ78" s="52"/>
      <c r="TYR78" s="52"/>
      <c r="TYS78" s="52"/>
      <c r="TYT78" s="52"/>
      <c r="TYU78" s="52"/>
      <c r="TYV78" s="52"/>
      <c r="TYW78" s="52"/>
      <c r="TYX78" s="52"/>
      <c r="TYY78" s="52"/>
      <c r="TYZ78" s="52"/>
      <c r="TZA78" s="52"/>
      <c r="TZB78" s="52"/>
      <c r="TZC78" s="52"/>
      <c r="TZD78" s="52"/>
      <c r="TZE78" s="52"/>
      <c r="TZF78" s="52"/>
      <c r="TZG78" s="52"/>
      <c r="TZH78" s="52"/>
      <c r="TZI78" s="52"/>
      <c r="TZJ78" s="52"/>
      <c r="TZK78" s="52"/>
      <c r="TZL78" s="52"/>
      <c r="TZM78" s="52"/>
      <c r="TZN78" s="52"/>
      <c r="TZO78" s="52"/>
      <c r="TZP78" s="52"/>
      <c r="TZQ78" s="52"/>
      <c r="TZR78" s="52"/>
      <c r="TZS78" s="52"/>
      <c r="TZT78" s="52"/>
      <c r="TZU78" s="52"/>
      <c r="TZV78" s="52"/>
      <c r="TZW78" s="52"/>
      <c r="TZX78" s="52"/>
      <c r="TZY78" s="52"/>
      <c r="TZZ78" s="52"/>
      <c r="UAA78" s="52"/>
      <c r="UAB78" s="52"/>
      <c r="UAC78" s="52"/>
      <c r="UAD78" s="52"/>
      <c r="UAE78" s="52"/>
      <c r="UAF78" s="52"/>
      <c r="UAG78" s="52"/>
      <c r="UAH78" s="52"/>
      <c r="UAI78" s="52"/>
      <c r="UAJ78" s="52"/>
      <c r="UAK78" s="52"/>
      <c r="UAL78" s="52"/>
      <c r="UAM78" s="52"/>
      <c r="UAN78" s="52"/>
      <c r="UAO78" s="52"/>
      <c r="UAP78" s="52"/>
      <c r="UAQ78" s="52"/>
      <c r="UAR78" s="52"/>
      <c r="UAS78" s="52"/>
      <c r="UAT78" s="52"/>
      <c r="UAU78" s="52"/>
      <c r="UAV78" s="52"/>
      <c r="UAW78" s="52"/>
      <c r="UAX78" s="52"/>
      <c r="UAY78" s="52"/>
      <c r="UAZ78" s="52"/>
      <c r="UBA78" s="52"/>
      <c r="UBB78" s="52"/>
      <c r="UBC78" s="52"/>
      <c r="UBD78" s="52"/>
      <c r="UBE78" s="52"/>
      <c r="UBF78" s="52"/>
      <c r="UBG78" s="52"/>
      <c r="UBH78" s="52"/>
      <c r="UBI78" s="52"/>
      <c r="UBJ78" s="52"/>
      <c r="UBK78" s="52"/>
      <c r="UBL78" s="52"/>
      <c r="UBM78" s="52"/>
      <c r="UBN78" s="52"/>
      <c r="UBO78" s="52"/>
      <c r="UBP78" s="52"/>
      <c r="UBQ78" s="52"/>
      <c r="UBR78" s="52"/>
      <c r="UBS78" s="52"/>
      <c r="UBT78" s="52"/>
      <c r="UBU78" s="52"/>
      <c r="UBV78" s="52"/>
      <c r="UBW78" s="52"/>
      <c r="UBX78" s="52"/>
      <c r="UBY78" s="52"/>
      <c r="UBZ78" s="52"/>
      <c r="UCA78" s="52"/>
      <c r="UCB78" s="52"/>
      <c r="UCC78" s="52"/>
      <c r="UCD78" s="52"/>
      <c r="UCE78" s="52"/>
      <c r="UCF78" s="52"/>
      <c r="UCG78" s="52"/>
      <c r="UCH78" s="52"/>
      <c r="UCI78" s="52"/>
      <c r="UCJ78" s="52"/>
      <c r="UCK78" s="52"/>
      <c r="UCL78" s="52"/>
      <c r="UCM78" s="52"/>
      <c r="UCN78" s="52"/>
      <c r="UCO78" s="52"/>
      <c r="UCP78" s="52"/>
      <c r="UCQ78" s="52"/>
      <c r="UCR78" s="52"/>
      <c r="UCS78" s="52"/>
      <c r="UCT78" s="52"/>
      <c r="UCU78" s="52"/>
      <c r="UCV78" s="52"/>
      <c r="UCW78" s="52"/>
      <c r="UCX78" s="52"/>
      <c r="UCY78" s="52"/>
      <c r="UCZ78" s="52"/>
      <c r="UDA78" s="52"/>
      <c r="UDB78" s="52"/>
      <c r="UDC78" s="52"/>
      <c r="UDD78" s="52"/>
      <c r="UDE78" s="52"/>
      <c r="UDF78" s="52"/>
      <c r="UDG78" s="52"/>
      <c r="UDH78" s="52"/>
      <c r="UDI78" s="52"/>
      <c r="UDJ78" s="52"/>
      <c r="UDK78" s="52"/>
      <c r="UDL78" s="52"/>
      <c r="UDM78" s="52"/>
      <c r="UDN78" s="52"/>
      <c r="UDO78" s="52"/>
      <c r="UDP78" s="52"/>
      <c r="UDQ78" s="52"/>
      <c r="UDR78" s="52"/>
      <c r="UDS78" s="52"/>
      <c r="UDT78" s="52"/>
      <c r="UDU78" s="52"/>
      <c r="UDV78" s="52"/>
      <c r="UDW78" s="52"/>
      <c r="UDX78" s="52"/>
      <c r="UDY78" s="52"/>
      <c r="UDZ78" s="52"/>
      <c r="UEA78" s="52"/>
      <c r="UEB78" s="52"/>
      <c r="UEC78" s="52"/>
      <c r="UED78" s="52"/>
      <c r="UEE78" s="52"/>
      <c r="UEF78" s="52"/>
      <c r="UEG78" s="52"/>
      <c r="UEH78" s="52"/>
      <c r="UEI78" s="52"/>
      <c r="UEJ78" s="52"/>
      <c r="UEK78" s="52"/>
      <c r="UEL78" s="52"/>
      <c r="UEM78" s="52"/>
      <c r="UEN78" s="52"/>
      <c r="UEO78" s="52"/>
      <c r="UEP78" s="52"/>
      <c r="UEQ78" s="52"/>
      <c r="UER78" s="52"/>
      <c r="UES78" s="52"/>
      <c r="UET78" s="52"/>
      <c r="UEU78" s="52"/>
      <c r="UEV78" s="52"/>
      <c r="UEW78" s="52"/>
      <c r="UEX78" s="52"/>
      <c r="UEY78" s="52"/>
      <c r="UEZ78" s="52"/>
      <c r="UFA78" s="52"/>
      <c r="UFB78" s="52"/>
      <c r="UFC78" s="52"/>
      <c r="UFD78" s="52"/>
      <c r="UFE78" s="52"/>
      <c r="UFF78" s="52"/>
      <c r="UFG78" s="52"/>
      <c r="UFH78" s="52"/>
      <c r="UFI78" s="52"/>
      <c r="UFJ78" s="52"/>
      <c r="UFK78" s="52"/>
      <c r="UFL78" s="52"/>
      <c r="UFM78" s="52"/>
      <c r="UFN78" s="52"/>
      <c r="UFO78" s="52"/>
      <c r="UFP78" s="52"/>
      <c r="UFQ78" s="52"/>
      <c r="UFR78" s="52"/>
      <c r="UFS78" s="52"/>
      <c r="UFT78" s="52"/>
      <c r="UFU78" s="52"/>
      <c r="UFV78" s="52"/>
      <c r="UFW78" s="52"/>
      <c r="UFX78" s="52"/>
      <c r="UFY78" s="52"/>
      <c r="UFZ78" s="52"/>
      <c r="UGA78" s="52"/>
      <c r="UGB78" s="52"/>
      <c r="UGC78" s="52"/>
      <c r="UGD78" s="52"/>
      <c r="UGE78" s="52"/>
      <c r="UGF78" s="52"/>
      <c r="UGG78" s="52"/>
      <c r="UGH78" s="52"/>
      <c r="UGI78" s="52"/>
      <c r="UGJ78" s="52"/>
      <c r="UGK78" s="52"/>
      <c r="UGL78" s="52"/>
      <c r="UGM78" s="52"/>
      <c r="UGN78" s="52"/>
      <c r="UGO78" s="52"/>
      <c r="UGP78" s="52"/>
      <c r="UGQ78" s="52"/>
      <c r="UGR78" s="52"/>
      <c r="UGS78" s="52"/>
      <c r="UGT78" s="52"/>
      <c r="UGU78" s="52"/>
      <c r="UGV78" s="52"/>
      <c r="UGW78" s="52"/>
      <c r="UGX78" s="52"/>
      <c r="UGY78" s="52"/>
      <c r="UGZ78" s="52"/>
      <c r="UHA78" s="52"/>
      <c r="UHB78" s="52"/>
      <c r="UHC78" s="52"/>
      <c r="UHD78" s="52"/>
      <c r="UHE78" s="52"/>
      <c r="UHF78" s="52"/>
      <c r="UHG78" s="52"/>
      <c r="UHH78" s="52"/>
      <c r="UHI78" s="52"/>
      <c r="UHJ78" s="52"/>
      <c r="UHK78" s="52"/>
      <c r="UHL78" s="52"/>
      <c r="UHM78" s="52"/>
      <c r="UHN78" s="52"/>
      <c r="UHO78" s="52"/>
      <c r="UHP78" s="52"/>
      <c r="UHQ78" s="52"/>
      <c r="UHR78" s="52"/>
      <c r="UHS78" s="52"/>
      <c r="UHT78" s="52"/>
      <c r="UHU78" s="52"/>
      <c r="UHV78" s="52"/>
      <c r="UHW78" s="52"/>
      <c r="UHX78" s="52"/>
      <c r="UHY78" s="52"/>
      <c r="UHZ78" s="52"/>
      <c r="UIA78" s="52"/>
      <c r="UIB78" s="52"/>
      <c r="UIC78" s="52"/>
      <c r="UID78" s="52"/>
      <c r="UIE78" s="52"/>
      <c r="UIF78" s="52"/>
      <c r="UIG78" s="52"/>
      <c r="UIH78" s="52"/>
      <c r="UII78" s="52"/>
      <c r="UIJ78" s="52"/>
      <c r="UIK78" s="52"/>
      <c r="UIL78" s="52"/>
      <c r="UIM78" s="52"/>
      <c r="UIN78" s="52"/>
      <c r="UIO78" s="52"/>
      <c r="UIP78" s="52"/>
      <c r="UIQ78" s="52"/>
      <c r="UIR78" s="52"/>
      <c r="UIS78" s="52"/>
      <c r="UIT78" s="52"/>
      <c r="UIU78" s="52"/>
      <c r="UIV78" s="52"/>
      <c r="UIW78" s="52"/>
      <c r="UIX78" s="52"/>
      <c r="UIY78" s="52"/>
      <c r="UIZ78" s="52"/>
      <c r="UJA78" s="52"/>
      <c r="UJB78" s="52"/>
      <c r="UJC78" s="52"/>
      <c r="UJD78" s="52"/>
      <c r="UJE78" s="52"/>
      <c r="UJF78" s="52"/>
      <c r="UJG78" s="52"/>
      <c r="UJH78" s="52"/>
      <c r="UJI78" s="52"/>
      <c r="UJJ78" s="52"/>
      <c r="UJK78" s="52"/>
      <c r="UJL78" s="52"/>
      <c r="UJM78" s="52"/>
      <c r="UJN78" s="52"/>
      <c r="UJO78" s="52"/>
      <c r="UJP78" s="52"/>
      <c r="UJQ78" s="52"/>
      <c r="UJR78" s="52"/>
      <c r="UJS78" s="52"/>
      <c r="UJT78" s="52"/>
      <c r="UJU78" s="52"/>
      <c r="UJV78" s="52"/>
      <c r="UJW78" s="52"/>
      <c r="UJX78" s="52"/>
      <c r="UJY78" s="52"/>
      <c r="UJZ78" s="52"/>
      <c r="UKA78" s="52"/>
      <c r="UKB78" s="52"/>
      <c r="UKC78" s="52"/>
      <c r="UKD78" s="52"/>
      <c r="UKE78" s="52"/>
      <c r="UKF78" s="52"/>
      <c r="UKG78" s="52"/>
      <c r="UKH78" s="52"/>
      <c r="UKI78" s="52"/>
      <c r="UKJ78" s="52"/>
      <c r="UKK78" s="52"/>
      <c r="UKL78" s="52"/>
      <c r="UKM78" s="52"/>
      <c r="UKN78" s="52"/>
      <c r="UKO78" s="52"/>
      <c r="UKP78" s="52"/>
      <c r="UKQ78" s="52"/>
      <c r="UKR78" s="52"/>
      <c r="UKS78" s="52"/>
      <c r="UKT78" s="52"/>
      <c r="UKU78" s="52"/>
      <c r="UKV78" s="52"/>
      <c r="UKW78" s="52"/>
      <c r="UKX78" s="52"/>
      <c r="UKY78" s="52"/>
      <c r="UKZ78" s="52"/>
      <c r="ULA78" s="52"/>
      <c r="ULB78" s="52"/>
      <c r="ULC78" s="52"/>
      <c r="ULD78" s="52"/>
      <c r="ULE78" s="52"/>
      <c r="ULF78" s="52"/>
      <c r="ULG78" s="52"/>
      <c r="ULH78" s="52"/>
      <c r="ULI78" s="52"/>
      <c r="ULJ78" s="52"/>
      <c r="ULK78" s="52"/>
      <c r="ULL78" s="52"/>
      <c r="ULM78" s="52"/>
      <c r="ULN78" s="52"/>
      <c r="ULO78" s="52"/>
      <c r="ULP78" s="52"/>
      <c r="ULQ78" s="52"/>
      <c r="ULR78" s="52"/>
      <c r="ULS78" s="52"/>
      <c r="ULT78" s="52"/>
      <c r="ULU78" s="52"/>
      <c r="ULV78" s="52"/>
      <c r="ULW78" s="52"/>
      <c r="ULX78" s="52"/>
      <c r="ULY78" s="52"/>
      <c r="ULZ78" s="52"/>
      <c r="UMA78" s="52"/>
      <c r="UMB78" s="52"/>
      <c r="UMC78" s="52"/>
      <c r="UMD78" s="52"/>
      <c r="UME78" s="52"/>
      <c r="UMF78" s="52"/>
      <c r="UMG78" s="52"/>
      <c r="UMH78" s="52"/>
      <c r="UMI78" s="52"/>
      <c r="UMJ78" s="52"/>
      <c r="UMK78" s="52"/>
      <c r="UML78" s="52"/>
      <c r="UMM78" s="52"/>
      <c r="UMN78" s="52"/>
      <c r="UMO78" s="52"/>
      <c r="UMP78" s="52"/>
      <c r="UMQ78" s="52"/>
      <c r="UMR78" s="52"/>
      <c r="UMS78" s="52"/>
      <c r="UMT78" s="52"/>
      <c r="UMU78" s="52"/>
      <c r="UMV78" s="52"/>
      <c r="UMW78" s="52"/>
      <c r="UMX78" s="52"/>
      <c r="UMY78" s="52"/>
      <c r="UMZ78" s="52"/>
      <c r="UNA78" s="52"/>
      <c r="UNB78" s="52"/>
      <c r="UNC78" s="52"/>
      <c r="UND78" s="52"/>
      <c r="UNE78" s="52"/>
      <c r="UNF78" s="52"/>
      <c r="UNG78" s="52"/>
      <c r="UNH78" s="52"/>
      <c r="UNI78" s="52"/>
      <c r="UNJ78" s="52"/>
      <c r="UNK78" s="52"/>
      <c r="UNL78" s="52"/>
      <c r="UNM78" s="52"/>
      <c r="UNN78" s="52"/>
      <c r="UNO78" s="52"/>
      <c r="UNP78" s="52"/>
      <c r="UNQ78" s="52"/>
      <c r="UNR78" s="52"/>
      <c r="UNS78" s="52"/>
      <c r="UNT78" s="52"/>
      <c r="UNU78" s="52"/>
      <c r="UNV78" s="52"/>
      <c r="UNW78" s="52"/>
      <c r="UNX78" s="52"/>
      <c r="UNY78" s="52"/>
      <c r="UNZ78" s="52"/>
      <c r="UOA78" s="52"/>
      <c r="UOB78" s="52"/>
      <c r="UOC78" s="52"/>
      <c r="UOD78" s="52"/>
      <c r="UOE78" s="52"/>
      <c r="UOF78" s="52"/>
      <c r="UOG78" s="52"/>
      <c r="UOH78" s="52"/>
      <c r="UOI78" s="52"/>
      <c r="UOJ78" s="52"/>
      <c r="UOK78" s="52"/>
      <c r="UOL78" s="52"/>
      <c r="UOM78" s="52"/>
      <c r="UON78" s="52"/>
      <c r="UOO78" s="52"/>
      <c r="UOP78" s="52"/>
      <c r="UOQ78" s="52"/>
      <c r="UOR78" s="52"/>
      <c r="UOS78" s="52"/>
      <c r="UOT78" s="52"/>
      <c r="UOU78" s="52"/>
      <c r="UOV78" s="52"/>
      <c r="UOW78" s="52"/>
      <c r="UOX78" s="52"/>
      <c r="UOY78" s="52"/>
      <c r="UOZ78" s="52"/>
      <c r="UPA78" s="52"/>
      <c r="UPB78" s="52"/>
      <c r="UPC78" s="52"/>
      <c r="UPD78" s="52"/>
      <c r="UPE78" s="52"/>
      <c r="UPF78" s="52"/>
      <c r="UPG78" s="52"/>
      <c r="UPH78" s="52"/>
      <c r="UPI78" s="52"/>
      <c r="UPJ78" s="52"/>
      <c r="UPK78" s="52"/>
      <c r="UPL78" s="52"/>
      <c r="UPM78" s="52"/>
      <c r="UPN78" s="52"/>
      <c r="UPO78" s="52"/>
      <c r="UPP78" s="52"/>
      <c r="UPQ78" s="52"/>
      <c r="UPR78" s="52"/>
      <c r="UPS78" s="52"/>
      <c r="UPT78" s="52"/>
      <c r="UPU78" s="52"/>
      <c r="UPV78" s="52"/>
      <c r="UPW78" s="52"/>
      <c r="UPX78" s="52"/>
      <c r="UPY78" s="52"/>
      <c r="UPZ78" s="52"/>
      <c r="UQA78" s="52"/>
      <c r="UQB78" s="52"/>
      <c r="UQC78" s="52"/>
      <c r="UQD78" s="52"/>
      <c r="UQE78" s="52"/>
      <c r="UQF78" s="52"/>
      <c r="UQG78" s="52"/>
      <c r="UQH78" s="52"/>
      <c r="UQI78" s="52"/>
      <c r="UQJ78" s="52"/>
      <c r="UQK78" s="52"/>
      <c r="UQL78" s="52"/>
      <c r="UQM78" s="52"/>
      <c r="UQN78" s="52"/>
      <c r="UQO78" s="52"/>
      <c r="UQP78" s="52"/>
      <c r="UQQ78" s="52"/>
      <c r="UQR78" s="52"/>
      <c r="UQS78" s="52"/>
      <c r="UQT78" s="52"/>
      <c r="UQU78" s="52"/>
      <c r="UQV78" s="52"/>
      <c r="UQW78" s="52"/>
      <c r="UQX78" s="52"/>
      <c r="UQY78" s="52"/>
      <c r="UQZ78" s="52"/>
      <c r="URA78" s="52"/>
      <c r="URB78" s="52"/>
      <c r="URC78" s="52"/>
      <c r="URD78" s="52"/>
      <c r="URE78" s="52"/>
      <c r="URF78" s="52"/>
      <c r="URG78" s="52"/>
      <c r="URH78" s="52"/>
      <c r="URI78" s="52"/>
      <c r="URJ78" s="52"/>
      <c r="URK78" s="52"/>
      <c r="URL78" s="52"/>
      <c r="URM78" s="52"/>
      <c r="URN78" s="52"/>
      <c r="URO78" s="52"/>
      <c r="URP78" s="52"/>
      <c r="URQ78" s="52"/>
      <c r="URR78" s="52"/>
      <c r="URS78" s="52"/>
      <c r="URT78" s="52"/>
      <c r="URU78" s="52"/>
      <c r="URV78" s="52"/>
      <c r="URW78" s="52"/>
      <c r="URX78" s="52"/>
      <c r="URY78" s="52"/>
      <c r="URZ78" s="52"/>
      <c r="USA78" s="52"/>
      <c r="USB78" s="52"/>
      <c r="USC78" s="52"/>
      <c r="USD78" s="52"/>
      <c r="USE78" s="52"/>
      <c r="USF78" s="52"/>
      <c r="USG78" s="52"/>
      <c r="USH78" s="52"/>
      <c r="USI78" s="52"/>
      <c r="USJ78" s="52"/>
      <c r="USK78" s="52"/>
      <c r="USL78" s="52"/>
      <c r="USM78" s="52"/>
      <c r="USN78" s="52"/>
      <c r="USO78" s="52"/>
      <c r="USP78" s="52"/>
      <c r="USQ78" s="52"/>
      <c r="USR78" s="52"/>
      <c r="USS78" s="52"/>
      <c r="UST78" s="52"/>
      <c r="USU78" s="52"/>
      <c r="USV78" s="52"/>
      <c r="USW78" s="52"/>
      <c r="USX78" s="52"/>
      <c r="USY78" s="52"/>
      <c r="USZ78" s="52"/>
      <c r="UTA78" s="52"/>
      <c r="UTB78" s="52"/>
      <c r="UTC78" s="52"/>
      <c r="UTD78" s="52"/>
      <c r="UTE78" s="52"/>
      <c r="UTF78" s="52"/>
      <c r="UTG78" s="52"/>
      <c r="UTH78" s="52"/>
      <c r="UTI78" s="52"/>
      <c r="UTJ78" s="52"/>
      <c r="UTK78" s="52"/>
      <c r="UTL78" s="52"/>
      <c r="UTM78" s="52"/>
      <c r="UTN78" s="52"/>
      <c r="UTO78" s="52"/>
      <c r="UTP78" s="52"/>
      <c r="UTQ78" s="52"/>
      <c r="UTR78" s="52"/>
      <c r="UTS78" s="52"/>
      <c r="UTT78" s="52"/>
      <c r="UTU78" s="52"/>
      <c r="UTV78" s="52"/>
      <c r="UTW78" s="52"/>
      <c r="UTX78" s="52"/>
      <c r="UTY78" s="52"/>
      <c r="UTZ78" s="52"/>
      <c r="UUA78" s="52"/>
      <c r="UUB78" s="52"/>
      <c r="UUC78" s="52"/>
      <c r="UUD78" s="52"/>
      <c r="UUE78" s="52"/>
      <c r="UUF78" s="52"/>
      <c r="UUG78" s="52"/>
      <c r="UUH78" s="52"/>
      <c r="UUI78" s="52"/>
      <c r="UUJ78" s="52"/>
      <c r="UUK78" s="52"/>
      <c r="UUL78" s="52"/>
      <c r="UUM78" s="52"/>
      <c r="UUN78" s="52"/>
      <c r="UUO78" s="52"/>
      <c r="UUP78" s="52"/>
      <c r="UUQ78" s="52"/>
      <c r="UUR78" s="52"/>
      <c r="UUS78" s="52"/>
      <c r="UUT78" s="52"/>
      <c r="UUU78" s="52"/>
      <c r="UUV78" s="52"/>
      <c r="UUW78" s="52"/>
      <c r="UUX78" s="52"/>
      <c r="UUY78" s="52"/>
      <c r="UUZ78" s="52"/>
      <c r="UVA78" s="52"/>
      <c r="UVB78" s="52"/>
      <c r="UVC78" s="52"/>
      <c r="UVD78" s="52"/>
      <c r="UVE78" s="52"/>
      <c r="UVF78" s="52"/>
      <c r="UVG78" s="52"/>
      <c r="UVH78" s="52"/>
      <c r="UVI78" s="52"/>
      <c r="UVJ78" s="52"/>
      <c r="UVK78" s="52"/>
      <c r="UVL78" s="52"/>
      <c r="UVM78" s="52"/>
      <c r="UVN78" s="52"/>
      <c r="UVO78" s="52"/>
      <c r="UVP78" s="52"/>
      <c r="UVQ78" s="52"/>
      <c r="UVR78" s="52"/>
      <c r="UVS78" s="52"/>
      <c r="UVT78" s="52"/>
      <c r="UVU78" s="52"/>
      <c r="UVV78" s="52"/>
      <c r="UVW78" s="52"/>
      <c r="UVX78" s="52"/>
      <c r="UVY78" s="52"/>
      <c r="UVZ78" s="52"/>
      <c r="UWA78" s="52"/>
      <c r="UWB78" s="52"/>
      <c r="UWC78" s="52"/>
      <c r="UWD78" s="52"/>
      <c r="UWE78" s="52"/>
      <c r="UWF78" s="52"/>
      <c r="UWG78" s="52"/>
      <c r="UWH78" s="52"/>
      <c r="UWI78" s="52"/>
      <c r="UWJ78" s="52"/>
      <c r="UWK78" s="52"/>
      <c r="UWL78" s="52"/>
      <c r="UWM78" s="52"/>
      <c r="UWN78" s="52"/>
      <c r="UWO78" s="52"/>
      <c r="UWP78" s="52"/>
      <c r="UWQ78" s="52"/>
      <c r="UWR78" s="52"/>
      <c r="UWS78" s="52"/>
      <c r="UWT78" s="52"/>
      <c r="UWU78" s="52"/>
      <c r="UWV78" s="52"/>
      <c r="UWW78" s="52"/>
      <c r="UWX78" s="52"/>
      <c r="UWY78" s="52"/>
      <c r="UWZ78" s="52"/>
      <c r="UXA78" s="52"/>
      <c r="UXB78" s="52"/>
      <c r="UXC78" s="52"/>
      <c r="UXD78" s="52"/>
      <c r="UXE78" s="52"/>
      <c r="UXF78" s="52"/>
      <c r="UXG78" s="52"/>
      <c r="UXH78" s="52"/>
      <c r="UXI78" s="52"/>
      <c r="UXJ78" s="52"/>
      <c r="UXK78" s="52"/>
      <c r="UXL78" s="52"/>
      <c r="UXM78" s="52"/>
      <c r="UXN78" s="52"/>
      <c r="UXO78" s="52"/>
      <c r="UXP78" s="52"/>
      <c r="UXQ78" s="52"/>
      <c r="UXR78" s="52"/>
      <c r="UXS78" s="52"/>
      <c r="UXT78" s="52"/>
      <c r="UXU78" s="52"/>
      <c r="UXV78" s="52"/>
      <c r="UXW78" s="52"/>
      <c r="UXX78" s="52"/>
      <c r="UXY78" s="52"/>
      <c r="UXZ78" s="52"/>
      <c r="UYA78" s="52"/>
      <c r="UYB78" s="52"/>
      <c r="UYC78" s="52"/>
      <c r="UYD78" s="52"/>
      <c r="UYE78" s="52"/>
      <c r="UYF78" s="52"/>
      <c r="UYG78" s="52"/>
      <c r="UYH78" s="52"/>
      <c r="UYI78" s="52"/>
      <c r="UYJ78" s="52"/>
      <c r="UYK78" s="52"/>
      <c r="UYL78" s="52"/>
      <c r="UYM78" s="52"/>
      <c r="UYN78" s="52"/>
      <c r="UYO78" s="52"/>
      <c r="UYP78" s="52"/>
      <c r="UYQ78" s="52"/>
      <c r="UYR78" s="52"/>
      <c r="UYS78" s="52"/>
      <c r="UYT78" s="52"/>
      <c r="UYU78" s="52"/>
      <c r="UYV78" s="52"/>
      <c r="UYW78" s="52"/>
      <c r="UYX78" s="52"/>
      <c r="UYY78" s="52"/>
      <c r="UYZ78" s="52"/>
      <c r="UZA78" s="52"/>
      <c r="UZB78" s="52"/>
      <c r="UZC78" s="52"/>
      <c r="UZD78" s="52"/>
      <c r="UZE78" s="52"/>
      <c r="UZF78" s="52"/>
      <c r="UZG78" s="52"/>
      <c r="UZH78" s="52"/>
      <c r="UZI78" s="52"/>
      <c r="UZJ78" s="52"/>
      <c r="UZK78" s="52"/>
      <c r="UZL78" s="52"/>
      <c r="UZM78" s="52"/>
      <c r="UZN78" s="52"/>
      <c r="UZO78" s="52"/>
      <c r="UZP78" s="52"/>
      <c r="UZQ78" s="52"/>
      <c r="UZR78" s="52"/>
      <c r="UZS78" s="52"/>
      <c r="UZT78" s="52"/>
      <c r="UZU78" s="52"/>
      <c r="UZV78" s="52"/>
      <c r="UZW78" s="52"/>
      <c r="UZX78" s="52"/>
      <c r="UZY78" s="52"/>
      <c r="UZZ78" s="52"/>
      <c r="VAA78" s="52"/>
      <c r="VAB78" s="52"/>
      <c r="VAC78" s="52"/>
      <c r="VAD78" s="52"/>
      <c r="VAE78" s="52"/>
      <c r="VAF78" s="52"/>
      <c r="VAG78" s="52"/>
      <c r="VAH78" s="52"/>
      <c r="VAI78" s="52"/>
      <c r="VAJ78" s="52"/>
      <c r="VAK78" s="52"/>
      <c r="VAL78" s="52"/>
      <c r="VAM78" s="52"/>
      <c r="VAN78" s="52"/>
      <c r="VAO78" s="52"/>
      <c r="VAP78" s="52"/>
      <c r="VAQ78" s="52"/>
      <c r="VAR78" s="52"/>
      <c r="VAS78" s="52"/>
      <c r="VAT78" s="52"/>
      <c r="VAU78" s="52"/>
      <c r="VAV78" s="52"/>
      <c r="VAW78" s="52"/>
      <c r="VAX78" s="52"/>
      <c r="VAY78" s="52"/>
      <c r="VAZ78" s="52"/>
      <c r="VBA78" s="52"/>
      <c r="VBB78" s="52"/>
      <c r="VBC78" s="52"/>
      <c r="VBD78" s="52"/>
      <c r="VBE78" s="52"/>
      <c r="VBF78" s="52"/>
      <c r="VBG78" s="52"/>
      <c r="VBH78" s="52"/>
      <c r="VBI78" s="52"/>
      <c r="VBJ78" s="52"/>
      <c r="VBK78" s="52"/>
      <c r="VBL78" s="52"/>
      <c r="VBM78" s="52"/>
      <c r="VBN78" s="52"/>
      <c r="VBO78" s="52"/>
      <c r="VBP78" s="52"/>
      <c r="VBQ78" s="52"/>
      <c r="VBR78" s="52"/>
      <c r="VBS78" s="52"/>
      <c r="VBT78" s="52"/>
      <c r="VBU78" s="52"/>
      <c r="VBV78" s="52"/>
      <c r="VBW78" s="52"/>
      <c r="VBX78" s="52"/>
      <c r="VBY78" s="52"/>
      <c r="VBZ78" s="52"/>
      <c r="VCA78" s="52"/>
      <c r="VCB78" s="52"/>
      <c r="VCC78" s="52"/>
      <c r="VCD78" s="52"/>
      <c r="VCE78" s="52"/>
      <c r="VCF78" s="52"/>
      <c r="VCG78" s="52"/>
      <c r="VCH78" s="52"/>
      <c r="VCI78" s="52"/>
      <c r="VCJ78" s="52"/>
      <c r="VCK78" s="52"/>
      <c r="VCL78" s="52"/>
      <c r="VCM78" s="52"/>
      <c r="VCN78" s="52"/>
      <c r="VCO78" s="52"/>
      <c r="VCP78" s="52"/>
      <c r="VCQ78" s="52"/>
      <c r="VCR78" s="52"/>
      <c r="VCS78" s="52"/>
      <c r="VCT78" s="52"/>
      <c r="VCU78" s="52"/>
      <c r="VCV78" s="52"/>
      <c r="VCW78" s="52"/>
      <c r="VCX78" s="52"/>
      <c r="VCY78" s="52"/>
      <c r="VCZ78" s="52"/>
      <c r="VDA78" s="52"/>
      <c r="VDB78" s="52"/>
      <c r="VDC78" s="52"/>
      <c r="VDD78" s="52"/>
      <c r="VDE78" s="52"/>
      <c r="VDF78" s="52"/>
      <c r="VDG78" s="52"/>
      <c r="VDH78" s="52"/>
      <c r="VDI78" s="52"/>
      <c r="VDJ78" s="52"/>
      <c r="VDK78" s="52"/>
      <c r="VDL78" s="52"/>
      <c r="VDM78" s="52"/>
      <c r="VDN78" s="52"/>
      <c r="VDO78" s="52"/>
      <c r="VDP78" s="52"/>
      <c r="VDQ78" s="52"/>
      <c r="VDR78" s="52"/>
      <c r="VDS78" s="52"/>
      <c r="VDT78" s="52"/>
      <c r="VDU78" s="52"/>
      <c r="VDV78" s="52"/>
      <c r="VDW78" s="52"/>
      <c r="VDX78" s="52"/>
      <c r="VDY78" s="52"/>
      <c r="VDZ78" s="52"/>
      <c r="VEA78" s="52"/>
      <c r="VEB78" s="52"/>
      <c r="VEC78" s="52"/>
      <c r="VED78" s="52"/>
      <c r="VEE78" s="52"/>
      <c r="VEF78" s="52"/>
      <c r="VEG78" s="52"/>
      <c r="VEH78" s="52"/>
      <c r="VEI78" s="52"/>
      <c r="VEJ78" s="52"/>
      <c r="VEK78" s="52"/>
      <c r="VEL78" s="52"/>
      <c r="VEM78" s="52"/>
      <c r="VEN78" s="52"/>
      <c r="VEO78" s="52"/>
      <c r="VEP78" s="52"/>
      <c r="VEQ78" s="52"/>
      <c r="VER78" s="52"/>
      <c r="VES78" s="52"/>
      <c r="VET78" s="52"/>
      <c r="VEU78" s="52"/>
      <c r="VEV78" s="52"/>
      <c r="VEW78" s="52"/>
      <c r="VEX78" s="52"/>
      <c r="VEY78" s="52"/>
      <c r="VEZ78" s="52"/>
      <c r="VFA78" s="52"/>
      <c r="VFB78" s="52"/>
      <c r="VFC78" s="52"/>
      <c r="VFD78" s="52"/>
      <c r="VFE78" s="52"/>
      <c r="VFF78" s="52"/>
      <c r="VFG78" s="52"/>
      <c r="VFH78" s="52"/>
      <c r="VFI78" s="52"/>
      <c r="VFJ78" s="52"/>
      <c r="VFK78" s="52"/>
      <c r="VFL78" s="52"/>
      <c r="VFM78" s="52"/>
      <c r="VFN78" s="52"/>
      <c r="VFO78" s="52"/>
      <c r="VFP78" s="52"/>
      <c r="VFQ78" s="52"/>
      <c r="VFR78" s="52"/>
      <c r="VFS78" s="52"/>
      <c r="VFT78" s="52"/>
      <c r="VFU78" s="52"/>
      <c r="VFV78" s="52"/>
      <c r="VFW78" s="52"/>
      <c r="VFX78" s="52"/>
      <c r="VFY78" s="52"/>
      <c r="VFZ78" s="52"/>
      <c r="VGA78" s="52"/>
      <c r="VGB78" s="52"/>
      <c r="VGC78" s="52"/>
      <c r="VGD78" s="52"/>
      <c r="VGE78" s="52"/>
      <c r="VGF78" s="52"/>
      <c r="VGG78" s="52"/>
      <c r="VGH78" s="52"/>
      <c r="VGI78" s="52"/>
      <c r="VGJ78" s="52"/>
      <c r="VGK78" s="52"/>
      <c r="VGL78" s="52"/>
      <c r="VGM78" s="52"/>
      <c r="VGN78" s="52"/>
      <c r="VGO78" s="52"/>
      <c r="VGP78" s="52"/>
      <c r="VGQ78" s="52"/>
      <c r="VGR78" s="52"/>
      <c r="VGS78" s="52"/>
      <c r="VGT78" s="52"/>
      <c r="VGU78" s="52"/>
      <c r="VGV78" s="52"/>
      <c r="VGW78" s="52"/>
      <c r="VGX78" s="52"/>
      <c r="VGY78" s="52"/>
      <c r="VGZ78" s="52"/>
      <c r="VHA78" s="52"/>
      <c r="VHB78" s="52"/>
      <c r="VHC78" s="52"/>
      <c r="VHD78" s="52"/>
      <c r="VHE78" s="52"/>
      <c r="VHF78" s="52"/>
      <c r="VHG78" s="52"/>
      <c r="VHH78" s="52"/>
      <c r="VHI78" s="52"/>
      <c r="VHJ78" s="52"/>
      <c r="VHK78" s="52"/>
      <c r="VHL78" s="52"/>
      <c r="VHM78" s="52"/>
      <c r="VHN78" s="52"/>
      <c r="VHO78" s="52"/>
      <c r="VHP78" s="52"/>
      <c r="VHQ78" s="52"/>
      <c r="VHR78" s="52"/>
      <c r="VHS78" s="52"/>
      <c r="VHT78" s="52"/>
      <c r="VHU78" s="52"/>
      <c r="VHV78" s="52"/>
      <c r="VHW78" s="52"/>
      <c r="VHX78" s="52"/>
      <c r="VHY78" s="52"/>
      <c r="VHZ78" s="52"/>
      <c r="VIA78" s="52"/>
      <c r="VIB78" s="52"/>
      <c r="VIC78" s="52"/>
      <c r="VID78" s="52"/>
      <c r="VIE78" s="52"/>
      <c r="VIF78" s="52"/>
      <c r="VIG78" s="52"/>
      <c r="VIH78" s="52"/>
      <c r="VII78" s="52"/>
      <c r="VIJ78" s="52"/>
      <c r="VIK78" s="52"/>
      <c r="VIL78" s="52"/>
      <c r="VIM78" s="52"/>
      <c r="VIN78" s="52"/>
      <c r="VIO78" s="52"/>
      <c r="VIP78" s="52"/>
      <c r="VIQ78" s="52"/>
      <c r="VIR78" s="52"/>
      <c r="VIS78" s="52"/>
      <c r="VIT78" s="52"/>
      <c r="VIU78" s="52"/>
      <c r="VIV78" s="52"/>
      <c r="VIW78" s="52"/>
      <c r="VIX78" s="52"/>
      <c r="VIY78" s="52"/>
      <c r="VIZ78" s="52"/>
      <c r="VJA78" s="52"/>
      <c r="VJB78" s="52"/>
      <c r="VJC78" s="52"/>
      <c r="VJD78" s="52"/>
      <c r="VJE78" s="52"/>
      <c r="VJF78" s="52"/>
      <c r="VJG78" s="52"/>
      <c r="VJH78" s="52"/>
      <c r="VJI78" s="52"/>
      <c r="VJJ78" s="52"/>
      <c r="VJK78" s="52"/>
      <c r="VJL78" s="52"/>
      <c r="VJM78" s="52"/>
      <c r="VJN78" s="52"/>
      <c r="VJO78" s="52"/>
      <c r="VJP78" s="52"/>
      <c r="VJQ78" s="52"/>
      <c r="VJR78" s="52"/>
      <c r="VJS78" s="52"/>
      <c r="VJT78" s="52"/>
      <c r="VJU78" s="52"/>
      <c r="VJV78" s="52"/>
      <c r="VJW78" s="52"/>
      <c r="VJX78" s="52"/>
      <c r="VJY78" s="52"/>
      <c r="VJZ78" s="52"/>
      <c r="VKA78" s="52"/>
      <c r="VKB78" s="52"/>
      <c r="VKC78" s="52"/>
      <c r="VKD78" s="52"/>
      <c r="VKE78" s="52"/>
      <c r="VKF78" s="52"/>
      <c r="VKG78" s="52"/>
      <c r="VKH78" s="52"/>
      <c r="VKI78" s="52"/>
      <c r="VKJ78" s="52"/>
      <c r="VKK78" s="52"/>
      <c r="VKL78" s="52"/>
      <c r="VKM78" s="52"/>
      <c r="VKN78" s="52"/>
      <c r="VKO78" s="52"/>
      <c r="VKP78" s="52"/>
      <c r="VKQ78" s="52"/>
      <c r="VKR78" s="52"/>
      <c r="VKS78" s="52"/>
      <c r="VKT78" s="52"/>
      <c r="VKU78" s="52"/>
      <c r="VKV78" s="52"/>
      <c r="VKW78" s="52"/>
      <c r="VKX78" s="52"/>
      <c r="VKY78" s="52"/>
      <c r="VKZ78" s="52"/>
      <c r="VLA78" s="52"/>
      <c r="VLB78" s="52"/>
      <c r="VLC78" s="52"/>
      <c r="VLD78" s="52"/>
      <c r="VLE78" s="52"/>
      <c r="VLF78" s="52"/>
      <c r="VLG78" s="52"/>
      <c r="VLH78" s="52"/>
      <c r="VLI78" s="52"/>
      <c r="VLJ78" s="52"/>
      <c r="VLK78" s="52"/>
      <c r="VLL78" s="52"/>
      <c r="VLM78" s="52"/>
      <c r="VLN78" s="52"/>
      <c r="VLO78" s="52"/>
      <c r="VLP78" s="52"/>
      <c r="VLQ78" s="52"/>
      <c r="VLR78" s="52"/>
      <c r="VLS78" s="52"/>
      <c r="VLT78" s="52"/>
      <c r="VLU78" s="52"/>
      <c r="VLV78" s="52"/>
      <c r="VLW78" s="52"/>
      <c r="VLX78" s="52"/>
      <c r="VLY78" s="52"/>
      <c r="VLZ78" s="52"/>
      <c r="VMA78" s="52"/>
      <c r="VMB78" s="52"/>
      <c r="VMC78" s="52"/>
      <c r="VMD78" s="52"/>
      <c r="VME78" s="52"/>
      <c r="VMF78" s="52"/>
      <c r="VMG78" s="52"/>
      <c r="VMH78" s="52"/>
      <c r="VMI78" s="52"/>
      <c r="VMJ78" s="52"/>
      <c r="VMK78" s="52"/>
      <c r="VML78" s="52"/>
      <c r="VMM78" s="52"/>
      <c r="VMN78" s="52"/>
      <c r="VMO78" s="52"/>
      <c r="VMP78" s="52"/>
      <c r="VMQ78" s="52"/>
      <c r="VMR78" s="52"/>
      <c r="VMS78" s="52"/>
      <c r="VMT78" s="52"/>
      <c r="VMU78" s="52"/>
      <c r="VMV78" s="52"/>
      <c r="VMW78" s="52"/>
      <c r="VMX78" s="52"/>
      <c r="VMY78" s="52"/>
      <c r="VMZ78" s="52"/>
      <c r="VNA78" s="52"/>
      <c r="VNB78" s="52"/>
      <c r="VNC78" s="52"/>
      <c r="VND78" s="52"/>
      <c r="VNE78" s="52"/>
      <c r="VNF78" s="52"/>
      <c r="VNG78" s="52"/>
      <c r="VNH78" s="52"/>
      <c r="VNI78" s="52"/>
      <c r="VNJ78" s="52"/>
      <c r="VNK78" s="52"/>
      <c r="VNL78" s="52"/>
      <c r="VNM78" s="52"/>
      <c r="VNN78" s="52"/>
      <c r="VNO78" s="52"/>
      <c r="VNP78" s="52"/>
      <c r="VNQ78" s="52"/>
      <c r="VNR78" s="52"/>
      <c r="VNS78" s="52"/>
      <c r="VNT78" s="52"/>
      <c r="VNU78" s="52"/>
      <c r="VNV78" s="52"/>
      <c r="VNW78" s="52"/>
      <c r="VNX78" s="52"/>
      <c r="VNY78" s="52"/>
      <c r="VNZ78" s="52"/>
      <c r="VOA78" s="52"/>
      <c r="VOB78" s="52"/>
      <c r="VOC78" s="52"/>
      <c r="VOD78" s="52"/>
      <c r="VOE78" s="52"/>
      <c r="VOF78" s="52"/>
      <c r="VOG78" s="52"/>
      <c r="VOH78" s="52"/>
      <c r="VOI78" s="52"/>
      <c r="VOJ78" s="52"/>
      <c r="VOK78" s="52"/>
      <c r="VOL78" s="52"/>
      <c r="VOM78" s="52"/>
      <c r="VON78" s="52"/>
      <c r="VOO78" s="52"/>
      <c r="VOP78" s="52"/>
      <c r="VOQ78" s="52"/>
      <c r="VOR78" s="52"/>
      <c r="VOS78" s="52"/>
      <c r="VOT78" s="52"/>
      <c r="VOU78" s="52"/>
      <c r="VOV78" s="52"/>
      <c r="VOW78" s="52"/>
      <c r="VOX78" s="52"/>
      <c r="VOY78" s="52"/>
      <c r="VOZ78" s="52"/>
      <c r="VPA78" s="52"/>
      <c r="VPB78" s="52"/>
      <c r="VPC78" s="52"/>
      <c r="VPD78" s="52"/>
      <c r="VPE78" s="52"/>
      <c r="VPF78" s="52"/>
      <c r="VPG78" s="52"/>
      <c r="VPH78" s="52"/>
      <c r="VPI78" s="52"/>
      <c r="VPJ78" s="52"/>
      <c r="VPK78" s="52"/>
      <c r="VPL78" s="52"/>
      <c r="VPM78" s="52"/>
      <c r="VPN78" s="52"/>
      <c r="VPO78" s="52"/>
      <c r="VPP78" s="52"/>
      <c r="VPQ78" s="52"/>
      <c r="VPR78" s="52"/>
      <c r="VPS78" s="52"/>
      <c r="VPT78" s="52"/>
      <c r="VPU78" s="52"/>
      <c r="VPV78" s="52"/>
      <c r="VPW78" s="52"/>
      <c r="VPX78" s="52"/>
      <c r="VPY78" s="52"/>
      <c r="VPZ78" s="52"/>
      <c r="VQA78" s="52"/>
      <c r="VQB78" s="52"/>
      <c r="VQC78" s="52"/>
      <c r="VQD78" s="52"/>
      <c r="VQE78" s="52"/>
      <c r="VQF78" s="52"/>
      <c r="VQG78" s="52"/>
      <c r="VQH78" s="52"/>
      <c r="VQI78" s="52"/>
      <c r="VQJ78" s="52"/>
      <c r="VQK78" s="52"/>
      <c r="VQL78" s="52"/>
      <c r="VQM78" s="52"/>
      <c r="VQN78" s="52"/>
      <c r="VQO78" s="52"/>
      <c r="VQP78" s="52"/>
      <c r="VQQ78" s="52"/>
      <c r="VQR78" s="52"/>
      <c r="VQS78" s="52"/>
      <c r="VQT78" s="52"/>
      <c r="VQU78" s="52"/>
      <c r="VQV78" s="52"/>
      <c r="VQW78" s="52"/>
      <c r="VQX78" s="52"/>
      <c r="VQY78" s="52"/>
      <c r="VQZ78" s="52"/>
      <c r="VRA78" s="52"/>
      <c r="VRB78" s="52"/>
      <c r="VRC78" s="52"/>
      <c r="VRD78" s="52"/>
      <c r="VRE78" s="52"/>
      <c r="VRF78" s="52"/>
      <c r="VRG78" s="52"/>
      <c r="VRH78" s="52"/>
      <c r="VRI78" s="52"/>
      <c r="VRJ78" s="52"/>
      <c r="VRK78" s="52"/>
      <c r="VRL78" s="52"/>
      <c r="VRM78" s="52"/>
      <c r="VRN78" s="52"/>
      <c r="VRO78" s="52"/>
      <c r="VRP78" s="52"/>
      <c r="VRQ78" s="52"/>
      <c r="VRR78" s="52"/>
      <c r="VRS78" s="52"/>
      <c r="VRT78" s="52"/>
      <c r="VRU78" s="52"/>
      <c r="VRV78" s="52"/>
      <c r="VRW78" s="52"/>
      <c r="VRX78" s="52"/>
      <c r="VRY78" s="52"/>
      <c r="VRZ78" s="52"/>
      <c r="VSA78" s="52"/>
      <c r="VSB78" s="52"/>
      <c r="VSC78" s="52"/>
      <c r="VSD78" s="52"/>
      <c r="VSE78" s="52"/>
      <c r="VSF78" s="52"/>
      <c r="VSG78" s="52"/>
      <c r="VSH78" s="52"/>
      <c r="VSI78" s="52"/>
      <c r="VSJ78" s="52"/>
      <c r="VSK78" s="52"/>
      <c r="VSL78" s="52"/>
      <c r="VSM78" s="52"/>
      <c r="VSN78" s="52"/>
      <c r="VSO78" s="52"/>
      <c r="VSP78" s="52"/>
      <c r="VSQ78" s="52"/>
      <c r="VSR78" s="52"/>
      <c r="VSS78" s="52"/>
      <c r="VST78" s="52"/>
      <c r="VSU78" s="52"/>
      <c r="VSV78" s="52"/>
      <c r="VSW78" s="52"/>
      <c r="VSX78" s="52"/>
      <c r="VSY78" s="52"/>
      <c r="VSZ78" s="52"/>
      <c r="VTA78" s="52"/>
      <c r="VTB78" s="52"/>
      <c r="VTC78" s="52"/>
      <c r="VTD78" s="52"/>
      <c r="VTE78" s="52"/>
      <c r="VTF78" s="52"/>
      <c r="VTG78" s="52"/>
      <c r="VTH78" s="52"/>
      <c r="VTI78" s="52"/>
      <c r="VTJ78" s="52"/>
      <c r="VTK78" s="52"/>
      <c r="VTL78" s="52"/>
      <c r="VTM78" s="52"/>
      <c r="VTN78" s="52"/>
      <c r="VTO78" s="52"/>
      <c r="VTP78" s="52"/>
      <c r="VTQ78" s="52"/>
      <c r="VTR78" s="52"/>
      <c r="VTS78" s="52"/>
      <c r="VTT78" s="52"/>
      <c r="VTU78" s="52"/>
      <c r="VTV78" s="52"/>
      <c r="VTW78" s="52"/>
      <c r="VTX78" s="52"/>
      <c r="VTY78" s="52"/>
      <c r="VTZ78" s="52"/>
      <c r="VUA78" s="52"/>
      <c r="VUB78" s="52"/>
      <c r="VUC78" s="52"/>
      <c r="VUD78" s="52"/>
      <c r="VUE78" s="52"/>
      <c r="VUF78" s="52"/>
      <c r="VUG78" s="52"/>
      <c r="VUH78" s="52"/>
      <c r="VUI78" s="52"/>
      <c r="VUJ78" s="52"/>
      <c r="VUK78" s="52"/>
      <c r="VUL78" s="52"/>
      <c r="VUM78" s="52"/>
      <c r="VUN78" s="52"/>
      <c r="VUO78" s="52"/>
      <c r="VUP78" s="52"/>
      <c r="VUQ78" s="52"/>
      <c r="VUR78" s="52"/>
      <c r="VUS78" s="52"/>
      <c r="VUT78" s="52"/>
      <c r="VUU78" s="52"/>
      <c r="VUV78" s="52"/>
      <c r="VUW78" s="52"/>
      <c r="VUX78" s="52"/>
      <c r="VUY78" s="52"/>
      <c r="VUZ78" s="52"/>
      <c r="VVA78" s="52"/>
      <c r="VVB78" s="52"/>
      <c r="VVC78" s="52"/>
      <c r="VVD78" s="52"/>
      <c r="VVE78" s="52"/>
      <c r="VVF78" s="52"/>
      <c r="VVG78" s="52"/>
      <c r="VVH78" s="52"/>
      <c r="VVI78" s="52"/>
      <c r="VVJ78" s="52"/>
      <c r="VVK78" s="52"/>
      <c r="VVL78" s="52"/>
      <c r="VVM78" s="52"/>
      <c r="VVN78" s="52"/>
      <c r="VVO78" s="52"/>
      <c r="VVP78" s="52"/>
      <c r="VVQ78" s="52"/>
      <c r="VVR78" s="52"/>
      <c r="VVS78" s="52"/>
      <c r="VVT78" s="52"/>
      <c r="VVU78" s="52"/>
      <c r="VVV78" s="52"/>
      <c r="VVW78" s="52"/>
      <c r="VVX78" s="52"/>
      <c r="VVY78" s="52"/>
      <c r="VVZ78" s="52"/>
      <c r="VWA78" s="52"/>
      <c r="VWB78" s="52"/>
      <c r="VWC78" s="52"/>
      <c r="VWD78" s="52"/>
      <c r="VWE78" s="52"/>
      <c r="VWF78" s="52"/>
      <c r="VWG78" s="52"/>
      <c r="VWH78" s="52"/>
      <c r="VWI78" s="52"/>
      <c r="VWJ78" s="52"/>
      <c r="VWK78" s="52"/>
      <c r="VWL78" s="52"/>
      <c r="VWM78" s="52"/>
      <c r="VWN78" s="52"/>
      <c r="VWO78" s="52"/>
      <c r="VWP78" s="52"/>
      <c r="VWQ78" s="52"/>
      <c r="VWR78" s="52"/>
      <c r="VWS78" s="52"/>
      <c r="VWT78" s="52"/>
      <c r="VWU78" s="52"/>
      <c r="VWV78" s="52"/>
      <c r="VWW78" s="52"/>
      <c r="VWX78" s="52"/>
      <c r="VWY78" s="52"/>
      <c r="VWZ78" s="52"/>
      <c r="VXA78" s="52"/>
      <c r="VXB78" s="52"/>
      <c r="VXC78" s="52"/>
      <c r="VXD78" s="52"/>
      <c r="VXE78" s="52"/>
      <c r="VXF78" s="52"/>
      <c r="VXG78" s="52"/>
      <c r="VXH78" s="52"/>
      <c r="VXI78" s="52"/>
      <c r="VXJ78" s="52"/>
      <c r="VXK78" s="52"/>
      <c r="VXL78" s="52"/>
      <c r="VXM78" s="52"/>
      <c r="VXN78" s="52"/>
      <c r="VXO78" s="52"/>
      <c r="VXP78" s="52"/>
      <c r="VXQ78" s="52"/>
      <c r="VXR78" s="52"/>
      <c r="VXS78" s="52"/>
      <c r="VXT78" s="52"/>
      <c r="VXU78" s="52"/>
      <c r="VXV78" s="52"/>
      <c r="VXW78" s="52"/>
      <c r="VXX78" s="52"/>
      <c r="VXY78" s="52"/>
      <c r="VXZ78" s="52"/>
      <c r="VYA78" s="52"/>
      <c r="VYB78" s="52"/>
      <c r="VYC78" s="52"/>
      <c r="VYD78" s="52"/>
      <c r="VYE78" s="52"/>
      <c r="VYF78" s="52"/>
      <c r="VYG78" s="52"/>
      <c r="VYH78" s="52"/>
      <c r="VYI78" s="52"/>
      <c r="VYJ78" s="52"/>
      <c r="VYK78" s="52"/>
      <c r="VYL78" s="52"/>
      <c r="VYM78" s="52"/>
      <c r="VYN78" s="52"/>
      <c r="VYO78" s="52"/>
      <c r="VYP78" s="52"/>
      <c r="VYQ78" s="52"/>
      <c r="VYR78" s="52"/>
      <c r="VYS78" s="52"/>
      <c r="VYT78" s="52"/>
      <c r="VYU78" s="52"/>
      <c r="VYV78" s="52"/>
      <c r="VYW78" s="52"/>
      <c r="VYX78" s="52"/>
      <c r="VYY78" s="52"/>
      <c r="VYZ78" s="52"/>
      <c r="VZA78" s="52"/>
      <c r="VZB78" s="52"/>
      <c r="VZC78" s="52"/>
      <c r="VZD78" s="52"/>
      <c r="VZE78" s="52"/>
      <c r="VZF78" s="52"/>
      <c r="VZG78" s="52"/>
      <c r="VZH78" s="52"/>
      <c r="VZI78" s="52"/>
      <c r="VZJ78" s="52"/>
      <c r="VZK78" s="52"/>
      <c r="VZL78" s="52"/>
      <c r="VZM78" s="52"/>
      <c r="VZN78" s="52"/>
      <c r="VZO78" s="52"/>
      <c r="VZP78" s="52"/>
      <c r="VZQ78" s="52"/>
      <c r="VZR78" s="52"/>
      <c r="VZS78" s="52"/>
      <c r="VZT78" s="52"/>
      <c r="VZU78" s="52"/>
      <c r="VZV78" s="52"/>
      <c r="VZW78" s="52"/>
      <c r="VZX78" s="52"/>
      <c r="VZY78" s="52"/>
      <c r="VZZ78" s="52"/>
      <c r="WAA78" s="52"/>
      <c r="WAB78" s="52"/>
      <c r="WAC78" s="52"/>
      <c r="WAD78" s="52"/>
      <c r="WAE78" s="52"/>
      <c r="WAF78" s="52"/>
      <c r="WAG78" s="52"/>
      <c r="WAH78" s="52"/>
      <c r="WAI78" s="52"/>
      <c r="WAJ78" s="52"/>
      <c r="WAK78" s="52"/>
      <c r="WAL78" s="52"/>
      <c r="WAM78" s="52"/>
      <c r="WAN78" s="52"/>
      <c r="WAO78" s="52"/>
      <c r="WAP78" s="52"/>
      <c r="WAQ78" s="52"/>
      <c r="WAR78" s="52"/>
      <c r="WAS78" s="52"/>
      <c r="WAT78" s="52"/>
      <c r="WAU78" s="52"/>
      <c r="WAV78" s="52"/>
      <c r="WAW78" s="52"/>
      <c r="WAX78" s="52"/>
      <c r="WAY78" s="52"/>
      <c r="WAZ78" s="52"/>
      <c r="WBA78" s="52"/>
      <c r="WBB78" s="52"/>
      <c r="WBC78" s="52"/>
      <c r="WBD78" s="52"/>
      <c r="WBE78" s="52"/>
      <c r="WBF78" s="52"/>
      <c r="WBG78" s="52"/>
      <c r="WBH78" s="52"/>
      <c r="WBI78" s="52"/>
      <c r="WBJ78" s="52"/>
      <c r="WBK78" s="52"/>
      <c r="WBL78" s="52"/>
      <c r="WBM78" s="52"/>
      <c r="WBN78" s="52"/>
      <c r="WBO78" s="52"/>
      <c r="WBP78" s="52"/>
      <c r="WBQ78" s="52"/>
      <c r="WBR78" s="52"/>
      <c r="WBS78" s="52"/>
      <c r="WBT78" s="52"/>
      <c r="WBU78" s="52"/>
      <c r="WBV78" s="52"/>
      <c r="WBW78" s="52"/>
      <c r="WBX78" s="52"/>
      <c r="WBY78" s="52"/>
      <c r="WBZ78" s="52"/>
      <c r="WCA78" s="52"/>
      <c r="WCB78" s="52"/>
      <c r="WCC78" s="52"/>
      <c r="WCD78" s="52"/>
      <c r="WCE78" s="52"/>
      <c r="WCF78" s="52"/>
      <c r="WCG78" s="52"/>
      <c r="WCH78" s="52"/>
      <c r="WCI78" s="52"/>
      <c r="WCJ78" s="52"/>
      <c r="WCK78" s="52"/>
      <c r="WCL78" s="52"/>
      <c r="WCM78" s="52"/>
      <c r="WCN78" s="52"/>
      <c r="WCO78" s="52"/>
      <c r="WCP78" s="52"/>
      <c r="WCQ78" s="52"/>
      <c r="WCR78" s="52"/>
      <c r="WCS78" s="52"/>
      <c r="WCT78" s="52"/>
      <c r="WCU78" s="52"/>
      <c r="WCV78" s="52"/>
      <c r="WCW78" s="52"/>
      <c r="WCX78" s="52"/>
      <c r="WCY78" s="52"/>
      <c r="WCZ78" s="52"/>
      <c r="WDA78" s="52"/>
      <c r="WDB78" s="52"/>
      <c r="WDC78" s="52"/>
      <c r="WDD78" s="52"/>
      <c r="WDE78" s="52"/>
      <c r="WDF78" s="52"/>
      <c r="WDG78" s="52"/>
      <c r="WDH78" s="52"/>
      <c r="WDI78" s="52"/>
      <c r="WDJ78" s="52"/>
      <c r="WDK78" s="52"/>
      <c r="WDL78" s="52"/>
      <c r="WDM78" s="52"/>
      <c r="WDN78" s="52"/>
      <c r="WDO78" s="52"/>
      <c r="WDP78" s="52"/>
      <c r="WDQ78" s="52"/>
      <c r="WDR78" s="52"/>
      <c r="WDS78" s="52"/>
      <c r="WDT78" s="52"/>
      <c r="WDU78" s="52"/>
      <c r="WDV78" s="52"/>
      <c r="WDW78" s="52"/>
      <c r="WDX78" s="52"/>
      <c r="WDY78" s="52"/>
      <c r="WDZ78" s="52"/>
      <c r="WEA78" s="52"/>
      <c r="WEB78" s="52"/>
      <c r="WEC78" s="52"/>
      <c r="WED78" s="52"/>
      <c r="WEE78" s="52"/>
      <c r="WEF78" s="52"/>
      <c r="WEG78" s="52"/>
      <c r="WEH78" s="52"/>
      <c r="WEI78" s="52"/>
      <c r="WEJ78" s="52"/>
      <c r="WEK78" s="52"/>
      <c r="WEL78" s="52"/>
      <c r="WEM78" s="52"/>
      <c r="WEN78" s="52"/>
      <c r="WEO78" s="52"/>
      <c r="WEP78" s="52"/>
      <c r="WEQ78" s="52"/>
      <c r="WER78" s="52"/>
      <c r="WES78" s="52"/>
      <c r="WET78" s="52"/>
      <c r="WEU78" s="52"/>
      <c r="WEV78" s="52"/>
      <c r="WEW78" s="52"/>
      <c r="WEX78" s="52"/>
      <c r="WEY78" s="52"/>
      <c r="WEZ78" s="52"/>
      <c r="WFA78" s="52"/>
      <c r="WFB78" s="52"/>
      <c r="WFC78" s="52"/>
      <c r="WFD78" s="52"/>
      <c r="WFE78" s="52"/>
      <c r="WFF78" s="52"/>
      <c r="WFG78" s="52"/>
      <c r="WFH78" s="52"/>
      <c r="WFI78" s="52"/>
      <c r="WFJ78" s="52"/>
      <c r="WFK78" s="52"/>
      <c r="WFL78" s="52"/>
      <c r="WFM78" s="52"/>
      <c r="WFN78" s="52"/>
      <c r="WFO78" s="52"/>
      <c r="WFP78" s="52"/>
      <c r="WFQ78" s="52"/>
      <c r="WFR78" s="52"/>
      <c r="WFS78" s="52"/>
      <c r="WFT78" s="52"/>
      <c r="WFU78" s="52"/>
      <c r="WFV78" s="52"/>
      <c r="WFW78" s="52"/>
      <c r="WFX78" s="52"/>
      <c r="WFY78" s="52"/>
      <c r="WFZ78" s="52"/>
      <c r="WGA78" s="52"/>
      <c r="WGB78" s="52"/>
      <c r="WGC78" s="52"/>
      <c r="WGD78" s="52"/>
      <c r="WGE78" s="52"/>
      <c r="WGF78" s="52"/>
      <c r="WGG78" s="52"/>
      <c r="WGH78" s="52"/>
      <c r="WGI78" s="52"/>
      <c r="WGJ78" s="52"/>
      <c r="WGK78" s="52"/>
      <c r="WGL78" s="52"/>
      <c r="WGM78" s="52"/>
      <c r="WGN78" s="52"/>
      <c r="WGO78" s="52"/>
      <c r="WGP78" s="52"/>
      <c r="WGQ78" s="52"/>
      <c r="WGR78" s="52"/>
      <c r="WGS78" s="52"/>
      <c r="WGT78" s="52"/>
      <c r="WGU78" s="52"/>
      <c r="WGV78" s="52"/>
      <c r="WGW78" s="52"/>
      <c r="WGX78" s="52"/>
      <c r="WGY78" s="52"/>
      <c r="WGZ78" s="52"/>
      <c r="WHA78" s="52"/>
      <c r="WHB78" s="52"/>
      <c r="WHC78" s="52"/>
      <c r="WHD78" s="52"/>
      <c r="WHE78" s="52"/>
      <c r="WHF78" s="52"/>
      <c r="WHG78" s="52"/>
      <c r="WHH78" s="52"/>
      <c r="WHI78" s="52"/>
      <c r="WHJ78" s="52"/>
      <c r="WHK78" s="52"/>
      <c r="WHL78" s="52"/>
      <c r="WHM78" s="52"/>
      <c r="WHN78" s="52"/>
      <c r="WHO78" s="52"/>
      <c r="WHP78" s="52"/>
      <c r="WHQ78" s="52"/>
      <c r="WHR78" s="52"/>
      <c r="WHS78" s="52"/>
      <c r="WHT78" s="52"/>
      <c r="WHU78" s="52"/>
      <c r="WHV78" s="52"/>
      <c r="WHW78" s="52"/>
      <c r="WHX78" s="52"/>
      <c r="WHY78" s="52"/>
      <c r="WHZ78" s="52"/>
      <c r="WIA78" s="52"/>
      <c r="WIB78" s="52"/>
      <c r="WIC78" s="52"/>
      <c r="WID78" s="52"/>
      <c r="WIE78" s="52"/>
      <c r="WIF78" s="52"/>
      <c r="WIG78" s="52"/>
      <c r="WIH78" s="52"/>
      <c r="WII78" s="52"/>
      <c r="WIJ78" s="52"/>
      <c r="WIK78" s="52"/>
      <c r="WIL78" s="52"/>
      <c r="WIM78" s="52"/>
      <c r="WIN78" s="52"/>
      <c r="WIO78" s="52"/>
      <c r="WIP78" s="52"/>
      <c r="WIQ78" s="52"/>
      <c r="WIR78" s="52"/>
      <c r="WIS78" s="52"/>
      <c r="WIT78" s="52"/>
      <c r="WIU78" s="52"/>
      <c r="WIV78" s="52"/>
      <c r="WIW78" s="52"/>
      <c r="WIX78" s="52"/>
      <c r="WIY78" s="52"/>
      <c r="WIZ78" s="52"/>
      <c r="WJA78" s="52"/>
      <c r="WJB78" s="52"/>
      <c r="WJC78" s="52"/>
      <c r="WJD78" s="52"/>
      <c r="WJE78" s="52"/>
      <c r="WJF78" s="52"/>
      <c r="WJG78" s="52"/>
      <c r="WJH78" s="52"/>
      <c r="WJI78" s="52"/>
      <c r="WJJ78" s="52"/>
      <c r="WJK78" s="52"/>
      <c r="WJL78" s="52"/>
      <c r="WJM78" s="52"/>
      <c r="WJN78" s="52"/>
      <c r="WJO78" s="52"/>
      <c r="WJP78" s="52"/>
      <c r="WJQ78" s="52"/>
      <c r="WJR78" s="52"/>
      <c r="WJS78" s="52"/>
      <c r="WJT78" s="52"/>
      <c r="WJU78" s="52"/>
      <c r="WJV78" s="52"/>
      <c r="WJW78" s="52"/>
      <c r="WJX78" s="52"/>
      <c r="WJY78" s="52"/>
      <c r="WJZ78" s="52"/>
      <c r="WKA78" s="52"/>
      <c r="WKB78" s="52"/>
      <c r="WKC78" s="52"/>
      <c r="WKD78" s="52"/>
      <c r="WKE78" s="52"/>
      <c r="WKF78" s="52"/>
      <c r="WKG78" s="52"/>
      <c r="WKH78" s="52"/>
      <c r="WKI78" s="52"/>
      <c r="WKJ78" s="52"/>
      <c r="WKK78" s="52"/>
      <c r="WKL78" s="52"/>
      <c r="WKM78" s="52"/>
      <c r="WKN78" s="52"/>
      <c r="WKO78" s="52"/>
      <c r="WKP78" s="52"/>
      <c r="WKQ78" s="52"/>
      <c r="WKR78" s="52"/>
      <c r="WKS78" s="52"/>
      <c r="WKT78" s="52"/>
      <c r="WKU78" s="52"/>
      <c r="WKV78" s="52"/>
      <c r="WKW78" s="52"/>
      <c r="WKX78" s="52"/>
      <c r="WKY78" s="52"/>
      <c r="WKZ78" s="52"/>
      <c r="WLA78" s="52"/>
      <c r="WLB78" s="52"/>
      <c r="WLC78" s="52"/>
      <c r="WLD78" s="52"/>
      <c r="WLE78" s="52"/>
      <c r="WLF78" s="52"/>
      <c r="WLG78" s="52"/>
      <c r="WLH78" s="52"/>
      <c r="WLI78" s="52"/>
      <c r="WLJ78" s="52"/>
      <c r="WLK78" s="52"/>
      <c r="WLL78" s="52"/>
      <c r="WLM78" s="52"/>
      <c r="WLN78" s="52"/>
      <c r="WLO78" s="52"/>
      <c r="WLP78" s="52"/>
      <c r="WLQ78" s="52"/>
      <c r="WLR78" s="52"/>
      <c r="WLS78" s="52"/>
      <c r="WLT78" s="52"/>
      <c r="WLU78" s="52"/>
      <c r="WLV78" s="52"/>
      <c r="WLW78" s="52"/>
      <c r="WLX78" s="52"/>
      <c r="WLY78" s="52"/>
      <c r="WLZ78" s="52"/>
      <c r="WMA78" s="52"/>
      <c r="WMB78" s="52"/>
      <c r="WMC78" s="52"/>
      <c r="WMD78" s="52"/>
      <c r="WME78" s="52"/>
      <c r="WMF78" s="52"/>
      <c r="WMG78" s="52"/>
      <c r="WMH78" s="52"/>
      <c r="WMI78" s="52"/>
      <c r="WMJ78" s="52"/>
      <c r="WMK78" s="52"/>
      <c r="WML78" s="52"/>
      <c r="WMM78" s="52"/>
      <c r="WMN78" s="52"/>
      <c r="WMO78" s="52"/>
      <c r="WMP78" s="52"/>
      <c r="WMQ78" s="52"/>
      <c r="WMR78" s="52"/>
      <c r="WMS78" s="52"/>
      <c r="WMT78" s="52"/>
      <c r="WMU78" s="52"/>
      <c r="WMV78" s="52"/>
      <c r="WMW78" s="52"/>
      <c r="WMX78" s="52"/>
      <c r="WMY78" s="52"/>
      <c r="WMZ78" s="52"/>
      <c r="WNA78" s="52"/>
      <c r="WNB78" s="52"/>
      <c r="WNC78" s="52"/>
      <c r="WND78" s="52"/>
      <c r="WNE78" s="52"/>
      <c r="WNF78" s="52"/>
      <c r="WNG78" s="52"/>
      <c r="WNH78" s="52"/>
      <c r="WNI78" s="52"/>
      <c r="WNJ78" s="52"/>
      <c r="WNK78" s="52"/>
      <c r="WNL78" s="52"/>
      <c r="WNM78" s="52"/>
      <c r="WNN78" s="52"/>
      <c r="WNO78" s="52"/>
      <c r="WNP78" s="52"/>
      <c r="WNQ78" s="52"/>
      <c r="WNR78" s="52"/>
      <c r="WNS78" s="52"/>
      <c r="WNT78" s="52"/>
      <c r="WNU78" s="52"/>
      <c r="WNV78" s="52"/>
      <c r="WNW78" s="52"/>
      <c r="WNX78" s="52"/>
      <c r="WNY78" s="52"/>
      <c r="WNZ78" s="52"/>
      <c r="WOA78" s="52"/>
      <c r="WOB78" s="52"/>
      <c r="WOC78" s="52"/>
      <c r="WOD78" s="52"/>
      <c r="WOE78" s="52"/>
      <c r="WOF78" s="52"/>
      <c r="WOG78" s="52"/>
      <c r="WOH78" s="52"/>
      <c r="WOI78" s="52"/>
      <c r="WOJ78" s="52"/>
      <c r="WOK78" s="52"/>
      <c r="WOL78" s="52"/>
      <c r="WOM78" s="52"/>
      <c r="WON78" s="52"/>
      <c r="WOO78" s="52"/>
      <c r="WOP78" s="52"/>
      <c r="WOQ78" s="52"/>
      <c r="WOR78" s="52"/>
      <c r="WOS78" s="52"/>
      <c r="WOT78" s="52"/>
      <c r="WOU78" s="52"/>
      <c r="WOV78" s="52"/>
      <c r="WOW78" s="52"/>
      <c r="WOX78" s="52"/>
      <c r="WOY78" s="52"/>
      <c r="WOZ78" s="52"/>
      <c r="WPA78" s="52"/>
      <c r="WPB78" s="52"/>
      <c r="WPC78" s="52"/>
      <c r="WPD78" s="52"/>
      <c r="WPE78" s="52"/>
      <c r="WPF78" s="52"/>
      <c r="WPG78" s="52"/>
      <c r="WPH78" s="52"/>
      <c r="WPI78" s="52"/>
      <c r="WPJ78" s="52"/>
      <c r="WPK78" s="52"/>
      <c r="WPL78" s="52"/>
      <c r="WPM78" s="52"/>
      <c r="WPN78" s="52"/>
      <c r="WPO78" s="52"/>
      <c r="WPP78" s="52"/>
      <c r="WPQ78" s="52"/>
      <c r="WPR78" s="52"/>
      <c r="WPS78" s="52"/>
      <c r="WPT78" s="52"/>
      <c r="WPU78" s="52"/>
      <c r="WPV78" s="52"/>
      <c r="WPW78" s="52"/>
      <c r="WPX78" s="52"/>
      <c r="WPY78" s="52"/>
      <c r="WPZ78" s="52"/>
      <c r="WQA78" s="52"/>
      <c r="WQB78" s="52"/>
      <c r="WQC78" s="52"/>
      <c r="WQD78" s="52"/>
      <c r="WQE78" s="52"/>
      <c r="WQF78" s="52"/>
      <c r="WQG78" s="52"/>
      <c r="WQH78" s="52"/>
      <c r="WQI78" s="52"/>
      <c r="WQJ78" s="52"/>
      <c r="WQK78" s="52"/>
      <c r="WQL78" s="52"/>
      <c r="WQM78" s="52"/>
      <c r="WQN78" s="52"/>
      <c r="WQO78" s="52"/>
      <c r="WQP78" s="52"/>
      <c r="WQQ78" s="52"/>
      <c r="WQR78" s="52"/>
      <c r="WQS78" s="52"/>
      <c r="WQT78" s="52"/>
      <c r="WQU78" s="52"/>
      <c r="WQV78" s="52"/>
      <c r="WQW78" s="52"/>
      <c r="WQX78" s="52"/>
      <c r="WQY78" s="52"/>
      <c r="WQZ78" s="52"/>
      <c r="WRA78" s="52"/>
      <c r="WRB78" s="52"/>
      <c r="WRC78" s="52"/>
      <c r="WRD78" s="52"/>
      <c r="WRE78" s="52"/>
      <c r="WRF78" s="52"/>
      <c r="WRG78" s="52"/>
      <c r="WRH78" s="52"/>
      <c r="WRI78" s="52"/>
      <c r="WRJ78" s="52"/>
      <c r="WRK78" s="52"/>
      <c r="WRL78" s="52"/>
      <c r="WRM78" s="52"/>
      <c r="WRN78" s="52"/>
      <c r="WRO78" s="52"/>
      <c r="WRP78" s="52"/>
      <c r="WRQ78" s="52"/>
      <c r="WRR78" s="52"/>
      <c r="WRS78" s="52"/>
      <c r="WRT78" s="52"/>
      <c r="WRU78" s="52"/>
      <c r="WRV78" s="52"/>
      <c r="WRW78" s="52"/>
      <c r="WRX78" s="52"/>
      <c r="WRY78" s="52"/>
      <c r="WRZ78" s="52"/>
      <c r="WSA78" s="52"/>
      <c r="WSB78" s="52"/>
      <c r="WSC78" s="52"/>
      <c r="WSD78" s="52"/>
      <c r="WSE78" s="52"/>
      <c r="WSF78" s="52"/>
      <c r="WSG78" s="52"/>
      <c r="WSH78" s="52"/>
      <c r="WSI78" s="52"/>
      <c r="WSJ78" s="52"/>
      <c r="WSK78" s="52"/>
      <c r="WSL78" s="52"/>
      <c r="WSM78" s="52"/>
      <c r="WSN78" s="52"/>
      <c r="WSO78" s="52"/>
      <c r="WSP78" s="52"/>
      <c r="WSQ78" s="52"/>
      <c r="WSR78" s="52"/>
      <c r="WSS78" s="52"/>
      <c r="WST78" s="52"/>
      <c r="WSU78" s="52"/>
      <c r="WSV78" s="52"/>
      <c r="WSW78" s="52"/>
      <c r="WSX78" s="52"/>
      <c r="WSY78" s="52"/>
      <c r="WSZ78" s="52"/>
      <c r="WTA78" s="52"/>
      <c r="WTB78" s="52"/>
      <c r="WTC78" s="52"/>
      <c r="WTD78" s="52"/>
      <c r="WTE78" s="52"/>
      <c r="WTF78" s="52"/>
      <c r="WTG78" s="52"/>
      <c r="WTH78" s="52"/>
      <c r="WTI78" s="52"/>
      <c r="WTJ78" s="52"/>
      <c r="WTK78" s="52"/>
      <c r="WTL78" s="52"/>
      <c r="WTM78" s="52"/>
      <c r="WTN78" s="52"/>
      <c r="WTO78" s="52"/>
      <c r="WTP78" s="52"/>
      <c r="WTQ78" s="52"/>
      <c r="WTR78" s="52"/>
      <c r="WTS78" s="52"/>
      <c r="WTT78" s="52"/>
      <c r="WTU78" s="52"/>
      <c r="WTV78" s="52"/>
      <c r="WTW78" s="52"/>
      <c r="WTX78" s="52"/>
      <c r="WTY78" s="52"/>
      <c r="WTZ78" s="52"/>
      <c r="WUA78" s="52"/>
      <c r="WUB78" s="52"/>
      <c r="WUC78" s="52"/>
      <c r="WUD78" s="52"/>
      <c r="WUE78" s="52"/>
      <c r="WUF78" s="52"/>
      <c r="WUG78" s="52"/>
      <c r="WUH78" s="52"/>
      <c r="WUI78" s="52"/>
      <c r="WUJ78" s="52"/>
      <c r="WUK78" s="52"/>
      <c r="WUL78" s="52"/>
      <c r="WUM78" s="52"/>
      <c r="WUN78" s="52"/>
      <c r="WUO78" s="52"/>
      <c r="WUP78" s="52"/>
      <c r="WUQ78" s="52"/>
      <c r="WUR78" s="52"/>
      <c r="WUS78" s="52"/>
      <c r="WUT78" s="52"/>
      <c r="WUU78" s="52"/>
      <c r="WUV78" s="52"/>
      <c r="WUW78" s="52"/>
      <c r="WUX78" s="52"/>
      <c r="WUY78" s="52"/>
      <c r="WUZ78" s="52"/>
      <c r="WVA78" s="52"/>
      <c r="WVB78" s="52"/>
      <c r="WVC78" s="52"/>
      <c r="WVD78" s="52"/>
      <c r="WVE78" s="52"/>
      <c r="WVF78" s="52"/>
      <c r="WVG78" s="52"/>
      <c r="WVH78" s="52"/>
      <c r="WVI78" s="52"/>
      <c r="WVJ78" s="52"/>
      <c r="WVK78" s="52"/>
      <c r="WVL78" s="52"/>
      <c r="WVM78" s="52"/>
      <c r="WVN78" s="52"/>
      <c r="WVO78" s="52"/>
      <c r="WVP78" s="52"/>
      <c r="WVQ78" s="52"/>
      <c r="WVR78" s="52"/>
      <c r="WVS78" s="52"/>
      <c r="WVT78" s="52"/>
      <c r="WVU78" s="52"/>
      <c r="WVV78" s="52"/>
      <c r="WVW78" s="52"/>
      <c r="WVX78" s="52"/>
      <c r="WVY78" s="52"/>
      <c r="WVZ78" s="52"/>
      <c r="WWA78" s="52"/>
      <c r="WWB78" s="52"/>
      <c r="WWC78" s="52"/>
      <c r="WWD78" s="52"/>
      <c r="WWE78" s="52"/>
      <c r="WWF78" s="52"/>
      <c r="WWG78" s="52"/>
      <c r="WWH78" s="52"/>
      <c r="WWI78" s="52"/>
      <c r="WWJ78" s="52"/>
      <c r="WWK78" s="52"/>
      <c r="WWL78" s="52"/>
      <c r="WWM78" s="52"/>
      <c r="WWN78" s="52"/>
      <c r="WWO78" s="52"/>
      <c r="WWP78" s="52"/>
      <c r="WWQ78" s="52"/>
      <c r="WWR78" s="52"/>
      <c r="WWS78" s="52"/>
      <c r="WWT78" s="52"/>
      <c r="WWU78" s="52"/>
      <c r="WWV78" s="52"/>
      <c r="WWW78" s="52"/>
      <c r="WWX78" s="52"/>
      <c r="WWY78" s="52"/>
      <c r="WWZ78" s="52"/>
      <c r="WXA78" s="52"/>
      <c r="WXB78" s="52"/>
      <c r="WXC78" s="52"/>
      <c r="WXD78" s="52"/>
      <c r="WXE78" s="52"/>
      <c r="WXF78" s="52"/>
      <c r="WXG78" s="52"/>
      <c r="WXH78" s="52"/>
      <c r="WXI78" s="52"/>
      <c r="WXJ78" s="52"/>
      <c r="WXK78" s="52"/>
      <c r="WXL78" s="52"/>
      <c r="WXM78" s="52"/>
      <c r="WXN78" s="52"/>
      <c r="WXO78" s="52"/>
      <c r="WXP78" s="52"/>
      <c r="WXQ78" s="52"/>
      <c r="WXR78" s="52"/>
      <c r="WXS78" s="52"/>
      <c r="WXT78" s="52"/>
      <c r="WXU78" s="52"/>
      <c r="WXV78" s="52"/>
      <c r="WXW78" s="52"/>
      <c r="WXX78" s="52"/>
      <c r="WXY78" s="52"/>
      <c r="WXZ78" s="52"/>
      <c r="WYA78" s="52"/>
      <c r="WYB78" s="52"/>
      <c r="WYC78" s="52"/>
      <c r="WYD78" s="52"/>
      <c r="WYE78" s="52"/>
      <c r="WYF78" s="52"/>
      <c r="WYG78" s="52"/>
      <c r="WYH78" s="52"/>
      <c r="WYI78" s="52"/>
      <c r="WYJ78" s="52"/>
      <c r="WYK78" s="52"/>
      <c r="WYL78" s="52"/>
      <c r="WYM78" s="52"/>
      <c r="WYN78" s="52"/>
      <c r="WYO78" s="52"/>
      <c r="WYP78" s="52"/>
      <c r="WYQ78" s="52"/>
      <c r="WYR78" s="52"/>
      <c r="WYS78" s="52"/>
      <c r="WYT78" s="52"/>
      <c r="WYU78" s="52"/>
      <c r="WYV78" s="52"/>
      <c r="WYW78" s="52"/>
      <c r="WYX78" s="52"/>
      <c r="WYY78" s="52"/>
      <c r="WYZ78" s="52"/>
      <c r="WZA78" s="52"/>
      <c r="WZB78" s="52"/>
      <c r="WZC78" s="52"/>
      <c r="WZD78" s="52"/>
      <c r="WZE78" s="52"/>
      <c r="WZF78" s="52"/>
      <c r="WZG78" s="52"/>
      <c r="WZH78" s="52"/>
      <c r="WZI78" s="52"/>
      <c r="WZJ78" s="52"/>
      <c r="WZK78" s="52"/>
      <c r="WZL78" s="52"/>
      <c r="WZM78" s="52"/>
      <c r="WZN78" s="52"/>
      <c r="WZO78" s="52"/>
      <c r="WZP78" s="52"/>
      <c r="WZQ78" s="52"/>
      <c r="WZR78" s="52"/>
      <c r="WZS78" s="52"/>
      <c r="WZT78" s="52"/>
      <c r="WZU78" s="52"/>
      <c r="WZV78" s="52"/>
      <c r="WZW78" s="52"/>
      <c r="WZX78" s="52"/>
      <c r="WZY78" s="52"/>
      <c r="WZZ78" s="52"/>
      <c r="XAA78" s="52"/>
      <c r="XAB78" s="52"/>
      <c r="XAC78" s="52"/>
      <c r="XAD78" s="52"/>
      <c r="XAE78" s="52"/>
      <c r="XAF78" s="52"/>
      <c r="XAG78" s="52"/>
      <c r="XAH78" s="52"/>
      <c r="XAI78" s="52"/>
      <c r="XAJ78" s="52"/>
      <c r="XAK78" s="52"/>
      <c r="XAL78" s="52"/>
      <c r="XAM78" s="52"/>
      <c r="XAN78" s="52"/>
      <c r="XAO78" s="52"/>
      <c r="XAP78" s="52"/>
      <c r="XAQ78" s="52"/>
      <c r="XAR78" s="52"/>
      <c r="XAS78" s="52"/>
      <c r="XAT78" s="52"/>
      <c r="XAU78" s="52"/>
      <c r="XAV78" s="52"/>
      <c r="XAW78" s="52"/>
      <c r="XAX78" s="52"/>
      <c r="XAY78" s="52"/>
      <c r="XAZ78" s="52"/>
      <c r="XBA78" s="52"/>
      <c r="XBB78" s="52"/>
      <c r="XBC78" s="52"/>
      <c r="XBD78" s="52"/>
      <c r="XBE78" s="52"/>
      <c r="XBF78" s="52"/>
      <c r="XBG78" s="52"/>
      <c r="XBH78" s="52"/>
      <c r="XBI78" s="52"/>
      <c r="XBJ78" s="52"/>
      <c r="XBK78" s="52"/>
      <c r="XBL78" s="52"/>
      <c r="XBM78" s="52"/>
      <c r="XBN78" s="52"/>
      <c r="XBO78" s="52"/>
      <c r="XBP78" s="52"/>
      <c r="XBQ78" s="52"/>
      <c r="XBR78" s="52"/>
      <c r="XBS78" s="52"/>
      <c r="XBT78" s="52"/>
      <c r="XBU78" s="52"/>
      <c r="XBV78" s="52"/>
      <c r="XBW78" s="52"/>
      <c r="XBX78" s="52"/>
      <c r="XBY78" s="52"/>
      <c r="XBZ78" s="52"/>
      <c r="XCA78" s="52"/>
      <c r="XCB78" s="52"/>
      <c r="XCC78" s="52"/>
      <c r="XCD78" s="52"/>
      <c r="XCE78" s="52"/>
      <c r="XCF78" s="52"/>
      <c r="XCG78" s="52"/>
      <c r="XCH78" s="52"/>
      <c r="XCI78" s="52"/>
      <c r="XCJ78" s="52"/>
      <c r="XCK78" s="52"/>
      <c r="XCL78" s="52"/>
      <c r="XCM78" s="52"/>
      <c r="XCN78" s="52"/>
      <c r="XCO78" s="52"/>
      <c r="XCP78" s="52"/>
      <c r="XCQ78" s="52"/>
      <c r="XCR78" s="52"/>
      <c r="XCS78" s="52"/>
      <c r="XCT78" s="52"/>
      <c r="XCU78" s="52"/>
      <c r="XCV78" s="52"/>
      <c r="XCW78" s="52"/>
      <c r="XCX78" s="52"/>
      <c r="XCY78" s="52"/>
      <c r="XCZ78" s="52"/>
      <c r="XDA78" s="52"/>
      <c r="XDB78" s="52"/>
      <c r="XDC78" s="52"/>
      <c r="XDD78" s="52"/>
      <c r="XDE78" s="52"/>
      <c r="XDF78" s="52"/>
      <c r="XDG78" s="52"/>
      <c r="XDH78" s="52"/>
      <c r="XDI78" s="52"/>
      <c r="XDJ78" s="52"/>
      <c r="XDK78" s="52"/>
      <c r="XDL78" s="52"/>
      <c r="XDM78" s="52"/>
      <c r="XDN78" s="52"/>
      <c r="XDO78" s="52"/>
      <c r="XDP78" s="52"/>
      <c r="XDQ78" s="52"/>
      <c r="XDR78" s="52"/>
      <c r="XDS78" s="52"/>
      <c r="XDT78" s="52"/>
      <c r="XDU78" s="52"/>
      <c r="XDV78" s="52"/>
      <c r="XDW78" s="52"/>
      <c r="XDX78" s="52"/>
      <c r="XDY78" s="52"/>
      <c r="XDZ78" s="52"/>
      <c r="XEA78" s="52"/>
      <c r="XEB78" s="52"/>
      <c r="XEC78" s="52"/>
      <c r="XED78" s="52"/>
      <c r="XEE78" s="52"/>
      <c r="XEF78" s="52"/>
      <c r="XEG78" s="52"/>
      <c r="XEH78" s="52"/>
      <c r="XEI78" s="52"/>
      <c r="XEJ78" s="52"/>
      <c r="XEK78" s="52"/>
      <c r="XEL78" s="52"/>
      <c r="XEM78" s="52"/>
      <c r="XEN78" s="52"/>
      <c r="XEO78" s="52"/>
      <c r="XEP78" s="52"/>
      <c r="XEQ78" s="52"/>
      <c r="XER78" s="52"/>
      <c r="XES78" s="52"/>
      <c r="XET78" s="52"/>
      <c r="XEU78" s="52"/>
      <c r="XEV78" s="52"/>
      <c r="XEW78" s="52"/>
      <c r="XEX78" s="52"/>
    </row>
    <row r="79" spans="1:16378">
      <c r="A79" s="147"/>
      <c r="B79" s="147"/>
      <c r="C79" s="147"/>
      <c r="D79" s="244"/>
      <c r="E79" s="245"/>
      <c r="F79" s="240"/>
      <c r="G79" s="240"/>
      <c r="H79" s="244"/>
      <c r="I79" s="246"/>
      <c r="J79" s="240"/>
      <c r="K79" s="254"/>
      <c r="L79" s="348"/>
      <c r="M79" s="246"/>
      <c r="N79" s="240"/>
      <c r="O79" s="254"/>
      <c r="P79" s="243"/>
      <c r="Q79" s="246"/>
      <c r="R79" s="240"/>
      <c r="S79" s="254"/>
    </row>
    <row r="80" spans="1:16378" ht="13.5" thickBot="1">
      <c r="A80" s="52"/>
      <c r="B80" s="52"/>
      <c r="C80" s="52"/>
      <c r="D80" s="247">
        <f t="shared" ref="D80:S80" si="37">SUM(D3:D79)</f>
        <v>1122223</v>
      </c>
      <c r="E80" s="248">
        <f t="shared" si="37"/>
        <v>1122223</v>
      </c>
      <c r="F80" s="249">
        <f t="shared" si="37"/>
        <v>0</v>
      </c>
      <c r="G80" s="285">
        <f t="shared" si="4"/>
        <v>0</v>
      </c>
      <c r="H80" s="247">
        <f>SUM(H3:H78)</f>
        <v>24643504.620000008</v>
      </c>
      <c r="I80" s="248">
        <f>SUM(I3:I78)</f>
        <v>24561374.530000005</v>
      </c>
      <c r="J80" s="249">
        <f t="shared" si="37"/>
        <v>82130.089999999982</v>
      </c>
      <c r="K80" s="286">
        <f>ROUND(J80/H80,10)</f>
        <v>3.3327277E-3</v>
      </c>
      <c r="L80" s="349">
        <f t="shared" si="37"/>
        <v>6530.2607260000013</v>
      </c>
      <c r="M80" s="248">
        <f t="shared" si="37"/>
        <v>6525.1100000000015</v>
      </c>
      <c r="N80" s="249">
        <f t="shared" si="37"/>
        <v>5.1507260000000041</v>
      </c>
      <c r="O80" s="286">
        <f>ROUND(N80/L80,10)</f>
        <v>7.8874740000000004E-4</v>
      </c>
      <c r="P80" s="247">
        <f t="shared" si="37"/>
        <v>32835393.929999996</v>
      </c>
      <c r="Q80" s="248">
        <f t="shared" si="37"/>
        <v>32827208.429999996</v>
      </c>
      <c r="R80" s="249">
        <f t="shared" si="37"/>
        <v>8185.5</v>
      </c>
      <c r="S80" s="315">
        <f t="shared" si="37"/>
        <v>-3.8537959000000035E-3</v>
      </c>
    </row>
    <row r="81" spans="1:9" ht="14.25" thickTop="1" thickBot="1">
      <c r="H81" s="250"/>
      <c r="I81" s="250"/>
    </row>
    <row r="82" spans="1:9" ht="13.5" thickBot="1">
      <c r="A82" s="149" t="s">
        <v>83</v>
      </c>
      <c r="B82" s="276"/>
      <c r="C82" s="150"/>
      <c r="D82" s="251"/>
      <c r="E82" s="251"/>
      <c r="F82" s="251"/>
      <c r="G82" s="251"/>
      <c r="H82" s="252"/>
      <c r="I82" s="253"/>
    </row>
  </sheetData>
  <sortState ref="A3:Z93">
    <sortCondition ref="A3:A93"/>
  </sortState>
  <phoneticPr fontId="0" type="noConversion"/>
  <printOptions horizontalCentered="1"/>
  <pageMargins left="0.28999999999999998" right="0.28000000000000003" top="1" bottom="1" header="0.5" footer="0.5"/>
  <pageSetup scale="37" fitToHeight="600" orientation="landscape" r:id="rId1"/>
  <headerFooter alignWithMargins="0">
    <oddHeader>&amp;A</oddHeader>
    <oddFooter>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XFD39"/>
  <sheetViews>
    <sheetView zoomScaleNormal="100" workbookViewId="0"/>
  </sheetViews>
  <sheetFormatPr defaultColWidth="8.85546875" defaultRowHeight="12"/>
  <cols>
    <col min="1" max="1" width="14.5703125" style="59" bestFit="1" customWidth="1"/>
    <col min="2" max="2" width="50.7109375" style="59" bestFit="1" customWidth="1"/>
    <col min="3" max="4" width="18.7109375" style="59" customWidth="1"/>
    <col min="5" max="6" width="14.42578125" style="59" customWidth="1"/>
    <col min="7" max="7" width="77.7109375" style="59" customWidth="1"/>
    <col min="8" max="16384" width="8.85546875" style="59"/>
  </cols>
  <sheetData>
    <row r="1" spans="1:16384">
      <c r="A1" s="74" t="s">
        <v>115</v>
      </c>
    </row>
    <row r="2" spans="1:16384" ht="12.75" thickBot="1"/>
    <row r="3" spans="1:16384" ht="24.75" thickBot="1">
      <c r="A3" s="74" t="s">
        <v>153</v>
      </c>
      <c r="B3" s="74" t="s">
        <v>152</v>
      </c>
      <c r="C3" s="76" t="s">
        <v>10</v>
      </c>
      <c r="D3" s="75" t="s">
        <v>69</v>
      </c>
      <c r="E3" s="75" t="s">
        <v>7</v>
      </c>
      <c r="F3" s="75" t="s">
        <v>192</v>
      </c>
      <c r="G3" s="65" t="s">
        <v>125</v>
      </c>
    </row>
    <row r="4" spans="1:16384" ht="13.9" customHeight="1">
      <c r="A4" t="s">
        <v>279</v>
      </c>
      <c r="B4" t="s">
        <v>276</v>
      </c>
      <c r="C4">
        <v>454644.63</v>
      </c>
      <c r="D4">
        <v>454644.64</v>
      </c>
      <c r="E4" s="78">
        <f>C4-D4</f>
        <v>-1.0000000009313226E-2</v>
      </c>
      <c r="F4" s="263">
        <f>ROUND(E4/C4,10)</f>
        <v>-2.1999999999999998E-8</v>
      </c>
      <c r="G4" s="79"/>
    </row>
    <row r="5" spans="1:16384" ht="13.9" customHeight="1">
      <c r="A5" t="s">
        <v>507</v>
      </c>
      <c r="B5" t="s">
        <v>508</v>
      </c>
      <c r="C5">
        <v>11115.88</v>
      </c>
      <c r="D5">
        <v>11085.33</v>
      </c>
      <c r="E5" s="78">
        <f t="shared" ref="E5:E16" si="0">C5-D5</f>
        <v>30.549999999999272</v>
      </c>
      <c r="F5" s="263">
        <f t="shared" ref="F5:F18" si="1">ROUND(E5/C5,10)</f>
        <v>2.7483204E-3</v>
      </c>
      <c r="G5" s="79"/>
    </row>
    <row r="6" spans="1:16384" ht="13.9" customHeight="1">
      <c r="A6" t="s">
        <v>509</v>
      </c>
      <c r="B6" t="s">
        <v>510</v>
      </c>
      <c r="C6">
        <v>30190.799999999999</v>
      </c>
      <c r="D6">
        <v>30088.89</v>
      </c>
      <c r="E6" s="78">
        <f t="shared" si="0"/>
        <v>101.90999999999985</v>
      </c>
      <c r="F6" s="263">
        <f t="shared" si="1"/>
        <v>3.3755316E-3</v>
      </c>
      <c r="G6" s="79"/>
    </row>
    <row r="7" spans="1:16384" ht="12.75">
      <c r="A7" t="s">
        <v>511</v>
      </c>
      <c r="B7" t="s">
        <v>512</v>
      </c>
      <c r="C7">
        <v>3707.75</v>
      </c>
      <c r="D7">
        <v>3700.47</v>
      </c>
      <c r="E7" s="78">
        <f t="shared" si="0"/>
        <v>7.2800000000002001</v>
      </c>
      <c r="F7" s="263">
        <f t="shared" si="1"/>
        <v>1.9634549000000002E-3</v>
      </c>
      <c r="G7" s="74"/>
    </row>
    <row r="8" spans="1:16384" ht="12.75">
      <c r="A8" t="s">
        <v>513</v>
      </c>
      <c r="B8" t="s">
        <v>514</v>
      </c>
      <c r="C8">
        <v>13402.69</v>
      </c>
      <c r="D8">
        <v>13382.15</v>
      </c>
      <c r="E8" s="78">
        <f t="shared" si="0"/>
        <v>20.540000000000873</v>
      </c>
      <c r="F8" s="263">
        <f t="shared" si="1"/>
        <v>1.5325282000000001E-3</v>
      </c>
    </row>
    <row r="9" spans="1:16384" ht="12.75">
      <c r="A9" t="s">
        <v>515</v>
      </c>
      <c r="B9" t="s">
        <v>516</v>
      </c>
      <c r="C9">
        <v>35955.07</v>
      </c>
      <c r="D9">
        <v>36007.699999999997</v>
      </c>
      <c r="E9" s="78">
        <f t="shared" si="0"/>
        <v>-52.629999999997381</v>
      </c>
      <c r="F9" s="263">
        <f t="shared" si="1"/>
        <v>-1.4637713000000001E-3</v>
      </c>
      <c r="G9" s="70"/>
    </row>
    <row r="10" spans="1:16384" ht="12.75">
      <c r="A10" t="s">
        <v>517</v>
      </c>
      <c r="B10" t="s">
        <v>518</v>
      </c>
      <c r="C10">
        <v>12058.94</v>
      </c>
      <c r="D10">
        <v>12001.68</v>
      </c>
      <c r="E10" s="78">
        <f t="shared" si="0"/>
        <v>57.260000000000218</v>
      </c>
      <c r="F10" s="263">
        <f t="shared" si="1"/>
        <v>4.7483444E-3</v>
      </c>
      <c r="G10" s="70"/>
    </row>
    <row r="11" spans="1:16384" ht="12.75">
      <c r="A11" t="s">
        <v>519</v>
      </c>
      <c r="B11" t="s">
        <v>520</v>
      </c>
      <c r="C11">
        <v>23021.72</v>
      </c>
      <c r="D11">
        <v>22968.59</v>
      </c>
      <c r="E11" s="78">
        <f>C11-D11</f>
        <v>53.130000000001019</v>
      </c>
      <c r="F11" s="263">
        <f t="shared" si="1"/>
        <v>2.3078206000000001E-3</v>
      </c>
      <c r="G11" s="70"/>
    </row>
    <row r="12" spans="1:16384" ht="12.75">
      <c r="A12" t="s">
        <v>521</v>
      </c>
      <c r="B12" t="s">
        <v>522</v>
      </c>
      <c r="C12">
        <v>4471.3100000000004</v>
      </c>
      <c r="D12">
        <v>4469.66</v>
      </c>
      <c r="E12" s="78">
        <f t="shared" si="0"/>
        <v>1.6500000000005457</v>
      </c>
      <c r="F12" s="263">
        <f t="shared" si="1"/>
        <v>3.6901940000000003E-4</v>
      </c>
      <c r="G12" s="70"/>
    </row>
    <row r="13" spans="1:16384" ht="12.75">
      <c r="A13" t="s">
        <v>523</v>
      </c>
      <c r="B13" t="s">
        <v>524</v>
      </c>
      <c r="C13">
        <v>0.01</v>
      </c>
      <c r="D13">
        <v>0</v>
      </c>
      <c r="E13" s="78">
        <f t="shared" si="0"/>
        <v>0.01</v>
      </c>
      <c r="F13" s="263">
        <f t="shared" si="1"/>
        <v>1</v>
      </c>
      <c r="G13"/>
      <c r="H13"/>
      <c r="I13"/>
      <c r="J13"/>
      <c r="K13"/>
      <c r="L13"/>
      <c r="M13"/>
      <c r="N13"/>
      <c r="O13"/>
      <c r="P13"/>
      <c r="Q13"/>
      <c r="R13"/>
      <c r="S13"/>
      <c r="T13"/>
      <c r="U13"/>
      <c r="V13"/>
      <c r="W13"/>
      <c r="X13"/>
      <c r="Y13"/>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c r="DT13"/>
      <c r="DU13"/>
      <c r="DV13"/>
      <c r="DW13"/>
      <c r="DX13"/>
      <c r="DY13"/>
      <c r="DZ13"/>
      <c r="EA13"/>
      <c r="EB13"/>
      <c r="EC13"/>
      <c r="ED13"/>
      <c r="EE13"/>
      <c r="EF13"/>
      <c r="EG13"/>
      <c r="EH13"/>
      <c r="EI13"/>
      <c r="EJ13"/>
      <c r="EK13"/>
      <c r="EL13"/>
      <c r="EM13"/>
      <c r="EN13"/>
      <c r="EO13"/>
      <c r="EP13"/>
      <c r="EQ13"/>
      <c r="ER13"/>
      <c r="ES13"/>
      <c r="ET13"/>
      <c r="EU13"/>
      <c r="EV13"/>
      <c r="EW13"/>
      <c r="EX13"/>
      <c r="EY13"/>
      <c r="EZ13"/>
      <c r="FA13"/>
      <c r="FB13"/>
      <c r="FC13"/>
      <c r="FD13"/>
      <c r="FE13"/>
      <c r="FF13"/>
      <c r="FG13"/>
      <c r="FH13"/>
      <c r="FI13"/>
      <c r="FJ13"/>
      <c r="FK13"/>
      <c r="FL13"/>
      <c r="FM13"/>
      <c r="FN13"/>
      <c r="FO13"/>
      <c r="FP13"/>
      <c r="FQ13"/>
      <c r="FR13"/>
      <c r="FS13"/>
      <c r="FT13"/>
      <c r="FU13"/>
      <c r="FV13"/>
      <c r="FW13"/>
      <c r="FX13"/>
      <c r="FY13"/>
      <c r="FZ13"/>
      <c r="GA13"/>
      <c r="GB13"/>
      <c r="GC13"/>
      <c r="GD13"/>
      <c r="GE13"/>
      <c r="GF13"/>
      <c r="GG13"/>
      <c r="GH13"/>
      <c r="GI13"/>
      <c r="GJ13"/>
      <c r="GK13"/>
      <c r="GL13"/>
      <c r="GM13"/>
      <c r="GN13"/>
      <c r="GO13"/>
      <c r="GP13"/>
      <c r="GQ13"/>
      <c r="GR13"/>
      <c r="GS13"/>
      <c r="GT13"/>
      <c r="GU13"/>
      <c r="GV13"/>
      <c r="GW13"/>
      <c r="GX13"/>
      <c r="GY13"/>
      <c r="GZ13"/>
      <c r="HA13"/>
      <c r="HB13"/>
      <c r="HC13"/>
      <c r="HD13"/>
      <c r="HE13"/>
      <c r="HF13"/>
      <c r="HG13"/>
      <c r="HH13"/>
      <c r="HI13"/>
      <c r="HJ13"/>
      <c r="HK13"/>
      <c r="HL13"/>
      <c r="HM13"/>
      <c r="HN13"/>
      <c r="HO13"/>
      <c r="HP13"/>
      <c r="HQ13"/>
      <c r="HR13"/>
      <c r="HS13"/>
      <c r="HT13"/>
      <c r="HU13"/>
      <c r="HV13"/>
      <c r="HW13"/>
      <c r="HX13"/>
      <c r="HY13"/>
      <c r="HZ13"/>
      <c r="IA13"/>
      <c r="IB13"/>
      <c r="IC13"/>
      <c r="ID13"/>
      <c r="IE13"/>
      <c r="IF13"/>
      <c r="IG13"/>
      <c r="IH13"/>
      <c r="II13"/>
      <c r="IJ13"/>
      <c r="IK13"/>
      <c r="IL13"/>
      <c r="IM13"/>
      <c r="IN13"/>
      <c r="IO13"/>
      <c r="IP13"/>
      <c r="IQ13"/>
      <c r="IR13"/>
      <c r="IS13"/>
      <c r="IT13"/>
      <c r="IU13"/>
      <c r="IV13"/>
      <c r="IW13"/>
      <c r="IX13"/>
      <c r="IY13"/>
      <c r="IZ13"/>
      <c r="JA13"/>
      <c r="JB13"/>
      <c r="JC13"/>
      <c r="JD13"/>
      <c r="JE13"/>
      <c r="JF13"/>
      <c r="JG13"/>
      <c r="JH13"/>
      <c r="JI13"/>
      <c r="JJ13"/>
      <c r="JK13"/>
      <c r="JL13"/>
      <c r="JM13"/>
      <c r="JN13"/>
      <c r="JO13"/>
      <c r="JP13"/>
      <c r="JQ13"/>
      <c r="JR13"/>
      <c r="JS13"/>
      <c r="JT13"/>
      <c r="JU13"/>
      <c r="JV13"/>
      <c r="JW13"/>
      <c r="JX13"/>
      <c r="JY13"/>
      <c r="JZ13"/>
      <c r="KA13"/>
      <c r="KB13"/>
      <c r="KC13"/>
      <c r="KD13"/>
      <c r="KE13"/>
      <c r="KF13"/>
      <c r="KG13"/>
      <c r="KH13"/>
      <c r="KI13"/>
      <c r="KJ13"/>
      <c r="KK13"/>
      <c r="KL13"/>
      <c r="KM13"/>
      <c r="KN13"/>
      <c r="KO13"/>
      <c r="KP13"/>
      <c r="KQ13"/>
      <c r="KR13"/>
      <c r="KS13"/>
      <c r="KT13"/>
      <c r="KU13"/>
      <c r="KV13"/>
      <c r="KW13"/>
      <c r="KX13"/>
      <c r="KY13"/>
      <c r="KZ13"/>
      <c r="LA13"/>
      <c r="LB13"/>
      <c r="LC13"/>
      <c r="LD13"/>
      <c r="LE13"/>
      <c r="LF13"/>
      <c r="LG13"/>
      <c r="LH13"/>
      <c r="LI13"/>
      <c r="LJ13"/>
      <c r="LK13"/>
      <c r="LL13"/>
      <c r="LM13"/>
      <c r="LN13"/>
      <c r="LO13"/>
      <c r="LP13"/>
      <c r="LQ13"/>
      <c r="LR13"/>
      <c r="LS13"/>
      <c r="LT13"/>
      <c r="LU13"/>
      <c r="LV13"/>
      <c r="LW13"/>
      <c r="LX13"/>
      <c r="LY13"/>
      <c r="LZ13"/>
      <c r="MA13"/>
      <c r="MB13"/>
      <c r="MC13"/>
      <c r="MD13"/>
      <c r="ME13"/>
      <c r="MF13"/>
      <c r="MG13"/>
      <c r="MH13"/>
      <c r="MI13"/>
      <c r="MJ13"/>
      <c r="MK13"/>
      <c r="ML13"/>
      <c r="MM13"/>
      <c r="MN13"/>
      <c r="MO13"/>
      <c r="MP13"/>
      <c r="MQ13"/>
      <c r="MR13"/>
      <c r="MS13"/>
      <c r="MT13"/>
      <c r="MU13"/>
      <c r="MV13"/>
      <c r="MW13"/>
      <c r="MX13"/>
      <c r="MY13"/>
      <c r="MZ13"/>
      <c r="NA13"/>
      <c r="NB13"/>
      <c r="NC13"/>
      <c r="ND13"/>
      <c r="NE13"/>
      <c r="NF13"/>
      <c r="NG13"/>
      <c r="NH13"/>
      <c r="NI13"/>
      <c r="NJ13"/>
      <c r="NK13"/>
      <c r="NL13"/>
      <c r="NM13"/>
      <c r="NN13"/>
      <c r="NO13"/>
      <c r="NP13"/>
      <c r="NQ13"/>
      <c r="NR13"/>
      <c r="NS13"/>
      <c r="NT13"/>
      <c r="NU13"/>
      <c r="NV13"/>
      <c r="NW13"/>
      <c r="NX13"/>
      <c r="NY13"/>
      <c r="NZ13"/>
      <c r="OA13"/>
      <c r="OB13"/>
      <c r="OC13"/>
      <c r="OD13"/>
      <c r="OE13"/>
      <c r="OF13"/>
      <c r="OG13"/>
      <c r="OH13"/>
      <c r="OI13"/>
      <c r="OJ13"/>
      <c r="OK13"/>
      <c r="OL13"/>
      <c r="OM13"/>
      <c r="ON13"/>
      <c r="OO13"/>
      <c r="OP13"/>
      <c r="OQ13"/>
      <c r="OR13"/>
      <c r="OS13"/>
      <c r="OT13"/>
      <c r="OU13"/>
      <c r="OV13"/>
      <c r="OW13"/>
      <c r="OX13"/>
      <c r="OY13"/>
      <c r="OZ13"/>
      <c r="PA13"/>
      <c r="PB13"/>
      <c r="PC13"/>
      <c r="PD13"/>
      <c r="PE13"/>
      <c r="PF13"/>
      <c r="PG13"/>
      <c r="PH13"/>
      <c r="PI13"/>
      <c r="PJ13"/>
      <c r="PK13"/>
      <c r="PL13"/>
      <c r="PM13"/>
      <c r="PN13"/>
      <c r="PO13"/>
      <c r="PP13"/>
      <c r="PQ13"/>
      <c r="PR13"/>
      <c r="PS13"/>
      <c r="PT13"/>
      <c r="PU13"/>
      <c r="PV13"/>
      <c r="PW13"/>
      <c r="PX13"/>
      <c r="PY13"/>
      <c r="PZ13"/>
      <c r="QA13"/>
      <c r="QB13"/>
      <c r="QC13"/>
      <c r="QD13"/>
      <c r="QE13"/>
      <c r="QF13"/>
      <c r="QG13"/>
      <c r="QH13"/>
      <c r="QI13"/>
      <c r="QJ13"/>
      <c r="QK13"/>
      <c r="QL13"/>
      <c r="QM13"/>
      <c r="QN13"/>
      <c r="QO13"/>
      <c r="QP13"/>
      <c r="QQ13"/>
      <c r="QR13"/>
      <c r="QS13"/>
      <c r="QT13"/>
      <c r="QU13"/>
      <c r="QV13"/>
      <c r="QW13"/>
      <c r="QX13"/>
      <c r="QY13"/>
      <c r="QZ13"/>
      <c r="RA13"/>
      <c r="RB13"/>
      <c r="RC13"/>
      <c r="RD13"/>
      <c r="RE13"/>
      <c r="RF13"/>
      <c r="RG13"/>
      <c r="RH13"/>
      <c r="RI13"/>
      <c r="RJ13"/>
      <c r="RK13"/>
      <c r="RL13"/>
      <c r="RM13"/>
      <c r="RN13"/>
      <c r="RO13"/>
      <c r="RP13"/>
      <c r="RQ13"/>
      <c r="RR13"/>
      <c r="RS13"/>
      <c r="RT13"/>
      <c r="RU13"/>
      <c r="RV13"/>
      <c r="RW13"/>
      <c r="RX13"/>
      <c r="RY13"/>
      <c r="RZ13"/>
      <c r="SA13"/>
      <c r="SB13"/>
      <c r="SC13"/>
      <c r="SD13"/>
      <c r="SE13"/>
      <c r="SF13"/>
      <c r="SG13"/>
      <c r="SH13"/>
      <c r="SI13"/>
      <c r="SJ13"/>
      <c r="SK13"/>
      <c r="SL13"/>
      <c r="SM13"/>
      <c r="SN13"/>
      <c r="SO13"/>
      <c r="SP13"/>
      <c r="SQ13"/>
      <c r="SR13"/>
      <c r="SS13"/>
      <c r="ST13"/>
      <c r="SU13"/>
      <c r="SV13"/>
      <c r="SW13"/>
      <c r="SX13"/>
      <c r="SY13"/>
      <c r="SZ13"/>
      <c r="TA13"/>
      <c r="TB13"/>
      <c r="TC13"/>
      <c r="TD13"/>
      <c r="TE13"/>
      <c r="TF13"/>
      <c r="TG13"/>
      <c r="TH13"/>
      <c r="TI13"/>
      <c r="TJ13"/>
      <c r="TK13"/>
      <c r="TL13"/>
      <c r="TM13"/>
      <c r="TN13"/>
      <c r="TO13"/>
      <c r="TP13"/>
      <c r="TQ13"/>
      <c r="TR13"/>
      <c r="TS13"/>
      <c r="TT13"/>
      <c r="TU13"/>
      <c r="TV13"/>
      <c r="TW13"/>
      <c r="TX13"/>
      <c r="TY13"/>
      <c r="TZ13"/>
      <c r="UA13"/>
      <c r="UB13"/>
      <c r="UC13"/>
      <c r="UD13"/>
      <c r="UE13"/>
      <c r="UF13"/>
      <c r="UG13"/>
      <c r="UH13"/>
      <c r="UI13"/>
      <c r="UJ13"/>
      <c r="UK13"/>
      <c r="UL13"/>
      <c r="UM13"/>
      <c r="UN13"/>
      <c r="UO13"/>
      <c r="UP13"/>
      <c r="UQ13"/>
      <c r="UR13"/>
      <c r="US13"/>
      <c r="UT13"/>
      <c r="UU13"/>
      <c r="UV13"/>
      <c r="UW13"/>
      <c r="UX13"/>
      <c r="UY13"/>
      <c r="UZ13"/>
      <c r="VA13"/>
      <c r="VB13"/>
      <c r="VC13"/>
      <c r="VD13"/>
      <c r="VE13"/>
      <c r="VF13"/>
      <c r="VG13"/>
      <c r="VH13"/>
      <c r="VI13"/>
      <c r="VJ13"/>
      <c r="VK13"/>
      <c r="VL13"/>
      <c r="VM13"/>
      <c r="VN13"/>
      <c r="VO13"/>
      <c r="VP13"/>
      <c r="VQ13"/>
      <c r="VR13"/>
      <c r="VS13"/>
      <c r="VT13"/>
      <c r="VU13"/>
      <c r="VV13"/>
      <c r="VW13"/>
      <c r="VX13"/>
      <c r="VY13"/>
      <c r="VZ13"/>
      <c r="WA13"/>
      <c r="WB13"/>
      <c r="WC13"/>
      <c r="WD13"/>
      <c r="WE13"/>
      <c r="WF13"/>
      <c r="WG13"/>
      <c r="WH13"/>
      <c r="WI13"/>
      <c r="WJ13"/>
      <c r="WK13"/>
      <c r="WL13"/>
      <c r="WM13"/>
      <c r="WN13"/>
      <c r="WO13"/>
      <c r="WP13"/>
      <c r="WQ13"/>
      <c r="WR13"/>
      <c r="WS13"/>
      <c r="WT13"/>
      <c r="WU13"/>
      <c r="WV13"/>
      <c r="WW13"/>
      <c r="WX13"/>
      <c r="WY13"/>
      <c r="WZ13"/>
      <c r="XA13"/>
      <c r="XB13"/>
      <c r="XC13"/>
      <c r="XD13"/>
      <c r="XE13"/>
      <c r="XF13"/>
      <c r="XG13"/>
      <c r="XH13"/>
      <c r="XI13"/>
      <c r="XJ13"/>
      <c r="XK13"/>
      <c r="XL13"/>
      <c r="XM13"/>
      <c r="XN13"/>
      <c r="XO13"/>
      <c r="XP13"/>
      <c r="XQ13"/>
      <c r="XR13"/>
      <c r="XS13"/>
      <c r="XT13"/>
      <c r="XU13"/>
      <c r="XV13"/>
      <c r="XW13"/>
      <c r="XX13"/>
      <c r="XY13"/>
      <c r="XZ13"/>
      <c r="YA13"/>
      <c r="YB13"/>
      <c r="YC13"/>
      <c r="YD13"/>
      <c r="YE13"/>
      <c r="YF13"/>
      <c r="YG13"/>
      <c r="YH13"/>
      <c r="YI13"/>
      <c r="YJ13"/>
      <c r="YK13"/>
      <c r="YL13"/>
      <c r="YM13"/>
      <c r="YN13"/>
      <c r="YO13"/>
      <c r="YP13"/>
      <c r="YQ13"/>
      <c r="YR13"/>
      <c r="YS13"/>
      <c r="YT13"/>
      <c r="YU13"/>
      <c r="YV13"/>
      <c r="YW13"/>
      <c r="YX13"/>
      <c r="YY13"/>
      <c r="YZ13"/>
      <c r="ZA13"/>
      <c r="ZB13"/>
      <c r="ZC13"/>
      <c r="ZD13"/>
      <c r="ZE13"/>
      <c r="ZF13"/>
      <c r="ZG13"/>
      <c r="ZH13"/>
      <c r="ZI13"/>
      <c r="ZJ13"/>
      <c r="ZK13"/>
      <c r="ZL13"/>
      <c r="ZM13"/>
      <c r="ZN13"/>
      <c r="ZO13"/>
      <c r="ZP13"/>
      <c r="ZQ13"/>
      <c r="ZR13"/>
      <c r="ZS13"/>
      <c r="ZT13"/>
      <c r="ZU13"/>
      <c r="ZV13"/>
      <c r="ZW13"/>
      <c r="ZX13"/>
      <c r="ZY13"/>
      <c r="ZZ13"/>
      <c r="AAA13"/>
      <c r="AAB13"/>
      <c r="AAC13"/>
      <c r="AAD13"/>
      <c r="AAE13"/>
      <c r="AAF13"/>
      <c r="AAG13"/>
      <c r="AAH13"/>
      <c r="AAI13"/>
      <c r="AAJ13"/>
      <c r="AAK13"/>
      <c r="AAL13"/>
      <c r="AAM13"/>
      <c r="AAN13"/>
      <c r="AAO13"/>
      <c r="AAP13"/>
      <c r="AAQ13"/>
      <c r="AAR13"/>
      <c r="AAS13"/>
      <c r="AAT13"/>
      <c r="AAU13"/>
      <c r="AAV13"/>
      <c r="AAW13"/>
      <c r="AAX13"/>
      <c r="AAY13"/>
      <c r="AAZ13"/>
      <c r="ABA13"/>
      <c r="ABB13"/>
      <c r="ABC13"/>
      <c r="ABD13"/>
      <c r="ABE13"/>
      <c r="ABF13"/>
      <c r="ABG13"/>
      <c r="ABH13"/>
      <c r="ABI13"/>
      <c r="ABJ13"/>
      <c r="ABK13"/>
      <c r="ABL13"/>
      <c r="ABM13"/>
      <c r="ABN13"/>
      <c r="ABO13"/>
      <c r="ABP13"/>
      <c r="ABQ13"/>
      <c r="ABR13"/>
      <c r="ABS13"/>
      <c r="ABT13"/>
      <c r="ABU13"/>
      <c r="ABV13"/>
      <c r="ABW13"/>
      <c r="ABX13"/>
      <c r="ABY13"/>
      <c r="ABZ13"/>
      <c r="ACA13"/>
      <c r="ACB13"/>
      <c r="ACC13"/>
      <c r="ACD13"/>
      <c r="ACE13"/>
      <c r="ACF13"/>
      <c r="ACG13"/>
      <c r="ACH13"/>
      <c r="ACI13"/>
      <c r="ACJ13"/>
      <c r="ACK13"/>
      <c r="ACL13"/>
      <c r="ACM13"/>
      <c r="ACN13"/>
      <c r="ACO13"/>
      <c r="ACP13"/>
      <c r="ACQ13"/>
      <c r="ACR13"/>
      <c r="ACS13"/>
      <c r="ACT13"/>
      <c r="ACU13"/>
      <c r="ACV13"/>
      <c r="ACW13"/>
      <c r="ACX13"/>
      <c r="ACY13"/>
      <c r="ACZ13"/>
      <c r="ADA13"/>
      <c r="ADB13"/>
      <c r="ADC13"/>
      <c r="ADD13"/>
      <c r="ADE13"/>
      <c r="ADF13"/>
      <c r="ADG13"/>
      <c r="ADH13"/>
      <c r="ADI13"/>
      <c r="ADJ13"/>
      <c r="ADK13"/>
      <c r="ADL13"/>
      <c r="ADM13"/>
      <c r="ADN13"/>
      <c r="ADO13"/>
      <c r="ADP13"/>
      <c r="ADQ13"/>
      <c r="ADR13"/>
      <c r="ADS13"/>
      <c r="ADT13"/>
      <c r="ADU13"/>
      <c r="ADV13"/>
      <c r="ADW13"/>
      <c r="ADX13"/>
      <c r="ADY13"/>
      <c r="ADZ13"/>
      <c r="AEA13"/>
      <c r="AEB13"/>
      <c r="AEC13"/>
      <c r="AED13"/>
      <c r="AEE13"/>
      <c r="AEF13"/>
      <c r="AEG13"/>
      <c r="AEH13"/>
      <c r="AEI13"/>
      <c r="AEJ13"/>
      <c r="AEK13"/>
      <c r="AEL13"/>
      <c r="AEM13"/>
      <c r="AEN13"/>
      <c r="AEO13"/>
      <c r="AEP13"/>
      <c r="AEQ13"/>
      <c r="AER13"/>
      <c r="AES13"/>
      <c r="AET13"/>
      <c r="AEU13"/>
      <c r="AEV13"/>
      <c r="AEW13"/>
      <c r="AEX13"/>
      <c r="AEY13"/>
      <c r="AEZ13"/>
      <c r="AFA13"/>
      <c r="AFB13"/>
      <c r="AFC13"/>
      <c r="AFD13"/>
      <c r="AFE13"/>
      <c r="AFF13"/>
      <c r="AFG13"/>
      <c r="AFH13"/>
      <c r="AFI13"/>
      <c r="AFJ13"/>
      <c r="AFK13"/>
      <c r="AFL13"/>
      <c r="AFM13"/>
      <c r="AFN13"/>
      <c r="AFO13"/>
      <c r="AFP13"/>
      <c r="AFQ13"/>
      <c r="AFR13"/>
      <c r="AFS13"/>
      <c r="AFT13"/>
      <c r="AFU13"/>
      <c r="AFV13"/>
      <c r="AFW13"/>
      <c r="AFX13"/>
      <c r="AFY13"/>
      <c r="AFZ13"/>
      <c r="AGA13"/>
      <c r="AGB13"/>
      <c r="AGC13"/>
      <c r="AGD13"/>
      <c r="AGE13"/>
      <c r="AGF13"/>
      <c r="AGG13"/>
      <c r="AGH13"/>
      <c r="AGI13"/>
      <c r="AGJ13"/>
      <c r="AGK13"/>
      <c r="AGL13"/>
      <c r="AGM13"/>
      <c r="AGN13"/>
      <c r="AGO13"/>
      <c r="AGP13"/>
      <c r="AGQ13"/>
      <c r="AGR13"/>
      <c r="AGS13"/>
      <c r="AGT13"/>
      <c r="AGU13"/>
      <c r="AGV13"/>
      <c r="AGW13"/>
      <c r="AGX13"/>
      <c r="AGY13"/>
      <c r="AGZ13"/>
      <c r="AHA13"/>
      <c r="AHB13"/>
      <c r="AHC13"/>
      <c r="AHD13"/>
      <c r="AHE13"/>
      <c r="AHF13"/>
      <c r="AHG13"/>
      <c r="AHH13"/>
      <c r="AHI13"/>
      <c r="AHJ13"/>
      <c r="AHK13"/>
      <c r="AHL13"/>
      <c r="AHM13"/>
      <c r="AHN13"/>
      <c r="AHO13"/>
      <c r="AHP13"/>
      <c r="AHQ13"/>
      <c r="AHR13"/>
      <c r="AHS13"/>
      <c r="AHT13"/>
      <c r="AHU13"/>
      <c r="AHV13"/>
      <c r="AHW13"/>
      <c r="AHX13"/>
      <c r="AHY13"/>
      <c r="AHZ13"/>
      <c r="AIA13"/>
      <c r="AIB13"/>
      <c r="AIC13"/>
      <c r="AID13"/>
      <c r="AIE13"/>
      <c r="AIF13"/>
      <c r="AIG13"/>
      <c r="AIH13"/>
      <c r="AII13"/>
      <c r="AIJ13"/>
      <c r="AIK13"/>
      <c r="AIL13"/>
      <c r="AIM13"/>
      <c r="AIN13"/>
      <c r="AIO13"/>
      <c r="AIP13"/>
      <c r="AIQ13"/>
      <c r="AIR13"/>
      <c r="AIS13"/>
      <c r="AIT13"/>
      <c r="AIU13"/>
      <c r="AIV13"/>
      <c r="AIW13"/>
      <c r="AIX13"/>
      <c r="AIY13"/>
      <c r="AIZ13"/>
      <c r="AJA13"/>
      <c r="AJB13"/>
      <c r="AJC13"/>
      <c r="AJD13"/>
      <c r="AJE13"/>
      <c r="AJF13"/>
      <c r="AJG13"/>
      <c r="AJH13"/>
      <c r="AJI13"/>
      <c r="AJJ13"/>
      <c r="AJK13"/>
      <c r="AJL13"/>
      <c r="AJM13"/>
      <c r="AJN13"/>
      <c r="AJO13"/>
      <c r="AJP13"/>
      <c r="AJQ13"/>
      <c r="AJR13"/>
      <c r="AJS13"/>
      <c r="AJT13"/>
      <c r="AJU13"/>
      <c r="AJV13"/>
      <c r="AJW13"/>
      <c r="AJX13"/>
      <c r="AJY13"/>
      <c r="AJZ13"/>
      <c r="AKA13"/>
      <c r="AKB13"/>
      <c r="AKC13"/>
      <c r="AKD13"/>
      <c r="AKE13"/>
      <c r="AKF13"/>
      <c r="AKG13"/>
      <c r="AKH13"/>
      <c r="AKI13"/>
      <c r="AKJ13"/>
      <c r="AKK13"/>
      <c r="AKL13"/>
      <c r="AKM13"/>
      <c r="AKN13"/>
      <c r="AKO13"/>
      <c r="AKP13"/>
      <c r="AKQ13"/>
      <c r="AKR13"/>
      <c r="AKS13"/>
      <c r="AKT13"/>
      <c r="AKU13"/>
      <c r="AKV13"/>
      <c r="AKW13"/>
      <c r="AKX13"/>
      <c r="AKY13"/>
      <c r="AKZ13"/>
      <c r="ALA13"/>
      <c r="ALB13"/>
      <c r="ALC13"/>
      <c r="ALD13"/>
      <c r="ALE13"/>
      <c r="ALF13"/>
      <c r="ALG13"/>
      <c r="ALH13"/>
      <c r="ALI13"/>
      <c r="ALJ13"/>
      <c r="ALK13"/>
      <c r="ALL13"/>
      <c r="ALM13"/>
      <c r="ALN13"/>
      <c r="ALO13"/>
      <c r="ALP13"/>
      <c r="ALQ13"/>
      <c r="ALR13"/>
      <c r="ALS13"/>
      <c r="ALT13"/>
      <c r="ALU13"/>
      <c r="ALV13"/>
      <c r="ALW13"/>
      <c r="ALX13"/>
      <c r="ALY13"/>
      <c r="ALZ13"/>
      <c r="AMA13"/>
      <c r="AMB13"/>
      <c r="AMC13"/>
      <c r="AMD13"/>
      <c r="AME13"/>
      <c r="AMF13"/>
      <c r="AMG13"/>
      <c r="AMH13"/>
      <c r="AMI13"/>
      <c r="AMJ13"/>
      <c r="AMK13"/>
      <c r="AML13"/>
      <c r="AMM13"/>
      <c r="AMN13"/>
      <c r="AMO13"/>
      <c r="AMP13"/>
      <c r="AMQ13"/>
      <c r="AMR13"/>
      <c r="AMS13"/>
      <c r="AMT13"/>
      <c r="AMU13"/>
      <c r="AMV13"/>
      <c r="AMW13"/>
      <c r="AMX13"/>
      <c r="AMY13"/>
      <c r="AMZ13"/>
      <c r="ANA13"/>
      <c r="ANB13"/>
      <c r="ANC13"/>
      <c r="AND13"/>
      <c r="ANE13"/>
      <c r="ANF13"/>
      <c r="ANG13"/>
      <c r="ANH13"/>
      <c r="ANI13"/>
      <c r="ANJ13"/>
      <c r="ANK13"/>
      <c r="ANL13"/>
      <c r="ANM13"/>
      <c r="ANN13"/>
      <c r="ANO13"/>
      <c r="ANP13"/>
      <c r="ANQ13"/>
      <c r="ANR13"/>
      <c r="ANS13"/>
      <c r="ANT13"/>
      <c r="ANU13"/>
      <c r="ANV13"/>
      <c r="ANW13"/>
      <c r="ANX13"/>
      <c r="ANY13"/>
      <c r="ANZ13"/>
      <c r="AOA13"/>
      <c r="AOB13"/>
      <c r="AOC13"/>
      <c r="AOD13"/>
      <c r="AOE13"/>
      <c r="AOF13"/>
      <c r="AOG13"/>
      <c r="AOH13"/>
      <c r="AOI13"/>
      <c r="AOJ13"/>
      <c r="AOK13"/>
      <c r="AOL13"/>
      <c r="AOM13"/>
      <c r="AON13"/>
      <c r="AOO13"/>
      <c r="AOP13"/>
      <c r="AOQ13"/>
      <c r="AOR13"/>
      <c r="AOS13"/>
      <c r="AOT13"/>
      <c r="AOU13"/>
      <c r="AOV13"/>
      <c r="AOW13"/>
      <c r="AOX13"/>
      <c r="AOY13"/>
      <c r="AOZ13"/>
      <c r="APA13"/>
      <c r="APB13"/>
      <c r="APC13"/>
      <c r="APD13"/>
      <c r="APE13"/>
      <c r="APF13"/>
      <c r="APG13"/>
      <c r="APH13"/>
      <c r="API13"/>
      <c r="APJ13"/>
      <c r="APK13"/>
      <c r="APL13"/>
      <c r="APM13"/>
      <c r="APN13"/>
      <c r="APO13"/>
      <c r="APP13"/>
      <c r="APQ13"/>
      <c r="APR13"/>
      <c r="APS13"/>
      <c r="APT13"/>
      <c r="APU13"/>
      <c r="APV13"/>
      <c r="APW13"/>
      <c r="APX13"/>
      <c r="APY13"/>
      <c r="APZ13"/>
      <c r="AQA13"/>
      <c r="AQB13"/>
      <c r="AQC13"/>
      <c r="AQD13"/>
      <c r="AQE13"/>
      <c r="AQF13"/>
      <c r="AQG13"/>
      <c r="AQH13"/>
      <c r="AQI13"/>
      <c r="AQJ13"/>
      <c r="AQK13"/>
      <c r="AQL13"/>
      <c r="AQM13"/>
      <c r="AQN13"/>
      <c r="AQO13"/>
      <c r="AQP13"/>
      <c r="AQQ13"/>
      <c r="AQR13"/>
      <c r="AQS13"/>
      <c r="AQT13"/>
      <c r="AQU13"/>
      <c r="AQV13"/>
      <c r="AQW13"/>
      <c r="AQX13"/>
      <c r="AQY13"/>
      <c r="AQZ13"/>
      <c r="ARA13"/>
      <c r="ARB13"/>
      <c r="ARC13"/>
      <c r="ARD13"/>
      <c r="ARE13"/>
      <c r="ARF13"/>
      <c r="ARG13"/>
      <c r="ARH13"/>
      <c r="ARI13"/>
      <c r="ARJ13"/>
      <c r="ARK13"/>
      <c r="ARL13"/>
      <c r="ARM13"/>
      <c r="ARN13"/>
      <c r="ARO13"/>
      <c r="ARP13"/>
      <c r="ARQ13"/>
      <c r="ARR13"/>
      <c r="ARS13"/>
      <c r="ART13"/>
      <c r="ARU13"/>
      <c r="ARV13"/>
      <c r="ARW13"/>
      <c r="ARX13"/>
      <c r="ARY13"/>
      <c r="ARZ13"/>
      <c r="ASA13"/>
      <c r="ASB13"/>
      <c r="ASC13"/>
      <c r="ASD13"/>
      <c r="ASE13"/>
      <c r="ASF13"/>
      <c r="ASG13"/>
      <c r="ASH13"/>
      <c r="ASI13"/>
      <c r="ASJ13"/>
      <c r="ASK13"/>
      <c r="ASL13"/>
      <c r="ASM13"/>
      <c r="ASN13"/>
      <c r="ASO13"/>
      <c r="ASP13"/>
      <c r="ASQ13"/>
      <c r="ASR13"/>
      <c r="ASS13"/>
      <c r="AST13"/>
      <c r="ASU13"/>
      <c r="ASV13"/>
      <c r="ASW13"/>
      <c r="ASX13"/>
      <c r="ASY13"/>
      <c r="ASZ13"/>
      <c r="ATA13"/>
      <c r="ATB13"/>
      <c r="ATC13"/>
      <c r="ATD13"/>
      <c r="ATE13"/>
      <c r="ATF13"/>
      <c r="ATG13"/>
      <c r="ATH13"/>
      <c r="ATI13"/>
      <c r="ATJ13"/>
      <c r="ATK13"/>
      <c r="ATL13"/>
      <c r="ATM13"/>
      <c r="ATN13"/>
      <c r="ATO13"/>
      <c r="ATP13"/>
      <c r="ATQ13"/>
      <c r="ATR13"/>
      <c r="ATS13"/>
      <c r="ATT13"/>
      <c r="ATU13"/>
      <c r="ATV13"/>
      <c r="ATW13"/>
      <c r="ATX13"/>
      <c r="ATY13"/>
      <c r="ATZ13"/>
      <c r="AUA13"/>
      <c r="AUB13"/>
      <c r="AUC13"/>
      <c r="AUD13"/>
      <c r="AUE13"/>
      <c r="AUF13"/>
      <c r="AUG13"/>
      <c r="AUH13"/>
      <c r="AUI13"/>
      <c r="AUJ13"/>
      <c r="AUK13"/>
      <c r="AUL13"/>
      <c r="AUM13"/>
      <c r="AUN13"/>
      <c r="AUO13"/>
      <c r="AUP13"/>
      <c r="AUQ13"/>
      <c r="AUR13"/>
      <c r="AUS13"/>
      <c r="AUT13"/>
      <c r="AUU13"/>
      <c r="AUV13"/>
      <c r="AUW13"/>
      <c r="AUX13"/>
      <c r="AUY13"/>
      <c r="AUZ13"/>
      <c r="AVA13"/>
      <c r="AVB13"/>
      <c r="AVC13"/>
      <c r="AVD13"/>
      <c r="AVE13"/>
      <c r="AVF13"/>
      <c r="AVG13"/>
      <c r="AVH13"/>
      <c r="AVI13"/>
      <c r="AVJ13"/>
      <c r="AVK13"/>
      <c r="AVL13"/>
      <c r="AVM13"/>
      <c r="AVN13"/>
      <c r="AVO13"/>
      <c r="AVP13"/>
      <c r="AVQ13"/>
      <c r="AVR13"/>
      <c r="AVS13"/>
      <c r="AVT13"/>
      <c r="AVU13"/>
      <c r="AVV13"/>
      <c r="AVW13"/>
      <c r="AVX13"/>
      <c r="AVY13"/>
      <c r="AVZ13"/>
      <c r="AWA13"/>
      <c r="AWB13"/>
      <c r="AWC13"/>
      <c r="AWD13"/>
      <c r="AWE13"/>
      <c r="AWF13"/>
      <c r="AWG13"/>
      <c r="AWH13"/>
      <c r="AWI13"/>
      <c r="AWJ13"/>
      <c r="AWK13"/>
      <c r="AWL13"/>
      <c r="AWM13"/>
      <c r="AWN13"/>
      <c r="AWO13"/>
      <c r="AWP13"/>
      <c r="AWQ13"/>
      <c r="AWR13"/>
      <c r="AWS13"/>
      <c r="AWT13"/>
      <c r="AWU13"/>
      <c r="AWV13"/>
      <c r="AWW13"/>
      <c r="AWX13"/>
      <c r="AWY13"/>
      <c r="AWZ13"/>
      <c r="AXA13"/>
      <c r="AXB13"/>
      <c r="AXC13"/>
      <c r="AXD13"/>
      <c r="AXE13"/>
      <c r="AXF13"/>
      <c r="AXG13"/>
      <c r="AXH13"/>
      <c r="AXI13"/>
      <c r="AXJ13"/>
      <c r="AXK13"/>
      <c r="AXL13"/>
      <c r="AXM13"/>
      <c r="AXN13"/>
      <c r="AXO13"/>
      <c r="AXP13"/>
      <c r="AXQ13"/>
      <c r="AXR13"/>
      <c r="AXS13"/>
      <c r="AXT13"/>
      <c r="AXU13"/>
      <c r="AXV13"/>
      <c r="AXW13"/>
      <c r="AXX13"/>
      <c r="AXY13"/>
      <c r="AXZ13"/>
      <c r="AYA13"/>
      <c r="AYB13"/>
      <c r="AYC13"/>
      <c r="AYD13"/>
      <c r="AYE13"/>
      <c r="AYF13"/>
      <c r="AYG13"/>
      <c r="AYH13"/>
      <c r="AYI13"/>
      <c r="AYJ13"/>
      <c r="AYK13"/>
      <c r="AYL13"/>
      <c r="AYM13"/>
      <c r="AYN13"/>
      <c r="AYO13"/>
      <c r="AYP13"/>
      <c r="AYQ13"/>
      <c r="AYR13"/>
      <c r="AYS13"/>
      <c r="AYT13"/>
      <c r="AYU13"/>
      <c r="AYV13"/>
      <c r="AYW13"/>
      <c r="AYX13"/>
      <c r="AYY13"/>
      <c r="AYZ13"/>
      <c r="AZA13"/>
      <c r="AZB13"/>
      <c r="AZC13"/>
      <c r="AZD13"/>
      <c r="AZE13"/>
      <c r="AZF13"/>
      <c r="AZG13"/>
      <c r="AZH13"/>
      <c r="AZI13"/>
      <c r="AZJ13"/>
      <c r="AZK13"/>
      <c r="AZL13"/>
      <c r="AZM13"/>
      <c r="AZN13"/>
      <c r="AZO13"/>
      <c r="AZP13"/>
      <c r="AZQ13"/>
      <c r="AZR13"/>
      <c r="AZS13"/>
      <c r="AZT13"/>
      <c r="AZU13"/>
      <c r="AZV13"/>
      <c r="AZW13"/>
      <c r="AZX13"/>
      <c r="AZY13"/>
      <c r="AZZ13"/>
      <c r="BAA13"/>
      <c r="BAB13"/>
      <c r="BAC13"/>
      <c r="BAD13"/>
      <c r="BAE13"/>
      <c r="BAF13"/>
      <c r="BAG13"/>
      <c r="BAH13"/>
      <c r="BAI13"/>
      <c r="BAJ13"/>
      <c r="BAK13"/>
      <c r="BAL13"/>
      <c r="BAM13"/>
      <c r="BAN13"/>
      <c r="BAO13"/>
      <c r="BAP13"/>
      <c r="BAQ13"/>
      <c r="BAR13"/>
      <c r="BAS13"/>
      <c r="BAT13"/>
      <c r="BAU13"/>
      <c r="BAV13"/>
      <c r="BAW13"/>
      <c r="BAX13"/>
      <c r="BAY13"/>
      <c r="BAZ13"/>
      <c r="BBA13"/>
      <c r="BBB13"/>
      <c r="BBC13"/>
      <c r="BBD13"/>
      <c r="BBE13"/>
      <c r="BBF13"/>
      <c r="BBG13"/>
      <c r="BBH13"/>
      <c r="BBI13"/>
      <c r="BBJ13"/>
      <c r="BBK13"/>
      <c r="BBL13"/>
      <c r="BBM13"/>
      <c r="BBN13"/>
      <c r="BBO13"/>
      <c r="BBP13"/>
      <c r="BBQ13"/>
      <c r="BBR13"/>
      <c r="BBS13"/>
      <c r="BBT13"/>
      <c r="BBU13"/>
      <c r="BBV13"/>
      <c r="BBW13"/>
      <c r="BBX13"/>
      <c r="BBY13"/>
      <c r="BBZ13"/>
      <c r="BCA13"/>
      <c r="BCB13"/>
      <c r="BCC13"/>
      <c r="BCD13"/>
      <c r="BCE13"/>
      <c r="BCF13"/>
      <c r="BCG13"/>
      <c r="BCH13"/>
      <c r="BCI13"/>
      <c r="BCJ13"/>
      <c r="BCK13"/>
      <c r="BCL13"/>
      <c r="BCM13"/>
      <c r="BCN13"/>
      <c r="BCO13"/>
      <c r="BCP13"/>
      <c r="BCQ13"/>
      <c r="BCR13"/>
      <c r="BCS13"/>
      <c r="BCT13"/>
      <c r="BCU13"/>
      <c r="BCV13"/>
      <c r="BCW13"/>
      <c r="BCX13"/>
      <c r="BCY13"/>
      <c r="BCZ13"/>
      <c r="BDA13"/>
      <c r="BDB13"/>
      <c r="BDC13"/>
      <c r="BDD13"/>
      <c r="BDE13"/>
      <c r="BDF13"/>
      <c r="BDG13"/>
      <c r="BDH13"/>
      <c r="BDI13"/>
      <c r="BDJ13"/>
      <c r="BDK13"/>
      <c r="BDL13"/>
      <c r="BDM13"/>
      <c r="BDN13"/>
      <c r="BDO13"/>
      <c r="BDP13"/>
      <c r="BDQ13"/>
      <c r="BDR13"/>
      <c r="BDS13"/>
      <c r="BDT13"/>
      <c r="BDU13"/>
      <c r="BDV13"/>
      <c r="BDW13"/>
      <c r="BDX13"/>
      <c r="BDY13"/>
      <c r="BDZ13"/>
      <c r="BEA13"/>
      <c r="BEB13"/>
      <c r="BEC13"/>
      <c r="BED13"/>
      <c r="BEE13"/>
      <c r="BEF13"/>
      <c r="BEG13"/>
      <c r="BEH13"/>
      <c r="BEI13"/>
      <c r="BEJ13"/>
      <c r="BEK13"/>
      <c r="BEL13"/>
      <c r="BEM13"/>
      <c r="BEN13"/>
      <c r="BEO13"/>
      <c r="BEP13"/>
      <c r="BEQ13"/>
      <c r="BER13"/>
      <c r="BES13"/>
      <c r="BET13"/>
      <c r="BEU13"/>
      <c r="BEV13"/>
      <c r="BEW13"/>
      <c r="BEX13"/>
      <c r="BEY13"/>
      <c r="BEZ13"/>
      <c r="BFA13"/>
      <c r="BFB13"/>
      <c r="BFC13"/>
      <c r="BFD13"/>
      <c r="BFE13"/>
      <c r="BFF13"/>
      <c r="BFG13"/>
      <c r="BFH13"/>
      <c r="BFI13"/>
      <c r="BFJ13"/>
      <c r="BFK13"/>
      <c r="BFL13"/>
      <c r="BFM13"/>
      <c r="BFN13"/>
      <c r="BFO13"/>
      <c r="BFP13"/>
      <c r="BFQ13"/>
      <c r="BFR13"/>
      <c r="BFS13"/>
      <c r="BFT13"/>
      <c r="BFU13"/>
      <c r="BFV13"/>
      <c r="BFW13"/>
      <c r="BFX13"/>
      <c r="BFY13"/>
      <c r="BFZ13"/>
      <c r="BGA13"/>
      <c r="BGB13"/>
      <c r="BGC13"/>
      <c r="BGD13"/>
      <c r="BGE13"/>
      <c r="BGF13"/>
      <c r="BGG13"/>
      <c r="BGH13"/>
      <c r="BGI13"/>
      <c r="BGJ13"/>
      <c r="BGK13"/>
      <c r="BGL13"/>
      <c r="BGM13"/>
      <c r="BGN13"/>
      <c r="BGO13"/>
      <c r="BGP13"/>
      <c r="BGQ13"/>
      <c r="BGR13"/>
      <c r="BGS13"/>
      <c r="BGT13"/>
      <c r="BGU13"/>
      <c r="BGV13"/>
      <c r="BGW13"/>
      <c r="BGX13"/>
      <c r="BGY13"/>
      <c r="BGZ13"/>
      <c r="BHA13"/>
      <c r="BHB13"/>
      <c r="BHC13"/>
      <c r="BHD13"/>
      <c r="BHE13"/>
      <c r="BHF13"/>
      <c r="BHG13"/>
      <c r="BHH13"/>
      <c r="BHI13"/>
      <c r="BHJ13"/>
      <c r="BHK13"/>
      <c r="BHL13"/>
      <c r="BHM13"/>
      <c r="BHN13"/>
      <c r="BHO13"/>
      <c r="BHP13"/>
      <c r="BHQ13"/>
      <c r="BHR13"/>
      <c r="BHS13"/>
      <c r="BHT13"/>
      <c r="BHU13"/>
      <c r="BHV13"/>
      <c r="BHW13"/>
      <c r="BHX13"/>
      <c r="BHY13"/>
      <c r="BHZ13"/>
      <c r="BIA13"/>
      <c r="BIB13"/>
      <c r="BIC13"/>
      <c r="BID13"/>
      <c r="BIE13"/>
      <c r="BIF13"/>
      <c r="BIG13"/>
      <c r="BIH13"/>
      <c r="BII13"/>
      <c r="BIJ13"/>
      <c r="BIK13"/>
      <c r="BIL13"/>
      <c r="BIM13"/>
      <c r="BIN13"/>
      <c r="BIO13"/>
      <c r="BIP13"/>
      <c r="BIQ13"/>
      <c r="BIR13"/>
      <c r="BIS13"/>
      <c r="BIT13"/>
      <c r="BIU13"/>
      <c r="BIV13"/>
      <c r="BIW13"/>
      <c r="BIX13"/>
      <c r="BIY13"/>
      <c r="BIZ13"/>
      <c r="BJA13"/>
      <c r="BJB13"/>
      <c r="BJC13"/>
      <c r="BJD13"/>
      <c r="BJE13"/>
      <c r="BJF13"/>
      <c r="BJG13"/>
      <c r="BJH13"/>
      <c r="BJI13"/>
      <c r="BJJ13"/>
      <c r="BJK13"/>
      <c r="BJL13"/>
      <c r="BJM13"/>
      <c r="BJN13"/>
      <c r="BJO13"/>
      <c r="BJP13"/>
      <c r="BJQ13"/>
      <c r="BJR13"/>
      <c r="BJS13"/>
      <c r="BJT13"/>
      <c r="BJU13"/>
      <c r="BJV13"/>
      <c r="BJW13"/>
      <c r="BJX13"/>
      <c r="BJY13"/>
      <c r="BJZ13"/>
      <c r="BKA13"/>
      <c r="BKB13"/>
      <c r="BKC13"/>
      <c r="BKD13"/>
      <c r="BKE13"/>
      <c r="BKF13"/>
      <c r="BKG13"/>
      <c r="BKH13"/>
      <c r="BKI13"/>
      <c r="BKJ13"/>
      <c r="BKK13"/>
      <c r="BKL13"/>
      <c r="BKM13"/>
      <c r="BKN13"/>
      <c r="BKO13"/>
      <c r="BKP13"/>
      <c r="BKQ13"/>
      <c r="BKR13"/>
      <c r="BKS13"/>
      <c r="BKT13"/>
      <c r="BKU13"/>
      <c r="BKV13"/>
      <c r="BKW13"/>
      <c r="BKX13"/>
      <c r="BKY13"/>
      <c r="BKZ13"/>
      <c r="BLA13"/>
      <c r="BLB13"/>
      <c r="BLC13"/>
      <c r="BLD13"/>
      <c r="BLE13"/>
      <c r="BLF13"/>
      <c r="BLG13"/>
      <c r="BLH13"/>
      <c r="BLI13"/>
      <c r="BLJ13"/>
      <c r="BLK13"/>
      <c r="BLL13"/>
      <c r="BLM13"/>
      <c r="BLN13"/>
      <c r="BLO13"/>
      <c r="BLP13"/>
      <c r="BLQ13"/>
      <c r="BLR13"/>
      <c r="BLS13"/>
      <c r="BLT13"/>
      <c r="BLU13"/>
      <c r="BLV13"/>
      <c r="BLW13"/>
      <c r="BLX13"/>
      <c r="BLY13"/>
      <c r="BLZ13"/>
      <c r="BMA13"/>
      <c r="BMB13"/>
      <c r="BMC13"/>
      <c r="BMD13"/>
      <c r="BME13"/>
      <c r="BMF13"/>
      <c r="BMG13"/>
      <c r="BMH13"/>
      <c r="BMI13"/>
      <c r="BMJ13"/>
      <c r="BMK13"/>
      <c r="BML13"/>
      <c r="BMM13"/>
      <c r="BMN13"/>
      <c r="BMO13"/>
      <c r="BMP13"/>
      <c r="BMQ13"/>
      <c r="BMR13"/>
      <c r="BMS13"/>
      <c r="BMT13"/>
      <c r="BMU13"/>
      <c r="BMV13"/>
      <c r="BMW13"/>
      <c r="BMX13"/>
      <c r="BMY13"/>
      <c r="BMZ13"/>
      <c r="BNA13"/>
      <c r="BNB13"/>
      <c r="BNC13"/>
      <c r="BND13"/>
      <c r="BNE13"/>
      <c r="BNF13"/>
      <c r="BNG13"/>
      <c r="BNH13"/>
      <c r="BNI13"/>
      <c r="BNJ13"/>
      <c r="BNK13"/>
      <c r="BNL13"/>
      <c r="BNM13"/>
      <c r="BNN13"/>
      <c r="BNO13"/>
      <c r="BNP13"/>
      <c r="BNQ13"/>
      <c r="BNR13"/>
      <c r="BNS13"/>
      <c r="BNT13"/>
      <c r="BNU13"/>
      <c r="BNV13"/>
      <c r="BNW13"/>
      <c r="BNX13"/>
      <c r="BNY13"/>
      <c r="BNZ13"/>
      <c r="BOA13"/>
      <c r="BOB13"/>
      <c r="BOC13"/>
      <c r="BOD13"/>
      <c r="BOE13"/>
      <c r="BOF13"/>
      <c r="BOG13"/>
      <c r="BOH13"/>
      <c r="BOI13"/>
      <c r="BOJ13"/>
      <c r="BOK13"/>
      <c r="BOL13"/>
      <c r="BOM13"/>
      <c r="BON13"/>
      <c r="BOO13"/>
      <c r="BOP13"/>
      <c r="BOQ13"/>
      <c r="BOR13"/>
      <c r="BOS13"/>
      <c r="BOT13"/>
      <c r="BOU13"/>
      <c r="BOV13"/>
      <c r="BOW13"/>
      <c r="BOX13"/>
      <c r="BOY13"/>
      <c r="BOZ13"/>
      <c r="BPA13"/>
      <c r="BPB13"/>
      <c r="BPC13"/>
      <c r="BPD13"/>
      <c r="BPE13"/>
      <c r="BPF13"/>
      <c r="BPG13"/>
      <c r="BPH13"/>
      <c r="BPI13"/>
      <c r="BPJ13"/>
      <c r="BPK13"/>
      <c r="BPL13"/>
      <c r="BPM13"/>
      <c r="BPN13"/>
      <c r="BPO13"/>
      <c r="BPP13"/>
      <c r="BPQ13"/>
      <c r="BPR13"/>
      <c r="BPS13"/>
      <c r="BPT13"/>
      <c r="BPU13"/>
      <c r="BPV13"/>
      <c r="BPW13"/>
      <c r="BPX13"/>
      <c r="BPY13"/>
      <c r="BPZ13"/>
      <c r="BQA13"/>
      <c r="BQB13"/>
      <c r="BQC13"/>
      <c r="BQD13"/>
      <c r="BQE13"/>
      <c r="BQF13"/>
      <c r="BQG13"/>
      <c r="BQH13"/>
      <c r="BQI13"/>
      <c r="BQJ13"/>
      <c r="BQK13"/>
      <c r="BQL13"/>
      <c r="BQM13"/>
      <c r="BQN13"/>
      <c r="BQO13"/>
      <c r="BQP13"/>
      <c r="BQQ13"/>
      <c r="BQR13"/>
      <c r="BQS13"/>
      <c r="BQT13"/>
      <c r="BQU13"/>
      <c r="BQV13"/>
      <c r="BQW13"/>
      <c r="BQX13"/>
      <c r="BQY13"/>
      <c r="BQZ13"/>
      <c r="BRA13"/>
      <c r="BRB13"/>
      <c r="BRC13"/>
      <c r="BRD13"/>
      <c r="BRE13"/>
      <c r="BRF13"/>
      <c r="BRG13"/>
      <c r="BRH13"/>
      <c r="BRI13"/>
      <c r="BRJ13"/>
      <c r="BRK13"/>
      <c r="BRL13"/>
      <c r="BRM13"/>
      <c r="BRN13"/>
      <c r="BRO13"/>
      <c r="BRP13"/>
      <c r="BRQ13"/>
      <c r="BRR13"/>
      <c r="BRS13"/>
      <c r="BRT13"/>
      <c r="BRU13"/>
      <c r="BRV13"/>
      <c r="BRW13"/>
      <c r="BRX13"/>
      <c r="BRY13"/>
      <c r="BRZ13"/>
      <c r="BSA13"/>
      <c r="BSB13"/>
      <c r="BSC13"/>
      <c r="BSD13"/>
      <c r="BSE13"/>
      <c r="BSF13"/>
      <c r="BSG13"/>
      <c r="BSH13"/>
      <c r="BSI13"/>
      <c r="BSJ13"/>
      <c r="BSK13"/>
      <c r="BSL13"/>
      <c r="BSM13"/>
      <c r="BSN13"/>
      <c r="BSO13"/>
      <c r="BSP13"/>
      <c r="BSQ13"/>
      <c r="BSR13"/>
      <c r="BSS13"/>
      <c r="BST13"/>
      <c r="BSU13"/>
      <c r="BSV13"/>
      <c r="BSW13"/>
      <c r="BSX13"/>
      <c r="BSY13"/>
      <c r="BSZ13"/>
      <c r="BTA13"/>
      <c r="BTB13"/>
      <c r="BTC13"/>
      <c r="BTD13"/>
      <c r="BTE13"/>
      <c r="BTF13"/>
      <c r="BTG13"/>
      <c r="BTH13"/>
      <c r="BTI13"/>
      <c r="BTJ13"/>
      <c r="BTK13"/>
      <c r="BTL13"/>
      <c r="BTM13"/>
      <c r="BTN13"/>
      <c r="BTO13"/>
      <c r="BTP13"/>
      <c r="BTQ13"/>
      <c r="BTR13"/>
      <c r="BTS13"/>
      <c r="BTT13"/>
      <c r="BTU13"/>
      <c r="BTV13"/>
      <c r="BTW13"/>
      <c r="BTX13"/>
      <c r="BTY13"/>
      <c r="BTZ13"/>
      <c r="BUA13"/>
      <c r="BUB13"/>
      <c r="BUC13"/>
      <c r="BUD13"/>
      <c r="BUE13"/>
      <c r="BUF13"/>
      <c r="BUG13"/>
      <c r="BUH13"/>
      <c r="BUI13"/>
      <c r="BUJ13"/>
      <c r="BUK13"/>
      <c r="BUL13"/>
      <c r="BUM13"/>
      <c r="BUN13"/>
      <c r="BUO13"/>
      <c r="BUP13"/>
      <c r="BUQ13"/>
      <c r="BUR13"/>
      <c r="BUS13"/>
      <c r="BUT13"/>
      <c r="BUU13"/>
      <c r="BUV13"/>
      <c r="BUW13"/>
      <c r="BUX13"/>
      <c r="BUY13"/>
      <c r="BUZ13"/>
      <c r="BVA13"/>
      <c r="BVB13"/>
      <c r="BVC13"/>
      <c r="BVD13"/>
      <c r="BVE13"/>
      <c r="BVF13"/>
      <c r="BVG13"/>
      <c r="BVH13"/>
      <c r="BVI13"/>
      <c r="BVJ13"/>
      <c r="BVK13"/>
      <c r="BVL13"/>
      <c r="BVM13"/>
      <c r="BVN13"/>
      <c r="BVO13"/>
      <c r="BVP13"/>
      <c r="BVQ13"/>
      <c r="BVR13"/>
      <c r="BVS13"/>
      <c r="BVT13"/>
      <c r="BVU13"/>
      <c r="BVV13"/>
      <c r="BVW13"/>
      <c r="BVX13"/>
      <c r="BVY13"/>
      <c r="BVZ13"/>
      <c r="BWA13"/>
      <c r="BWB13"/>
      <c r="BWC13"/>
      <c r="BWD13"/>
      <c r="BWE13"/>
      <c r="BWF13"/>
      <c r="BWG13"/>
      <c r="BWH13"/>
      <c r="BWI13"/>
      <c r="BWJ13"/>
      <c r="BWK13"/>
      <c r="BWL13"/>
      <c r="BWM13"/>
      <c r="BWN13"/>
      <c r="BWO13"/>
      <c r="BWP13"/>
      <c r="BWQ13"/>
      <c r="BWR13"/>
      <c r="BWS13"/>
      <c r="BWT13"/>
      <c r="BWU13"/>
      <c r="BWV13"/>
      <c r="BWW13"/>
      <c r="BWX13"/>
      <c r="BWY13"/>
      <c r="BWZ13"/>
      <c r="BXA13"/>
      <c r="BXB13"/>
      <c r="BXC13"/>
      <c r="BXD13"/>
      <c r="BXE13"/>
      <c r="BXF13"/>
      <c r="BXG13"/>
      <c r="BXH13"/>
      <c r="BXI13"/>
      <c r="BXJ13"/>
      <c r="BXK13"/>
      <c r="BXL13"/>
      <c r="BXM13"/>
      <c r="BXN13"/>
      <c r="BXO13"/>
      <c r="BXP13"/>
      <c r="BXQ13"/>
      <c r="BXR13"/>
      <c r="BXS13"/>
      <c r="BXT13"/>
      <c r="BXU13"/>
      <c r="BXV13"/>
      <c r="BXW13"/>
      <c r="BXX13"/>
      <c r="BXY13"/>
      <c r="BXZ13"/>
      <c r="BYA13"/>
      <c r="BYB13"/>
      <c r="BYC13"/>
      <c r="BYD13"/>
      <c r="BYE13"/>
      <c r="BYF13"/>
      <c r="BYG13"/>
      <c r="BYH13"/>
      <c r="BYI13"/>
      <c r="BYJ13"/>
      <c r="BYK13"/>
      <c r="BYL13"/>
      <c r="BYM13"/>
      <c r="BYN13"/>
      <c r="BYO13"/>
      <c r="BYP13"/>
      <c r="BYQ13"/>
      <c r="BYR13"/>
      <c r="BYS13"/>
      <c r="BYT13"/>
      <c r="BYU13"/>
      <c r="BYV13"/>
      <c r="BYW13"/>
      <c r="BYX13"/>
      <c r="BYY13"/>
      <c r="BYZ13"/>
      <c r="BZA13"/>
      <c r="BZB13"/>
      <c r="BZC13"/>
      <c r="BZD13"/>
      <c r="BZE13"/>
      <c r="BZF13"/>
      <c r="BZG13"/>
      <c r="BZH13"/>
      <c r="BZI13"/>
      <c r="BZJ13"/>
      <c r="BZK13"/>
      <c r="BZL13"/>
      <c r="BZM13"/>
      <c r="BZN13"/>
      <c r="BZO13"/>
      <c r="BZP13"/>
      <c r="BZQ13"/>
      <c r="BZR13"/>
      <c r="BZS13"/>
      <c r="BZT13"/>
      <c r="BZU13"/>
      <c r="BZV13"/>
      <c r="BZW13"/>
      <c r="BZX13"/>
      <c r="BZY13"/>
      <c r="BZZ13"/>
      <c r="CAA13"/>
      <c r="CAB13"/>
      <c r="CAC13"/>
      <c r="CAD13"/>
      <c r="CAE13"/>
      <c r="CAF13"/>
      <c r="CAG13"/>
      <c r="CAH13"/>
      <c r="CAI13"/>
      <c r="CAJ13"/>
      <c r="CAK13"/>
      <c r="CAL13"/>
      <c r="CAM13"/>
      <c r="CAN13"/>
      <c r="CAO13"/>
      <c r="CAP13"/>
      <c r="CAQ13"/>
      <c r="CAR13"/>
      <c r="CAS13"/>
      <c r="CAT13"/>
      <c r="CAU13"/>
      <c r="CAV13"/>
      <c r="CAW13"/>
      <c r="CAX13"/>
      <c r="CAY13"/>
      <c r="CAZ13"/>
      <c r="CBA13"/>
      <c r="CBB13"/>
      <c r="CBC13"/>
      <c r="CBD13"/>
      <c r="CBE13"/>
      <c r="CBF13"/>
      <c r="CBG13"/>
      <c r="CBH13"/>
      <c r="CBI13"/>
      <c r="CBJ13"/>
      <c r="CBK13"/>
      <c r="CBL13"/>
      <c r="CBM13"/>
      <c r="CBN13"/>
      <c r="CBO13"/>
      <c r="CBP13"/>
      <c r="CBQ13"/>
      <c r="CBR13"/>
      <c r="CBS13"/>
      <c r="CBT13"/>
      <c r="CBU13"/>
      <c r="CBV13"/>
      <c r="CBW13"/>
      <c r="CBX13"/>
      <c r="CBY13"/>
      <c r="CBZ13"/>
      <c r="CCA13"/>
      <c r="CCB13"/>
      <c r="CCC13"/>
      <c r="CCD13"/>
      <c r="CCE13"/>
      <c r="CCF13"/>
      <c r="CCG13"/>
      <c r="CCH13"/>
      <c r="CCI13"/>
      <c r="CCJ13"/>
      <c r="CCK13"/>
      <c r="CCL13"/>
      <c r="CCM13"/>
      <c r="CCN13"/>
      <c r="CCO13"/>
      <c r="CCP13"/>
      <c r="CCQ13"/>
      <c r="CCR13"/>
      <c r="CCS13"/>
      <c r="CCT13"/>
      <c r="CCU13"/>
      <c r="CCV13"/>
      <c r="CCW13"/>
      <c r="CCX13"/>
      <c r="CCY13"/>
      <c r="CCZ13"/>
      <c r="CDA13"/>
      <c r="CDB13"/>
      <c r="CDC13"/>
      <c r="CDD13"/>
      <c r="CDE13"/>
      <c r="CDF13"/>
      <c r="CDG13"/>
      <c r="CDH13"/>
      <c r="CDI13"/>
      <c r="CDJ13"/>
      <c r="CDK13"/>
      <c r="CDL13"/>
      <c r="CDM13"/>
      <c r="CDN13"/>
      <c r="CDO13"/>
      <c r="CDP13"/>
      <c r="CDQ13"/>
      <c r="CDR13"/>
      <c r="CDS13"/>
      <c r="CDT13"/>
      <c r="CDU13"/>
      <c r="CDV13"/>
      <c r="CDW13"/>
      <c r="CDX13"/>
      <c r="CDY13"/>
      <c r="CDZ13"/>
      <c r="CEA13"/>
      <c r="CEB13"/>
      <c r="CEC13"/>
      <c r="CED13"/>
      <c r="CEE13"/>
      <c r="CEF13"/>
      <c r="CEG13"/>
      <c r="CEH13"/>
      <c r="CEI13"/>
      <c r="CEJ13"/>
      <c r="CEK13"/>
      <c r="CEL13"/>
      <c r="CEM13"/>
      <c r="CEN13"/>
      <c r="CEO13"/>
      <c r="CEP13"/>
      <c r="CEQ13"/>
      <c r="CER13"/>
      <c r="CES13"/>
      <c r="CET13"/>
      <c r="CEU13"/>
      <c r="CEV13"/>
      <c r="CEW13"/>
      <c r="CEX13"/>
      <c r="CEY13"/>
      <c r="CEZ13"/>
      <c r="CFA13"/>
      <c r="CFB13"/>
      <c r="CFC13"/>
      <c r="CFD13"/>
      <c r="CFE13"/>
      <c r="CFF13"/>
      <c r="CFG13"/>
      <c r="CFH13"/>
      <c r="CFI13"/>
      <c r="CFJ13"/>
      <c r="CFK13"/>
      <c r="CFL13"/>
      <c r="CFM13"/>
      <c r="CFN13"/>
      <c r="CFO13"/>
      <c r="CFP13"/>
      <c r="CFQ13"/>
      <c r="CFR13"/>
      <c r="CFS13"/>
      <c r="CFT13"/>
      <c r="CFU13"/>
      <c r="CFV13"/>
      <c r="CFW13"/>
      <c r="CFX13"/>
      <c r="CFY13"/>
      <c r="CFZ13"/>
      <c r="CGA13"/>
      <c r="CGB13"/>
      <c r="CGC13"/>
      <c r="CGD13"/>
      <c r="CGE13"/>
      <c r="CGF13"/>
      <c r="CGG13"/>
      <c r="CGH13"/>
      <c r="CGI13"/>
      <c r="CGJ13"/>
      <c r="CGK13"/>
      <c r="CGL13"/>
      <c r="CGM13"/>
      <c r="CGN13"/>
      <c r="CGO13"/>
      <c r="CGP13"/>
      <c r="CGQ13"/>
      <c r="CGR13"/>
      <c r="CGS13"/>
      <c r="CGT13"/>
      <c r="CGU13"/>
      <c r="CGV13"/>
      <c r="CGW13"/>
      <c r="CGX13"/>
      <c r="CGY13"/>
      <c r="CGZ13"/>
      <c r="CHA13"/>
      <c r="CHB13"/>
      <c r="CHC13"/>
      <c r="CHD13"/>
      <c r="CHE13"/>
      <c r="CHF13"/>
      <c r="CHG13"/>
      <c r="CHH13"/>
      <c r="CHI13"/>
      <c r="CHJ13"/>
      <c r="CHK13"/>
      <c r="CHL13"/>
      <c r="CHM13"/>
      <c r="CHN13"/>
      <c r="CHO13"/>
      <c r="CHP13"/>
      <c r="CHQ13"/>
      <c r="CHR13"/>
      <c r="CHS13"/>
      <c r="CHT13"/>
      <c r="CHU13"/>
      <c r="CHV13"/>
      <c r="CHW13"/>
      <c r="CHX13"/>
      <c r="CHY13"/>
      <c r="CHZ13"/>
      <c r="CIA13"/>
      <c r="CIB13"/>
      <c r="CIC13"/>
      <c r="CID13"/>
      <c r="CIE13"/>
      <c r="CIF13"/>
      <c r="CIG13"/>
      <c r="CIH13"/>
      <c r="CII13"/>
      <c r="CIJ13"/>
      <c r="CIK13"/>
      <c r="CIL13"/>
      <c r="CIM13"/>
      <c r="CIN13"/>
      <c r="CIO13"/>
      <c r="CIP13"/>
      <c r="CIQ13"/>
      <c r="CIR13"/>
      <c r="CIS13"/>
      <c r="CIT13"/>
      <c r="CIU13"/>
      <c r="CIV13"/>
      <c r="CIW13"/>
      <c r="CIX13"/>
      <c r="CIY13"/>
      <c r="CIZ13"/>
      <c r="CJA13"/>
      <c r="CJB13"/>
      <c r="CJC13"/>
      <c r="CJD13"/>
      <c r="CJE13"/>
      <c r="CJF13"/>
      <c r="CJG13"/>
      <c r="CJH13"/>
      <c r="CJI13"/>
      <c r="CJJ13"/>
      <c r="CJK13"/>
      <c r="CJL13"/>
      <c r="CJM13"/>
      <c r="CJN13"/>
      <c r="CJO13"/>
      <c r="CJP13"/>
      <c r="CJQ13"/>
      <c r="CJR13"/>
      <c r="CJS13"/>
      <c r="CJT13"/>
      <c r="CJU13"/>
      <c r="CJV13"/>
      <c r="CJW13"/>
      <c r="CJX13"/>
      <c r="CJY13"/>
      <c r="CJZ13"/>
      <c r="CKA13"/>
      <c r="CKB13"/>
      <c r="CKC13"/>
      <c r="CKD13"/>
      <c r="CKE13"/>
      <c r="CKF13"/>
      <c r="CKG13"/>
      <c r="CKH13"/>
      <c r="CKI13"/>
      <c r="CKJ13"/>
      <c r="CKK13"/>
      <c r="CKL13"/>
      <c r="CKM13"/>
      <c r="CKN13"/>
      <c r="CKO13"/>
      <c r="CKP13"/>
      <c r="CKQ13"/>
      <c r="CKR13"/>
      <c r="CKS13"/>
      <c r="CKT13"/>
      <c r="CKU13"/>
      <c r="CKV13"/>
      <c r="CKW13"/>
      <c r="CKX13"/>
      <c r="CKY13"/>
      <c r="CKZ13"/>
      <c r="CLA13"/>
      <c r="CLB13"/>
      <c r="CLC13"/>
      <c r="CLD13"/>
      <c r="CLE13"/>
      <c r="CLF13"/>
      <c r="CLG13"/>
      <c r="CLH13"/>
      <c r="CLI13"/>
      <c r="CLJ13"/>
      <c r="CLK13"/>
      <c r="CLL13"/>
      <c r="CLM13"/>
      <c r="CLN13"/>
      <c r="CLO13"/>
      <c r="CLP13"/>
      <c r="CLQ13"/>
      <c r="CLR13"/>
      <c r="CLS13"/>
      <c r="CLT13"/>
      <c r="CLU13"/>
      <c r="CLV13"/>
      <c r="CLW13"/>
      <c r="CLX13"/>
      <c r="CLY13"/>
      <c r="CLZ13"/>
      <c r="CMA13"/>
      <c r="CMB13"/>
      <c r="CMC13"/>
      <c r="CMD13"/>
      <c r="CME13"/>
      <c r="CMF13"/>
      <c r="CMG13"/>
      <c r="CMH13"/>
      <c r="CMI13"/>
      <c r="CMJ13"/>
      <c r="CMK13"/>
      <c r="CML13"/>
      <c r="CMM13"/>
      <c r="CMN13"/>
      <c r="CMO13"/>
      <c r="CMP13"/>
      <c r="CMQ13"/>
      <c r="CMR13"/>
      <c r="CMS13"/>
      <c r="CMT13"/>
      <c r="CMU13"/>
      <c r="CMV13"/>
      <c r="CMW13"/>
      <c r="CMX13"/>
      <c r="CMY13"/>
      <c r="CMZ13"/>
      <c r="CNA13"/>
      <c r="CNB13"/>
      <c r="CNC13"/>
      <c r="CND13"/>
      <c r="CNE13"/>
      <c r="CNF13"/>
      <c r="CNG13"/>
      <c r="CNH13"/>
      <c r="CNI13"/>
      <c r="CNJ13"/>
      <c r="CNK13"/>
      <c r="CNL13"/>
      <c r="CNM13"/>
      <c r="CNN13"/>
      <c r="CNO13"/>
      <c r="CNP13"/>
      <c r="CNQ13"/>
      <c r="CNR13"/>
      <c r="CNS13"/>
      <c r="CNT13"/>
      <c r="CNU13"/>
      <c r="CNV13"/>
      <c r="CNW13"/>
      <c r="CNX13"/>
      <c r="CNY13"/>
      <c r="CNZ13"/>
      <c r="COA13"/>
      <c r="COB13"/>
      <c r="COC13"/>
      <c r="COD13"/>
      <c r="COE13"/>
      <c r="COF13"/>
      <c r="COG13"/>
      <c r="COH13"/>
      <c r="COI13"/>
      <c r="COJ13"/>
      <c r="COK13"/>
      <c r="COL13"/>
      <c r="COM13"/>
      <c r="CON13"/>
      <c r="COO13"/>
      <c r="COP13"/>
      <c r="COQ13"/>
      <c r="COR13"/>
      <c r="COS13"/>
      <c r="COT13"/>
      <c r="COU13"/>
      <c r="COV13"/>
      <c r="COW13"/>
      <c r="COX13"/>
      <c r="COY13"/>
      <c r="COZ13"/>
      <c r="CPA13"/>
      <c r="CPB13"/>
      <c r="CPC13"/>
      <c r="CPD13"/>
      <c r="CPE13"/>
      <c r="CPF13"/>
      <c r="CPG13"/>
      <c r="CPH13"/>
      <c r="CPI13"/>
      <c r="CPJ13"/>
      <c r="CPK13"/>
      <c r="CPL13"/>
      <c r="CPM13"/>
      <c r="CPN13"/>
      <c r="CPO13"/>
      <c r="CPP13"/>
      <c r="CPQ13"/>
      <c r="CPR13"/>
      <c r="CPS13"/>
      <c r="CPT13"/>
      <c r="CPU13"/>
      <c r="CPV13"/>
      <c r="CPW13"/>
      <c r="CPX13"/>
      <c r="CPY13"/>
      <c r="CPZ13"/>
      <c r="CQA13"/>
      <c r="CQB13"/>
      <c r="CQC13"/>
      <c r="CQD13"/>
      <c r="CQE13"/>
      <c r="CQF13"/>
      <c r="CQG13"/>
      <c r="CQH13"/>
      <c r="CQI13"/>
      <c r="CQJ13"/>
      <c r="CQK13"/>
      <c r="CQL13"/>
      <c r="CQM13"/>
      <c r="CQN13"/>
      <c r="CQO13"/>
      <c r="CQP13"/>
      <c r="CQQ13"/>
      <c r="CQR13"/>
      <c r="CQS13"/>
      <c r="CQT13"/>
      <c r="CQU13"/>
      <c r="CQV13"/>
      <c r="CQW13"/>
      <c r="CQX13"/>
      <c r="CQY13"/>
      <c r="CQZ13"/>
      <c r="CRA13"/>
      <c r="CRB13"/>
      <c r="CRC13"/>
      <c r="CRD13"/>
      <c r="CRE13"/>
      <c r="CRF13"/>
      <c r="CRG13"/>
      <c r="CRH13"/>
      <c r="CRI13"/>
      <c r="CRJ13"/>
      <c r="CRK13"/>
      <c r="CRL13"/>
      <c r="CRM13"/>
      <c r="CRN13"/>
      <c r="CRO13"/>
      <c r="CRP13"/>
      <c r="CRQ13"/>
      <c r="CRR13"/>
      <c r="CRS13"/>
      <c r="CRT13"/>
      <c r="CRU13"/>
      <c r="CRV13"/>
      <c r="CRW13"/>
      <c r="CRX13"/>
      <c r="CRY13"/>
      <c r="CRZ13"/>
      <c r="CSA13"/>
      <c r="CSB13"/>
      <c r="CSC13"/>
      <c r="CSD13"/>
      <c r="CSE13"/>
      <c r="CSF13"/>
      <c r="CSG13"/>
      <c r="CSH13"/>
      <c r="CSI13"/>
      <c r="CSJ13"/>
      <c r="CSK13"/>
      <c r="CSL13"/>
      <c r="CSM13"/>
      <c r="CSN13"/>
      <c r="CSO13"/>
      <c r="CSP13"/>
      <c r="CSQ13"/>
      <c r="CSR13"/>
      <c r="CSS13"/>
      <c r="CST13"/>
      <c r="CSU13"/>
      <c r="CSV13"/>
      <c r="CSW13"/>
      <c r="CSX13"/>
      <c r="CSY13"/>
      <c r="CSZ13"/>
      <c r="CTA13"/>
      <c r="CTB13"/>
      <c r="CTC13"/>
      <c r="CTD13"/>
      <c r="CTE13"/>
      <c r="CTF13"/>
      <c r="CTG13"/>
      <c r="CTH13"/>
      <c r="CTI13"/>
      <c r="CTJ13"/>
      <c r="CTK13"/>
      <c r="CTL13"/>
      <c r="CTM13"/>
      <c r="CTN13"/>
      <c r="CTO13"/>
      <c r="CTP13"/>
      <c r="CTQ13"/>
      <c r="CTR13"/>
      <c r="CTS13"/>
      <c r="CTT13"/>
      <c r="CTU13"/>
      <c r="CTV13"/>
      <c r="CTW13"/>
      <c r="CTX13"/>
      <c r="CTY13"/>
      <c r="CTZ13"/>
      <c r="CUA13"/>
      <c r="CUB13"/>
      <c r="CUC13"/>
      <c r="CUD13"/>
      <c r="CUE13"/>
      <c r="CUF13"/>
      <c r="CUG13"/>
      <c r="CUH13"/>
      <c r="CUI13"/>
      <c r="CUJ13"/>
      <c r="CUK13"/>
      <c r="CUL13"/>
      <c r="CUM13"/>
      <c r="CUN13"/>
      <c r="CUO13"/>
      <c r="CUP13"/>
      <c r="CUQ13"/>
      <c r="CUR13"/>
      <c r="CUS13"/>
      <c r="CUT13"/>
      <c r="CUU13"/>
      <c r="CUV13"/>
      <c r="CUW13"/>
      <c r="CUX13"/>
      <c r="CUY13"/>
      <c r="CUZ13"/>
      <c r="CVA13"/>
      <c r="CVB13"/>
      <c r="CVC13"/>
      <c r="CVD13"/>
      <c r="CVE13"/>
      <c r="CVF13"/>
      <c r="CVG13"/>
      <c r="CVH13"/>
      <c r="CVI13"/>
      <c r="CVJ13"/>
      <c r="CVK13"/>
      <c r="CVL13"/>
      <c r="CVM13"/>
      <c r="CVN13"/>
      <c r="CVO13"/>
      <c r="CVP13"/>
      <c r="CVQ13"/>
      <c r="CVR13"/>
      <c r="CVS13"/>
      <c r="CVT13"/>
      <c r="CVU13"/>
      <c r="CVV13"/>
      <c r="CVW13"/>
      <c r="CVX13"/>
      <c r="CVY13"/>
      <c r="CVZ13"/>
      <c r="CWA13"/>
      <c r="CWB13"/>
      <c r="CWC13"/>
      <c r="CWD13"/>
      <c r="CWE13"/>
      <c r="CWF13"/>
      <c r="CWG13"/>
      <c r="CWH13"/>
      <c r="CWI13"/>
      <c r="CWJ13"/>
      <c r="CWK13"/>
      <c r="CWL13"/>
      <c r="CWM13"/>
      <c r="CWN13"/>
      <c r="CWO13"/>
      <c r="CWP13"/>
      <c r="CWQ13"/>
      <c r="CWR13"/>
      <c r="CWS13"/>
      <c r="CWT13"/>
      <c r="CWU13"/>
      <c r="CWV13"/>
      <c r="CWW13"/>
      <c r="CWX13"/>
      <c r="CWY13"/>
      <c r="CWZ13"/>
      <c r="CXA13"/>
      <c r="CXB13"/>
      <c r="CXC13"/>
      <c r="CXD13"/>
      <c r="CXE13"/>
      <c r="CXF13"/>
      <c r="CXG13"/>
      <c r="CXH13"/>
      <c r="CXI13"/>
      <c r="CXJ13"/>
      <c r="CXK13"/>
      <c r="CXL13"/>
      <c r="CXM13"/>
      <c r="CXN13"/>
      <c r="CXO13"/>
      <c r="CXP13"/>
      <c r="CXQ13"/>
      <c r="CXR13"/>
      <c r="CXS13"/>
      <c r="CXT13"/>
      <c r="CXU13"/>
      <c r="CXV13"/>
      <c r="CXW13"/>
      <c r="CXX13"/>
      <c r="CXY13"/>
      <c r="CXZ13"/>
      <c r="CYA13"/>
      <c r="CYB13"/>
      <c r="CYC13"/>
      <c r="CYD13"/>
      <c r="CYE13"/>
      <c r="CYF13"/>
      <c r="CYG13"/>
      <c r="CYH13"/>
      <c r="CYI13"/>
      <c r="CYJ13"/>
      <c r="CYK13"/>
      <c r="CYL13"/>
      <c r="CYM13"/>
      <c r="CYN13"/>
      <c r="CYO13"/>
      <c r="CYP13"/>
      <c r="CYQ13"/>
      <c r="CYR13"/>
      <c r="CYS13"/>
      <c r="CYT13"/>
      <c r="CYU13"/>
      <c r="CYV13"/>
      <c r="CYW13"/>
      <c r="CYX13"/>
      <c r="CYY13"/>
      <c r="CYZ13"/>
      <c r="CZA13"/>
      <c r="CZB13"/>
      <c r="CZC13"/>
      <c r="CZD13"/>
      <c r="CZE13"/>
      <c r="CZF13"/>
      <c r="CZG13"/>
      <c r="CZH13"/>
      <c r="CZI13"/>
      <c r="CZJ13"/>
      <c r="CZK13"/>
      <c r="CZL13"/>
      <c r="CZM13"/>
      <c r="CZN13"/>
      <c r="CZO13"/>
      <c r="CZP13"/>
      <c r="CZQ13"/>
      <c r="CZR13"/>
      <c r="CZS13"/>
      <c r="CZT13"/>
      <c r="CZU13"/>
      <c r="CZV13"/>
      <c r="CZW13"/>
      <c r="CZX13"/>
      <c r="CZY13"/>
      <c r="CZZ13"/>
      <c r="DAA13"/>
      <c r="DAB13"/>
      <c r="DAC13"/>
      <c r="DAD13"/>
      <c r="DAE13"/>
      <c r="DAF13"/>
      <c r="DAG13"/>
      <c r="DAH13"/>
      <c r="DAI13"/>
      <c r="DAJ13"/>
      <c r="DAK13"/>
      <c r="DAL13"/>
      <c r="DAM13"/>
      <c r="DAN13"/>
      <c r="DAO13"/>
      <c r="DAP13"/>
      <c r="DAQ13"/>
      <c r="DAR13"/>
      <c r="DAS13"/>
      <c r="DAT13"/>
      <c r="DAU13"/>
      <c r="DAV13"/>
      <c r="DAW13"/>
      <c r="DAX13"/>
      <c r="DAY13"/>
      <c r="DAZ13"/>
      <c r="DBA13"/>
      <c r="DBB13"/>
      <c r="DBC13"/>
      <c r="DBD13"/>
      <c r="DBE13"/>
      <c r="DBF13"/>
      <c r="DBG13"/>
      <c r="DBH13"/>
      <c r="DBI13"/>
      <c r="DBJ13"/>
      <c r="DBK13"/>
      <c r="DBL13"/>
      <c r="DBM13"/>
      <c r="DBN13"/>
      <c r="DBO13"/>
      <c r="DBP13"/>
      <c r="DBQ13"/>
      <c r="DBR13"/>
      <c r="DBS13"/>
      <c r="DBT13"/>
      <c r="DBU13"/>
      <c r="DBV13"/>
      <c r="DBW13"/>
      <c r="DBX13"/>
      <c r="DBY13"/>
      <c r="DBZ13"/>
      <c r="DCA13"/>
      <c r="DCB13"/>
      <c r="DCC13"/>
      <c r="DCD13"/>
      <c r="DCE13"/>
      <c r="DCF13"/>
      <c r="DCG13"/>
      <c r="DCH13"/>
      <c r="DCI13"/>
      <c r="DCJ13"/>
      <c r="DCK13"/>
      <c r="DCL13"/>
      <c r="DCM13"/>
      <c r="DCN13"/>
      <c r="DCO13"/>
      <c r="DCP13"/>
      <c r="DCQ13"/>
      <c r="DCR13"/>
      <c r="DCS13"/>
      <c r="DCT13"/>
      <c r="DCU13"/>
      <c r="DCV13"/>
      <c r="DCW13"/>
      <c r="DCX13"/>
      <c r="DCY13"/>
      <c r="DCZ13"/>
      <c r="DDA13"/>
      <c r="DDB13"/>
      <c r="DDC13"/>
      <c r="DDD13"/>
      <c r="DDE13"/>
      <c r="DDF13"/>
      <c r="DDG13"/>
      <c r="DDH13"/>
      <c r="DDI13"/>
      <c r="DDJ13"/>
      <c r="DDK13"/>
      <c r="DDL13"/>
      <c r="DDM13"/>
      <c r="DDN13"/>
      <c r="DDO13"/>
      <c r="DDP13"/>
      <c r="DDQ13"/>
      <c r="DDR13"/>
      <c r="DDS13"/>
      <c r="DDT13"/>
      <c r="DDU13"/>
      <c r="DDV13"/>
      <c r="DDW13"/>
      <c r="DDX13"/>
      <c r="DDY13"/>
      <c r="DDZ13"/>
      <c r="DEA13"/>
      <c r="DEB13"/>
      <c r="DEC13"/>
      <c r="DED13"/>
      <c r="DEE13"/>
      <c r="DEF13"/>
      <c r="DEG13"/>
      <c r="DEH13"/>
      <c r="DEI13"/>
      <c r="DEJ13"/>
      <c r="DEK13"/>
      <c r="DEL13"/>
      <c r="DEM13"/>
      <c r="DEN13"/>
      <c r="DEO13"/>
      <c r="DEP13"/>
      <c r="DEQ13"/>
      <c r="DER13"/>
      <c r="DES13"/>
      <c r="DET13"/>
      <c r="DEU13"/>
      <c r="DEV13"/>
      <c r="DEW13"/>
      <c r="DEX13"/>
      <c r="DEY13"/>
      <c r="DEZ13"/>
      <c r="DFA13"/>
      <c r="DFB13"/>
      <c r="DFC13"/>
      <c r="DFD13"/>
      <c r="DFE13"/>
      <c r="DFF13"/>
      <c r="DFG13"/>
      <c r="DFH13"/>
      <c r="DFI13"/>
      <c r="DFJ13"/>
      <c r="DFK13"/>
      <c r="DFL13"/>
      <c r="DFM13"/>
      <c r="DFN13"/>
      <c r="DFO13"/>
      <c r="DFP13"/>
      <c r="DFQ13"/>
      <c r="DFR13"/>
      <c r="DFS13"/>
      <c r="DFT13"/>
      <c r="DFU13"/>
      <c r="DFV13"/>
      <c r="DFW13"/>
      <c r="DFX13"/>
      <c r="DFY13"/>
      <c r="DFZ13"/>
      <c r="DGA13"/>
      <c r="DGB13"/>
      <c r="DGC13"/>
      <c r="DGD13"/>
      <c r="DGE13"/>
      <c r="DGF13"/>
      <c r="DGG13"/>
      <c r="DGH13"/>
      <c r="DGI13"/>
      <c r="DGJ13"/>
      <c r="DGK13"/>
      <c r="DGL13"/>
      <c r="DGM13"/>
      <c r="DGN13"/>
      <c r="DGO13"/>
      <c r="DGP13"/>
      <c r="DGQ13"/>
      <c r="DGR13"/>
      <c r="DGS13"/>
      <c r="DGT13"/>
      <c r="DGU13"/>
      <c r="DGV13"/>
      <c r="DGW13"/>
      <c r="DGX13"/>
      <c r="DGY13"/>
      <c r="DGZ13"/>
      <c r="DHA13"/>
      <c r="DHB13"/>
      <c r="DHC13"/>
      <c r="DHD13"/>
      <c r="DHE13"/>
      <c r="DHF13"/>
      <c r="DHG13"/>
      <c r="DHH13"/>
      <c r="DHI13"/>
      <c r="DHJ13"/>
      <c r="DHK13"/>
      <c r="DHL13"/>
      <c r="DHM13"/>
      <c r="DHN13"/>
      <c r="DHO13"/>
      <c r="DHP13"/>
      <c r="DHQ13"/>
      <c r="DHR13"/>
      <c r="DHS13"/>
      <c r="DHT13"/>
      <c r="DHU13"/>
      <c r="DHV13"/>
      <c r="DHW13"/>
      <c r="DHX13"/>
      <c r="DHY13"/>
      <c r="DHZ13"/>
      <c r="DIA13"/>
      <c r="DIB13"/>
      <c r="DIC13"/>
      <c r="DID13"/>
      <c r="DIE13"/>
      <c r="DIF13"/>
      <c r="DIG13"/>
      <c r="DIH13"/>
      <c r="DII13"/>
      <c r="DIJ13"/>
      <c r="DIK13"/>
      <c r="DIL13"/>
      <c r="DIM13"/>
      <c r="DIN13"/>
      <c r="DIO13"/>
      <c r="DIP13"/>
      <c r="DIQ13"/>
      <c r="DIR13"/>
      <c r="DIS13"/>
      <c r="DIT13"/>
      <c r="DIU13"/>
      <c r="DIV13"/>
      <c r="DIW13"/>
      <c r="DIX13"/>
      <c r="DIY13"/>
      <c r="DIZ13"/>
      <c r="DJA13"/>
      <c r="DJB13"/>
      <c r="DJC13"/>
      <c r="DJD13"/>
      <c r="DJE13"/>
      <c r="DJF13"/>
      <c r="DJG13"/>
      <c r="DJH13"/>
      <c r="DJI13"/>
      <c r="DJJ13"/>
      <c r="DJK13"/>
      <c r="DJL13"/>
      <c r="DJM13"/>
      <c r="DJN13"/>
      <c r="DJO13"/>
      <c r="DJP13"/>
      <c r="DJQ13"/>
      <c r="DJR13"/>
      <c r="DJS13"/>
      <c r="DJT13"/>
      <c r="DJU13"/>
      <c r="DJV13"/>
      <c r="DJW13"/>
      <c r="DJX13"/>
      <c r="DJY13"/>
      <c r="DJZ13"/>
      <c r="DKA13"/>
      <c r="DKB13"/>
      <c r="DKC13"/>
      <c r="DKD13"/>
      <c r="DKE13"/>
      <c r="DKF13"/>
      <c r="DKG13"/>
      <c r="DKH13"/>
      <c r="DKI13"/>
      <c r="DKJ13"/>
      <c r="DKK13"/>
      <c r="DKL13"/>
      <c r="DKM13"/>
      <c r="DKN13"/>
      <c r="DKO13"/>
      <c r="DKP13"/>
      <c r="DKQ13"/>
      <c r="DKR13"/>
      <c r="DKS13"/>
      <c r="DKT13"/>
      <c r="DKU13"/>
      <c r="DKV13"/>
      <c r="DKW13"/>
      <c r="DKX13"/>
      <c r="DKY13"/>
      <c r="DKZ13"/>
      <c r="DLA13"/>
      <c r="DLB13"/>
      <c r="DLC13"/>
      <c r="DLD13"/>
      <c r="DLE13"/>
      <c r="DLF13"/>
      <c r="DLG13"/>
      <c r="DLH13"/>
      <c r="DLI13"/>
      <c r="DLJ13"/>
      <c r="DLK13"/>
      <c r="DLL13"/>
      <c r="DLM13"/>
      <c r="DLN13"/>
      <c r="DLO13"/>
      <c r="DLP13"/>
      <c r="DLQ13"/>
      <c r="DLR13"/>
      <c r="DLS13"/>
      <c r="DLT13"/>
      <c r="DLU13"/>
      <c r="DLV13"/>
      <c r="DLW13"/>
      <c r="DLX13"/>
      <c r="DLY13"/>
      <c r="DLZ13"/>
      <c r="DMA13"/>
      <c r="DMB13"/>
      <c r="DMC13"/>
      <c r="DMD13"/>
      <c r="DME13"/>
      <c r="DMF13"/>
      <c r="DMG13"/>
      <c r="DMH13"/>
      <c r="DMI13"/>
      <c r="DMJ13"/>
      <c r="DMK13"/>
      <c r="DML13"/>
      <c r="DMM13"/>
      <c r="DMN13"/>
      <c r="DMO13"/>
      <c r="DMP13"/>
      <c r="DMQ13"/>
      <c r="DMR13"/>
      <c r="DMS13"/>
      <c r="DMT13"/>
      <c r="DMU13"/>
      <c r="DMV13"/>
      <c r="DMW13"/>
      <c r="DMX13"/>
      <c r="DMY13"/>
      <c r="DMZ13"/>
      <c r="DNA13"/>
      <c r="DNB13"/>
      <c r="DNC13"/>
      <c r="DND13"/>
      <c r="DNE13"/>
      <c r="DNF13"/>
      <c r="DNG13"/>
      <c r="DNH13"/>
      <c r="DNI13"/>
      <c r="DNJ13"/>
      <c r="DNK13"/>
      <c r="DNL13"/>
      <c r="DNM13"/>
      <c r="DNN13"/>
      <c r="DNO13"/>
      <c r="DNP13"/>
      <c r="DNQ13"/>
      <c r="DNR13"/>
      <c r="DNS13"/>
      <c r="DNT13"/>
      <c r="DNU13"/>
      <c r="DNV13"/>
      <c r="DNW13"/>
      <c r="DNX13"/>
      <c r="DNY13"/>
      <c r="DNZ13"/>
      <c r="DOA13"/>
      <c r="DOB13"/>
      <c r="DOC13"/>
      <c r="DOD13"/>
      <c r="DOE13"/>
      <c r="DOF13"/>
      <c r="DOG13"/>
      <c r="DOH13"/>
      <c r="DOI13"/>
      <c r="DOJ13"/>
      <c r="DOK13"/>
      <c r="DOL13"/>
      <c r="DOM13"/>
      <c r="DON13"/>
      <c r="DOO13"/>
      <c r="DOP13"/>
      <c r="DOQ13"/>
      <c r="DOR13"/>
      <c r="DOS13"/>
      <c r="DOT13"/>
      <c r="DOU13"/>
      <c r="DOV13"/>
      <c r="DOW13"/>
      <c r="DOX13"/>
      <c r="DOY13"/>
      <c r="DOZ13"/>
      <c r="DPA13"/>
      <c r="DPB13"/>
      <c r="DPC13"/>
      <c r="DPD13"/>
      <c r="DPE13"/>
      <c r="DPF13"/>
      <c r="DPG13"/>
      <c r="DPH13"/>
      <c r="DPI13"/>
      <c r="DPJ13"/>
      <c r="DPK13"/>
      <c r="DPL13"/>
      <c r="DPM13"/>
      <c r="DPN13"/>
      <c r="DPO13"/>
      <c r="DPP13"/>
      <c r="DPQ13"/>
      <c r="DPR13"/>
      <c r="DPS13"/>
      <c r="DPT13"/>
      <c r="DPU13"/>
      <c r="DPV13"/>
      <c r="DPW13"/>
      <c r="DPX13"/>
      <c r="DPY13"/>
      <c r="DPZ13"/>
      <c r="DQA13"/>
      <c r="DQB13"/>
      <c r="DQC13"/>
      <c r="DQD13"/>
      <c r="DQE13"/>
      <c r="DQF13"/>
      <c r="DQG13"/>
      <c r="DQH13"/>
      <c r="DQI13"/>
      <c r="DQJ13"/>
      <c r="DQK13"/>
      <c r="DQL13"/>
      <c r="DQM13"/>
      <c r="DQN13"/>
      <c r="DQO13"/>
      <c r="DQP13"/>
      <c r="DQQ13"/>
      <c r="DQR13"/>
      <c r="DQS13"/>
      <c r="DQT13"/>
      <c r="DQU13"/>
      <c r="DQV13"/>
      <c r="DQW13"/>
      <c r="DQX13"/>
      <c r="DQY13"/>
      <c r="DQZ13"/>
      <c r="DRA13"/>
      <c r="DRB13"/>
      <c r="DRC13"/>
      <c r="DRD13"/>
      <c r="DRE13"/>
      <c r="DRF13"/>
      <c r="DRG13"/>
      <c r="DRH13"/>
      <c r="DRI13"/>
      <c r="DRJ13"/>
      <c r="DRK13"/>
      <c r="DRL13"/>
      <c r="DRM13"/>
      <c r="DRN13"/>
      <c r="DRO13"/>
      <c r="DRP13"/>
      <c r="DRQ13"/>
      <c r="DRR13"/>
      <c r="DRS13"/>
      <c r="DRT13"/>
      <c r="DRU13"/>
      <c r="DRV13"/>
      <c r="DRW13"/>
      <c r="DRX13"/>
      <c r="DRY13"/>
      <c r="DRZ13"/>
      <c r="DSA13"/>
      <c r="DSB13"/>
      <c r="DSC13"/>
      <c r="DSD13"/>
      <c r="DSE13"/>
      <c r="DSF13"/>
      <c r="DSG13"/>
      <c r="DSH13"/>
      <c r="DSI13"/>
      <c r="DSJ13"/>
      <c r="DSK13"/>
      <c r="DSL13"/>
      <c r="DSM13"/>
      <c r="DSN13"/>
      <c r="DSO13"/>
      <c r="DSP13"/>
      <c r="DSQ13"/>
      <c r="DSR13"/>
      <c r="DSS13"/>
      <c r="DST13"/>
      <c r="DSU13"/>
      <c r="DSV13"/>
      <c r="DSW13"/>
      <c r="DSX13"/>
      <c r="DSY13"/>
      <c r="DSZ13"/>
      <c r="DTA13"/>
      <c r="DTB13"/>
      <c r="DTC13"/>
      <c r="DTD13"/>
      <c r="DTE13"/>
      <c r="DTF13"/>
      <c r="DTG13"/>
      <c r="DTH13"/>
      <c r="DTI13"/>
      <c r="DTJ13"/>
      <c r="DTK13"/>
      <c r="DTL13"/>
      <c r="DTM13"/>
      <c r="DTN13"/>
      <c r="DTO13"/>
      <c r="DTP13"/>
      <c r="DTQ13"/>
      <c r="DTR13"/>
      <c r="DTS13"/>
      <c r="DTT13"/>
      <c r="DTU13"/>
      <c r="DTV13"/>
      <c r="DTW13"/>
      <c r="DTX13"/>
      <c r="DTY13"/>
      <c r="DTZ13"/>
      <c r="DUA13"/>
      <c r="DUB13"/>
      <c r="DUC13"/>
      <c r="DUD13"/>
      <c r="DUE13"/>
      <c r="DUF13"/>
      <c r="DUG13"/>
      <c r="DUH13"/>
      <c r="DUI13"/>
      <c r="DUJ13"/>
      <c r="DUK13"/>
      <c r="DUL13"/>
      <c r="DUM13"/>
      <c r="DUN13"/>
      <c r="DUO13"/>
      <c r="DUP13"/>
      <c r="DUQ13"/>
      <c r="DUR13"/>
      <c r="DUS13"/>
      <c r="DUT13"/>
      <c r="DUU13"/>
      <c r="DUV13"/>
      <c r="DUW13"/>
      <c r="DUX13"/>
      <c r="DUY13"/>
      <c r="DUZ13"/>
      <c r="DVA13"/>
      <c r="DVB13"/>
      <c r="DVC13"/>
      <c r="DVD13"/>
      <c r="DVE13"/>
      <c r="DVF13"/>
      <c r="DVG13"/>
      <c r="DVH13"/>
      <c r="DVI13"/>
      <c r="DVJ13"/>
      <c r="DVK13"/>
      <c r="DVL13"/>
      <c r="DVM13"/>
      <c r="DVN13"/>
      <c r="DVO13"/>
      <c r="DVP13"/>
      <c r="DVQ13"/>
      <c r="DVR13"/>
      <c r="DVS13"/>
      <c r="DVT13"/>
      <c r="DVU13"/>
      <c r="DVV13"/>
      <c r="DVW13"/>
      <c r="DVX13"/>
      <c r="DVY13"/>
      <c r="DVZ13"/>
      <c r="DWA13"/>
      <c r="DWB13"/>
      <c r="DWC13"/>
      <c r="DWD13"/>
      <c r="DWE13"/>
      <c r="DWF13"/>
      <c r="DWG13"/>
      <c r="DWH13"/>
      <c r="DWI13"/>
      <c r="DWJ13"/>
      <c r="DWK13"/>
      <c r="DWL13"/>
      <c r="DWM13"/>
      <c r="DWN13"/>
      <c r="DWO13"/>
      <c r="DWP13"/>
      <c r="DWQ13"/>
      <c r="DWR13"/>
      <c r="DWS13"/>
      <c r="DWT13"/>
      <c r="DWU13"/>
      <c r="DWV13"/>
      <c r="DWW13"/>
      <c r="DWX13"/>
      <c r="DWY13"/>
      <c r="DWZ13"/>
      <c r="DXA13"/>
      <c r="DXB13"/>
      <c r="DXC13"/>
      <c r="DXD13"/>
      <c r="DXE13"/>
      <c r="DXF13"/>
      <c r="DXG13"/>
      <c r="DXH13"/>
      <c r="DXI13"/>
      <c r="DXJ13"/>
      <c r="DXK13"/>
      <c r="DXL13"/>
      <c r="DXM13"/>
      <c r="DXN13"/>
      <c r="DXO13"/>
      <c r="DXP13"/>
      <c r="DXQ13"/>
      <c r="DXR13"/>
      <c r="DXS13"/>
      <c r="DXT13"/>
      <c r="DXU13"/>
      <c r="DXV13"/>
      <c r="DXW13"/>
      <c r="DXX13"/>
      <c r="DXY13"/>
      <c r="DXZ13"/>
      <c r="DYA13"/>
      <c r="DYB13"/>
      <c r="DYC13"/>
      <c r="DYD13"/>
      <c r="DYE13"/>
      <c r="DYF13"/>
      <c r="DYG13"/>
      <c r="DYH13"/>
      <c r="DYI13"/>
      <c r="DYJ13"/>
      <c r="DYK13"/>
      <c r="DYL13"/>
      <c r="DYM13"/>
      <c r="DYN13"/>
      <c r="DYO13"/>
      <c r="DYP13"/>
      <c r="DYQ13"/>
      <c r="DYR13"/>
      <c r="DYS13"/>
      <c r="DYT13"/>
      <c r="DYU13"/>
      <c r="DYV13"/>
      <c r="DYW13"/>
      <c r="DYX13"/>
      <c r="DYY13"/>
      <c r="DYZ13"/>
      <c r="DZA13"/>
      <c r="DZB13"/>
      <c r="DZC13"/>
      <c r="DZD13"/>
      <c r="DZE13"/>
      <c r="DZF13"/>
      <c r="DZG13"/>
      <c r="DZH13"/>
      <c r="DZI13"/>
      <c r="DZJ13"/>
      <c r="DZK13"/>
      <c r="DZL13"/>
      <c r="DZM13"/>
      <c r="DZN13"/>
      <c r="DZO13"/>
      <c r="DZP13"/>
      <c r="DZQ13"/>
      <c r="DZR13"/>
      <c r="DZS13"/>
      <c r="DZT13"/>
      <c r="DZU13"/>
      <c r="DZV13"/>
      <c r="DZW13"/>
      <c r="DZX13"/>
      <c r="DZY13"/>
      <c r="DZZ13"/>
      <c r="EAA13"/>
      <c r="EAB13"/>
      <c r="EAC13"/>
      <c r="EAD13"/>
      <c r="EAE13"/>
      <c r="EAF13"/>
      <c r="EAG13"/>
      <c r="EAH13"/>
      <c r="EAI13"/>
      <c r="EAJ13"/>
      <c r="EAK13"/>
      <c r="EAL13"/>
      <c r="EAM13"/>
      <c r="EAN13"/>
      <c r="EAO13"/>
      <c r="EAP13"/>
      <c r="EAQ13"/>
      <c r="EAR13"/>
      <c r="EAS13"/>
      <c r="EAT13"/>
      <c r="EAU13"/>
      <c r="EAV13"/>
      <c r="EAW13"/>
      <c r="EAX13"/>
      <c r="EAY13"/>
      <c r="EAZ13"/>
      <c r="EBA13"/>
      <c r="EBB13"/>
      <c r="EBC13"/>
      <c r="EBD13"/>
      <c r="EBE13"/>
      <c r="EBF13"/>
      <c r="EBG13"/>
      <c r="EBH13"/>
      <c r="EBI13"/>
      <c r="EBJ13"/>
      <c r="EBK13"/>
      <c r="EBL13"/>
      <c r="EBM13"/>
      <c r="EBN13"/>
      <c r="EBO13"/>
      <c r="EBP13"/>
      <c r="EBQ13"/>
      <c r="EBR13"/>
      <c r="EBS13"/>
      <c r="EBT13"/>
      <c r="EBU13"/>
      <c r="EBV13"/>
      <c r="EBW13"/>
      <c r="EBX13"/>
      <c r="EBY13"/>
      <c r="EBZ13"/>
      <c r="ECA13"/>
      <c r="ECB13"/>
      <c r="ECC13"/>
      <c r="ECD13"/>
      <c r="ECE13"/>
      <c r="ECF13"/>
      <c r="ECG13"/>
      <c r="ECH13"/>
      <c r="ECI13"/>
      <c r="ECJ13"/>
      <c r="ECK13"/>
      <c r="ECL13"/>
      <c r="ECM13"/>
      <c r="ECN13"/>
      <c r="ECO13"/>
      <c r="ECP13"/>
      <c r="ECQ13"/>
      <c r="ECR13"/>
      <c r="ECS13"/>
      <c r="ECT13"/>
      <c r="ECU13"/>
      <c r="ECV13"/>
      <c r="ECW13"/>
      <c r="ECX13"/>
      <c r="ECY13"/>
      <c r="ECZ13"/>
      <c r="EDA13"/>
      <c r="EDB13"/>
      <c r="EDC13"/>
      <c r="EDD13"/>
      <c r="EDE13"/>
      <c r="EDF13"/>
      <c r="EDG13"/>
      <c r="EDH13"/>
      <c r="EDI13"/>
      <c r="EDJ13"/>
      <c r="EDK13"/>
      <c r="EDL13"/>
      <c r="EDM13"/>
      <c r="EDN13"/>
      <c r="EDO13"/>
      <c r="EDP13"/>
      <c r="EDQ13"/>
      <c r="EDR13"/>
      <c r="EDS13"/>
      <c r="EDT13"/>
      <c r="EDU13"/>
      <c r="EDV13"/>
      <c r="EDW13"/>
      <c r="EDX13"/>
      <c r="EDY13"/>
      <c r="EDZ13"/>
      <c r="EEA13"/>
      <c r="EEB13"/>
      <c r="EEC13"/>
      <c r="EED13"/>
      <c r="EEE13"/>
      <c r="EEF13"/>
      <c r="EEG13"/>
      <c r="EEH13"/>
      <c r="EEI13"/>
      <c r="EEJ13"/>
      <c r="EEK13"/>
      <c r="EEL13"/>
      <c r="EEM13"/>
      <c r="EEN13"/>
      <c r="EEO13"/>
      <c r="EEP13"/>
      <c r="EEQ13"/>
      <c r="EER13"/>
      <c r="EES13"/>
      <c r="EET13"/>
      <c r="EEU13"/>
      <c r="EEV13"/>
      <c r="EEW13"/>
      <c r="EEX13"/>
      <c r="EEY13"/>
      <c r="EEZ13"/>
      <c r="EFA13"/>
      <c r="EFB13"/>
      <c r="EFC13"/>
      <c r="EFD13"/>
      <c r="EFE13"/>
      <c r="EFF13"/>
      <c r="EFG13"/>
      <c r="EFH13"/>
      <c r="EFI13"/>
      <c r="EFJ13"/>
      <c r="EFK13"/>
      <c r="EFL13"/>
      <c r="EFM13"/>
      <c r="EFN13"/>
      <c r="EFO13"/>
      <c r="EFP13"/>
      <c r="EFQ13"/>
      <c r="EFR13"/>
      <c r="EFS13"/>
      <c r="EFT13"/>
      <c r="EFU13"/>
      <c r="EFV13"/>
      <c r="EFW13"/>
      <c r="EFX13"/>
      <c r="EFY13"/>
      <c r="EFZ13"/>
      <c r="EGA13"/>
      <c r="EGB13"/>
      <c r="EGC13"/>
      <c r="EGD13"/>
      <c r="EGE13"/>
      <c r="EGF13"/>
      <c r="EGG13"/>
      <c r="EGH13"/>
      <c r="EGI13"/>
      <c r="EGJ13"/>
      <c r="EGK13"/>
      <c r="EGL13"/>
      <c r="EGM13"/>
      <c r="EGN13"/>
      <c r="EGO13"/>
      <c r="EGP13"/>
      <c r="EGQ13"/>
      <c r="EGR13"/>
      <c r="EGS13"/>
      <c r="EGT13"/>
      <c r="EGU13"/>
      <c r="EGV13"/>
      <c r="EGW13"/>
      <c r="EGX13"/>
      <c r="EGY13"/>
      <c r="EGZ13"/>
      <c r="EHA13"/>
      <c r="EHB13"/>
      <c r="EHC13"/>
      <c r="EHD13"/>
      <c r="EHE13"/>
      <c r="EHF13"/>
      <c r="EHG13"/>
      <c r="EHH13"/>
      <c r="EHI13"/>
      <c r="EHJ13"/>
      <c r="EHK13"/>
      <c r="EHL13"/>
      <c r="EHM13"/>
      <c r="EHN13"/>
      <c r="EHO13"/>
      <c r="EHP13"/>
      <c r="EHQ13"/>
      <c r="EHR13"/>
      <c r="EHS13"/>
      <c r="EHT13"/>
      <c r="EHU13"/>
      <c r="EHV13"/>
      <c r="EHW13"/>
      <c r="EHX13"/>
      <c r="EHY13"/>
      <c r="EHZ13"/>
      <c r="EIA13"/>
      <c r="EIB13"/>
      <c r="EIC13"/>
      <c r="EID13"/>
      <c r="EIE13"/>
      <c r="EIF13"/>
      <c r="EIG13"/>
      <c r="EIH13"/>
      <c r="EII13"/>
      <c r="EIJ13"/>
      <c r="EIK13"/>
      <c r="EIL13"/>
      <c r="EIM13"/>
      <c r="EIN13"/>
      <c r="EIO13"/>
      <c r="EIP13"/>
      <c r="EIQ13"/>
      <c r="EIR13"/>
      <c r="EIS13"/>
      <c r="EIT13"/>
      <c r="EIU13"/>
      <c r="EIV13"/>
      <c r="EIW13"/>
      <c r="EIX13"/>
      <c r="EIY13"/>
      <c r="EIZ13"/>
      <c r="EJA13"/>
      <c r="EJB13"/>
      <c r="EJC13"/>
      <c r="EJD13"/>
      <c r="EJE13"/>
      <c r="EJF13"/>
      <c r="EJG13"/>
      <c r="EJH13"/>
      <c r="EJI13"/>
      <c r="EJJ13"/>
      <c r="EJK13"/>
      <c r="EJL13"/>
      <c r="EJM13"/>
      <c r="EJN13"/>
      <c r="EJO13"/>
      <c r="EJP13"/>
      <c r="EJQ13"/>
      <c r="EJR13"/>
      <c r="EJS13"/>
      <c r="EJT13"/>
      <c r="EJU13"/>
      <c r="EJV13"/>
      <c r="EJW13"/>
      <c r="EJX13"/>
      <c r="EJY13"/>
      <c r="EJZ13"/>
      <c r="EKA13"/>
      <c r="EKB13"/>
      <c r="EKC13"/>
      <c r="EKD13"/>
      <c r="EKE13"/>
      <c r="EKF13"/>
      <c r="EKG13"/>
      <c r="EKH13"/>
      <c r="EKI13"/>
      <c r="EKJ13"/>
      <c r="EKK13"/>
      <c r="EKL13"/>
      <c r="EKM13"/>
      <c r="EKN13"/>
      <c r="EKO13"/>
      <c r="EKP13"/>
      <c r="EKQ13"/>
      <c r="EKR13"/>
      <c r="EKS13"/>
      <c r="EKT13"/>
      <c r="EKU13"/>
      <c r="EKV13"/>
      <c r="EKW13"/>
      <c r="EKX13"/>
      <c r="EKY13"/>
      <c r="EKZ13"/>
      <c r="ELA13"/>
      <c r="ELB13"/>
      <c r="ELC13"/>
      <c r="ELD13"/>
      <c r="ELE13"/>
      <c r="ELF13"/>
      <c r="ELG13"/>
      <c r="ELH13"/>
      <c r="ELI13"/>
      <c r="ELJ13"/>
      <c r="ELK13"/>
      <c r="ELL13"/>
      <c r="ELM13"/>
      <c r="ELN13"/>
      <c r="ELO13"/>
      <c r="ELP13"/>
      <c r="ELQ13"/>
      <c r="ELR13"/>
      <c r="ELS13"/>
      <c r="ELT13"/>
      <c r="ELU13"/>
      <c r="ELV13"/>
      <c r="ELW13"/>
      <c r="ELX13"/>
      <c r="ELY13"/>
      <c r="ELZ13"/>
      <c r="EMA13"/>
      <c r="EMB13"/>
      <c r="EMC13"/>
      <c r="EMD13"/>
      <c r="EME13"/>
      <c r="EMF13"/>
      <c r="EMG13"/>
      <c r="EMH13"/>
      <c r="EMI13"/>
      <c r="EMJ13"/>
      <c r="EMK13"/>
      <c r="EML13"/>
      <c r="EMM13"/>
      <c r="EMN13"/>
      <c r="EMO13"/>
      <c r="EMP13"/>
      <c r="EMQ13"/>
      <c r="EMR13"/>
      <c r="EMS13"/>
      <c r="EMT13"/>
      <c r="EMU13"/>
      <c r="EMV13"/>
      <c r="EMW13"/>
      <c r="EMX13"/>
      <c r="EMY13"/>
      <c r="EMZ13"/>
      <c r="ENA13"/>
      <c r="ENB13"/>
      <c r="ENC13"/>
      <c r="END13"/>
      <c r="ENE13"/>
      <c r="ENF13"/>
      <c r="ENG13"/>
      <c r="ENH13"/>
      <c r="ENI13"/>
      <c r="ENJ13"/>
      <c r="ENK13"/>
      <c r="ENL13"/>
      <c r="ENM13"/>
      <c r="ENN13"/>
      <c r="ENO13"/>
      <c r="ENP13"/>
      <c r="ENQ13"/>
      <c r="ENR13"/>
      <c r="ENS13"/>
      <c r="ENT13"/>
      <c r="ENU13"/>
      <c r="ENV13"/>
      <c r="ENW13"/>
      <c r="ENX13"/>
      <c r="ENY13"/>
      <c r="ENZ13"/>
      <c r="EOA13"/>
      <c r="EOB13"/>
      <c r="EOC13"/>
      <c r="EOD13"/>
      <c r="EOE13"/>
      <c r="EOF13"/>
      <c r="EOG13"/>
      <c r="EOH13"/>
      <c r="EOI13"/>
      <c r="EOJ13"/>
      <c r="EOK13"/>
      <c r="EOL13"/>
      <c r="EOM13"/>
      <c r="EON13"/>
      <c r="EOO13"/>
      <c r="EOP13"/>
      <c r="EOQ13"/>
      <c r="EOR13"/>
      <c r="EOS13"/>
      <c r="EOT13"/>
      <c r="EOU13"/>
      <c r="EOV13"/>
      <c r="EOW13"/>
      <c r="EOX13"/>
      <c r="EOY13"/>
      <c r="EOZ13"/>
      <c r="EPA13"/>
      <c r="EPB13"/>
      <c r="EPC13"/>
      <c r="EPD13"/>
      <c r="EPE13"/>
      <c r="EPF13"/>
      <c r="EPG13"/>
      <c r="EPH13"/>
      <c r="EPI13"/>
      <c r="EPJ13"/>
      <c r="EPK13"/>
      <c r="EPL13"/>
      <c r="EPM13"/>
      <c r="EPN13"/>
      <c r="EPO13"/>
      <c r="EPP13"/>
      <c r="EPQ13"/>
      <c r="EPR13"/>
      <c r="EPS13"/>
      <c r="EPT13"/>
      <c r="EPU13"/>
      <c r="EPV13"/>
      <c r="EPW13"/>
      <c r="EPX13"/>
      <c r="EPY13"/>
      <c r="EPZ13"/>
      <c r="EQA13"/>
      <c r="EQB13"/>
      <c r="EQC13"/>
      <c r="EQD13"/>
      <c r="EQE13"/>
      <c r="EQF13"/>
      <c r="EQG13"/>
      <c r="EQH13"/>
      <c r="EQI13"/>
      <c r="EQJ13"/>
      <c r="EQK13"/>
      <c r="EQL13"/>
      <c r="EQM13"/>
      <c r="EQN13"/>
      <c r="EQO13"/>
      <c r="EQP13"/>
      <c r="EQQ13"/>
      <c r="EQR13"/>
      <c r="EQS13"/>
      <c r="EQT13"/>
      <c r="EQU13"/>
      <c r="EQV13"/>
      <c r="EQW13"/>
      <c r="EQX13"/>
      <c r="EQY13"/>
      <c r="EQZ13"/>
      <c r="ERA13"/>
      <c r="ERB13"/>
      <c r="ERC13"/>
      <c r="ERD13"/>
      <c r="ERE13"/>
      <c r="ERF13"/>
      <c r="ERG13"/>
      <c r="ERH13"/>
      <c r="ERI13"/>
      <c r="ERJ13"/>
      <c r="ERK13"/>
      <c r="ERL13"/>
      <c r="ERM13"/>
      <c r="ERN13"/>
      <c r="ERO13"/>
      <c r="ERP13"/>
      <c r="ERQ13"/>
      <c r="ERR13"/>
      <c r="ERS13"/>
      <c r="ERT13"/>
      <c r="ERU13"/>
      <c r="ERV13"/>
      <c r="ERW13"/>
      <c r="ERX13"/>
      <c r="ERY13"/>
      <c r="ERZ13"/>
      <c r="ESA13"/>
      <c r="ESB13"/>
      <c r="ESC13"/>
      <c r="ESD13"/>
      <c r="ESE13"/>
      <c r="ESF13"/>
      <c r="ESG13"/>
      <c r="ESH13"/>
      <c r="ESI13"/>
      <c r="ESJ13"/>
      <c r="ESK13"/>
      <c r="ESL13"/>
      <c r="ESM13"/>
      <c r="ESN13"/>
      <c r="ESO13"/>
      <c r="ESP13"/>
      <c r="ESQ13"/>
      <c r="ESR13"/>
      <c r="ESS13"/>
      <c r="EST13"/>
      <c r="ESU13"/>
      <c r="ESV13"/>
      <c r="ESW13"/>
      <c r="ESX13"/>
      <c r="ESY13"/>
      <c r="ESZ13"/>
      <c r="ETA13"/>
      <c r="ETB13"/>
      <c r="ETC13"/>
      <c r="ETD13"/>
      <c r="ETE13"/>
      <c r="ETF13"/>
      <c r="ETG13"/>
      <c r="ETH13"/>
      <c r="ETI13"/>
      <c r="ETJ13"/>
      <c r="ETK13"/>
      <c r="ETL13"/>
      <c r="ETM13"/>
      <c r="ETN13"/>
      <c r="ETO13"/>
      <c r="ETP13"/>
      <c r="ETQ13"/>
      <c r="ETR13"/>
      <c r="ETS13"/>
      <c r="ETT13"/>
      <c r="ETU13"/>
      <c r="ETV13"/>
      <c r="ETW13"/>
      <c r="ETX13"/>
      <c r="ETY13"/>
      <c r="ETZ13"/>
      <c r="EUA13"/>
      <c r="EUB13"/>
      <c r="EUC13"/>
      <c r="EUD13"/>
      <c r="EUE13"/>
      <c r="EUF13"/>
      <c r="EUG13"/>
      <c r="EUH13"/>
      <c r="EUI13"/>
      <c r="EUJ13"/>
      <c r="EUK13"/>
      <c r="EUL13"/>
      <c r="EUM13"/>
      <c r="EUN13"/>
      <c r="EUO13"/>
      <c r="EUP13"/>
      <c r="EUQ13"/>
      <c r="EUR13"/>
      <c r="EUS13"/>
      <c r="EUT13"/>
      <c r="EUU13"/>
      <c r="EUV13"/>
      <c r="EUW13"/>
      <c r="EUX13"/>
      <c r="EUY13"/>
      <c r="EUZ13"/>
      <c r="EVA13"/>
      <c r="EVB13"/>
      <c r="EVC13"/>
      <c r="EVD13"/>
      <c r="EVE13"/>
      <c r="EVF13"/>
      <c r="EVG13"/>
      <c r="EVH13"/>
      <c r="EVI13"/>
      <c r="EVJ13"/>
      <c r="EVK13"/>
      <c r="EVL13"/>
      <c r="EVM13"/>
      <c r="EVN13"/>
      <c r="EVO13"/>
      <c r="EVP13"/>
      <c r="EVQ13"/>
      <c r="EVR13"/>
      <c r="EVS13"/>
      <c r="EVT13"/>
      <c r="EVU13"/>
      <c r="EVV13"/>
      <c r="EVW13"/>
      <c r="EVX13"/>
      <c r="EVY13"/>
      <c r="EVZ13"/>
      <c r="EWA13"/>
      <c r="EWB13"/>
      <c r="EWC13"/>
      <c r="EWD13"/>
      <c r="EWE13"/>
      <c r="EWF13"/>
      <c r="EWG13"/>
      <c r="EWH13"/>
      <c r="EWI13"/>
      <c r="EWJ13"/>
      <c r="EWK13"/>
      <c r="EWL13"/>
      <c r="EWM13"/>
      <c r="EWN13"/>
      <c r="EWO13"/>
      <c r="EWP13"/>
      <c r="EWQ13"/>
      <c r="EWR13"/>
      <c r="EWS13"/>
      <c r="EWT13"/>
      <c r="EWU13"/>
      <c r="EWV13"/>
      <c r="EWW13"/>
      <c r="EWX13"/>
      <c r="EWY13"/>
      <c r="EWZ13"/>
      <c r="EXA13"/>
      <c r="EXB13"/>
      <c r="EXC13"/>
      <c r="EXD13"/>
      <c r="EXE13"/>
      <c r="EXF13"/>
      <c r="EXG13"/>
      <c r="EXH13"/>
      <c r="EXI13"/>
      <c r="EXJ13"/>
      <c r="EXK13"/>
      <c r="EXL13"/>
      <c r="EXM13"/>
      <c r="EXN13"/>
      <c r="EXO13"/>
      <c r="EXP13"/>
      <c r="EXQ13"/>
      <c r="EXR13"/>
      <c r="EXS13"/>
      <c r="EXT13"/>
      <c r="EXU13"/>
      <c r="EXV13"/>
      <c r="EXW13"/>
      <c r="EXX13"/>
      <c r="EXY13"/>
      <c r="EXZ13"/>
      <c r="EYA13"/>
      <c r="EYB13"/>
      <c r="EYC13"/>
      <c r="EYD13"/>
      <c r="EYE13"/>
      <c r="EYF13"/>
      <c r="EYG13"/>
      <c r="EYH13"/>
      <c r="EYI13"/>
      <c r="EYJ13"/>
      <c r="EYK13"/>
      <c r="EYL13"/>
      <c r="EYM13"/>
      <c r="EYN13"/>
      <c r="EYO13"/>
      <c r="EYP13"/>
      <c r="EYQ13"/>
      <c r="EYR13"/>
      <c r="EYS13"/>
      <c r="EYT13"/>
      <c r="EYU13"/>
      <c r="EYV13"/>
      <c r="EYW13"/>
      <c r="EYX13"/>
      <c r="EYY13"/>
      <c r="EYZ13"/>
      <c r="EZA13"/>
      <c r="EZB13"/>
      <c r="EZC13"/>
      <c r="EZD13"/>
      <c r="EZE13"/>
      <c r="EZF13"/>
      <c r="EZG13"/>
      <c r="EZH13"/>
      <c r="EZI13"/>
      <c r="EZJ13"/>
      <c r="EZK13"/>
      <c r="EZL13"/>
      <c r="EZM13"/>
      <c r="EZN13"/>
      <c r="EZO13"/>
      <c r="EZP13"/>
      <c r="EZQ13"/>
      <c r="EZR13"/>
      <c r="EZS13"/>
      <c r="EZT13"/>
      <c r="EZU13"/>
      <c r="EZV13"/>
      <c r="EZW13"/>
      <c r="EZX13"/>
      <c r="EZY13"/>
      <c r="EZZ13"/>
      <c r="FAA13"/>
      <c r="FAB13"/>
      <c r="FAC13"/>
      <c r="FAD13"/>
      <c r="FAE13"/>
      <c r="FAF13"/>
      <c r="FAG13"/>
      <c r="FAH13"/>
      <c r="FAI13"/>
      <c r="FAJ13"/>
      <c r="FAK13"/>
      <c r="FAL13"/>
      <c r="FAM13"/>
      <c r="FAN13"/>
      <c r="FAO13"/>
      <c r="FAP13"/>
      <c r="FAQ13"/>
      <c r="FAR13"/>
      <c r="FAS13"/>
      <c r="FAT13"/>
      <c r="FAU13"/>
      <c r="FAV13"/>
      <c r="FAW13"/>
      <c r="FAX13"/>
      <c r="FAY13"/>
      <c r="FAZ13"/>
      <c r="FBA13"/>
      <c r="FBB13"/>
      <c r="FBC13"/>
      <c r="FBD13"/>
      <c r="FBE13"/>
      <c r="FBF13"/>
      <c r="FBG13"/>
      <c r="FBH13"/>
      <c r="FBI13"/>
      <c r="FBJ13"/>
      <c r="FBK13"/>
      <c r="FBL13"/>
      <c r="FBM13"/>
      <c r="FBN13"/>
      <c r="FBO13"/>
      <c r="FBP13"/>
      <c r="FBQ13"/>
      <c r="FBR13"/>
      <c r="FBS13"/>
      <c r="FBT13"/>
      <c r="FBU13"/>
      <c r="FBV13"/>
      <c r="FBW13"/>
      <c r="FBX13"/>
      <c r="FBY13"/>
      <c r="FBZ13"/>
      <c r="FCA13"/>
      <c r="FCB13"/>
      <c r="FCC13"/>
      <c r="FCD13"/>
      <c r="FCE13"/>
      <c r="FCF13"/>
      <c r="FCG13"/>
      <c r="FCH13"/>
      <c r="FCI13"/>
      <c r="FCJ13"/>
      <c r="FCK13"/>
      <c r="FCL13"/>
      <c r="FCM13"/>
      <c r="FCN13"/>
      <c r="FCO13"/>
      <c r="FCP13"/>
      <c r="FCQ13"/>
      <c r="FCR13"/>
      <c r="FCS13"/>
      <c r="FCT13"/>
      <c r="FCU13"/>
      <c r="FCV13"/>
      <c r="FCW13"/>
      <c r="FCX13"/>
      <c r="FCY13"/>
      <c r="FCZ13"/>
      <c r="FDA13"/>
      <c r="FDB13"/>
      <c r="FDC13"/>
      <c r="FDD13"/>
      <c r="FDE13"/>
      <c r="FDF13"/>
      <c r="FDG13"/>
      <c r="FDH13"/>
      <c r="FDI13"/>
      <c r="FDJ13"/>
      <c r="FDK13"/>
      <c r="FDL13"/>
      <c r="FDM13"/>
      <c r="FDN13"/>
      <c r="FDO13"/>
      <c r="FDP13"/>
      <c r="FDQ13"/>
      <c r="FDR13"/>
      <c r="FDS13"/>
      <c r="FDT13"/>
      <c r="FDU13"/>
      <c r="FDV13"/>
      <c r="FDW13"/>
      <c r="FDX13"/>
      <c r="FDY13"/>
      <c r="FDZ13"/>
      <c r="FEA13"/>
      <c r="FEB13"/>
      <c r="FEC13"/>
      <c r="FED13"/>
      <c r="FEE13"/>
      <c r="FEF13"/>
      <c r="FEG13"/>
      <c r="FEH13"/>
      <c r="FEI13"/>
      <c r="FEJ13"/>
      <c r="FEK13"/>
      <c r="FEL13"/>
      <c r="FEM13"/>
      <c r="FEN13"/>
      <c r="FEO13"/>
      <c r="FEP13"/>
      <c r="FEQ13"/>
      <c r="FER13"/>
      <c r="FES13"/>
      <c r="FET13"/>
      <c r="FEU13"/>
      <c r="FEV13"/>
      <c r="FEW13"/>
      <c r="FEX13"/>
      <c r="FEY13"/>
      <c r="FEZ13"/>
      <c r="FFA13"/>
      <c r="FFB13"/>
      <c r="FFC13"/>
      <c r="FFD13"/>
      <c r="FFE13"/>
      <c r="FFF13"/>
      <c r="FFG13"/>
      <c r="FFH13"/>
      <c r="FFI13"/>
      <c r="FFJ13"/>
      <c r="FFK13"/>
      <c r="FFL13"/>
      <c r="FFM13"/>
      <c r="FFN13"/>
      <c r="FFO13"/>
      <c r="FFP13"/>
      <c r="FFQ13"/>
      <c r="FFR13"/>
      <c r="FFS13"/>
      <c r="FFT13"/>
      <c r="FFU13"/>
      <c r="FFV13"/>
      <c r="FFW13"/>
      <c r="FFX13"/>
      <c r="FFY13"/>
      <c r="FFZ13"/>
      <c r="FGA13"/>
      <c r="FGB13"/>
      <c r="FGC13"/>
      <c r="FGD13"/>
      <c r="FGE13"/>
      <c r="FGF13"/>
      <c r="FGG13"/>
      <c r="FGH13"/>
      <c r="FGI13"/>
      <c r="FGJ13"/>
      <c r="FGK13"/>
      <c r="FGL13"/>
      <c r="FGM13"/>
      <c r="FGN13"/>
      <c r="FGO13"/>
      <c r="FGP13"/>
      <c r="FGQ13"/>
      <c r="FGR13"/>
      <c r="FGS13"/>
      <c r="FGT13"/>
      <c r="FGU13"/>
      <c r="FGV13"/>
      <c r="FGW13"/>
      <c r="FGX13"/>
      <c r="FGY13"/>
      <c r="FGZ13"/>
      <c r="FHA13"/>
      <c r="FHB13"/>
      <c r="FHC13"/>
      <c r="FHD13"/>
      <c r="FHE13"/>
      <c r="FHF13"/>
      <c r="FHG13"/>
      <c r="FHH13"/>
      <c r="FHI13"/>
      <c r="FHJ13"/>
      <c r="FHK13"/>
      <c r="FHL13"/>
      <c r="FHM13"/>
      <c r="FHN13"/>
      <c r="FHO13"/>
      <c r="FHP13"/>
      <c r="FHQ13"/>
      <c r="FHR13"/>
      <c r="FHS13"/>
      <c r="FHT13"/>
      <c r="FHU13"/>
      <c r="FHV13"/>
      <c r="FHW13"/>
      <c r="FHX13"/>
      <c r="FHY13"/>
      <c r="FHZ13"/>
      <c r="FIA13"/>
      <c r="FIB13"/>
      <c r="FIC13"/>
      <c r="FID13"/>
      <c r="FIE13"/>
      <c r="FIF13"/>
      <c r="FIG13"/>
      <c r="FIH13"/>
      <c r="FII13"/>
      <c r="FIJ13"/>
      <c r="FIK13"/>
      <c r="FIL13"/>
      <c r="FIM13"/>
      <c r="FIN13"/>
      <c r="FIO13"/>
      <c r="FIP13"/>
      <c r="FIQ13"/>
      <c r="FIR13"/>
      <c r="FIS13"/>
      <c r="FIT13"/>
      <c r="FIU13"/>
      <c r="FIV13"/>
      <c r="FIW13"/>
      <c r="FIX13"/>
      <c r="FIY13"/>
      <c r="FIZ13"/>
      <c r="FJA13"/>
      <c r="FJB13"/>
      <c r="FJC13"/>
      <c r="FJD13"/>
      <c r="FJE13"/>
      <c r="FJF13"/>
      <c r="FJG13"/>
      <c r="FJH13"/>
      <c r="FJI13"/>
      <c r="FJJ13"/>
      <c r="FJK13"/>
      <c r="FJL13"/>
      <c r="FJM13"/>
      <c r="FJN13"/>
      <c r="FJO13"/>
      <c r="FJP13"/>
      <c r="FJQ13"/>
      <c r="FJR13"/>
      <c r="FJS13"/>
      <c r="FJT13"/>
      <c r="FJU13"/>
      <c r="FJV13"/>
      <c r="FJW13"/>
      <c r="FJX13"/>
      <c r="FJY13"/>
      <c r="FJZ13"/>
      <c r="FKA13"/>
      <c r="FKB13"/>
      <c r="FKC13"/>
      <c r="FKD13"/>
      <c r="FKE13"/>
      <c r="FKF13"/>
      <c r="FKG13"/>
      <c r="FKH13"/>
      <c r="FKI13"/>
      <c r="FKJ13"/>
      <c r="FKK13"/>
      <c r="FKL13"/>
      <c r="FKM13"/>
      <c r="FKN13"/>
      <c r="FKO13"/>
      <c r="FKP13"/>
      <c r="FKQ13"/>
      <c r="FKR13"/>
      <c r="FKS13"/>
      <c r="FKT13"/>
      <c r="FKU13"/>
      <c r="FKV13"/>
      <c r="FKW13"/>
      <c r="FKX13"/>
      <c r="FKY13"/>
      <c r="FKZ13"/>
      <c r="FLA13"/>
      <c r="FLB13"/>
      <c r="FLC13"/>
      <c r="FLD13"/>
      <c r="FLE13"/>
      <c r="FLF13"/>
      <c r="FLG13"/>
      <c r="FLH13"/>
      <c r="FLI13"/>
      <c r="FLJ13"/>
      <c r="FLK13"/>
      <c r="FLL13"/>
      <c r="FLM13"/>
      <c r="FLN13"/>
      <c r="FLO13"/>
      <c r="FLP13"/>
      <c r="FLQ13"/>
      <c r="FLR13"/>
      <c r="FLS13"/>
      <c r="FLT13"/>
      <c r="FLU13"/>
      <c r="FLV13"/>
      <c r="FLW13"/>
      <c r="FLX13"/>
      <c r="FLY13"/>
      <c r="FLZ13"/>
      <c r="FMA13"/>
      <c r="FMB13"/>
      <c r="FMC13"/>
      <c r="FMD13"/>
      <c r="FME13"/>
      <c r="FMF13"/>
      <c r="FMG13"/>
      <c r="FMH13"/>
      <c r="FMI13"/>
      <c r="FMJ13"/>
      <c r="FMK13"/>
      <c r="FML13"/>
      <c r="FMM13"/>
      <c r="FMN13"/>
      <c r="FMO13"/>
      <c r="FMP13"/>
      <c r="FMQ13"/>
      <c r="FMR13"/>
      <c r="FMS13"/>
      <c r="FMT13"/>
      <c r="FMU13"/>
      <c r="FMV13"/>
      <c r="FMW13"/>
      <c r="FMX13"/>
      <c r="FMY13"/>
      <c r="FMZ13"/>
      <c r="FNA13"/>
      <c r="FNB13"/>
      <c r="FNC13"/>
      <c r="FND13"/>
      <c r="FNE13"/>
      <c r="FNF13"/>
      <c r="FNG13"/>
      <c r="FNH13"/>
      <c r="FNI13"/>
      <c r="FNJ13"/>
      <c r="FNK13"/>
      <c r="FNL13"/>
      <c r="FNM13"/>
      <c r="FNN13"/>
      <c r="FNO13"/>
      <c r="FNP13"/>
      <c r="FNQ13"/>
      <c r="FNR13"/>
      <c r="FNS13"/>
      <c r="FNT13"/>
      <c r="FNU13"/>
      <c r="FNV13"/>
      <c r="FNW13"/>
      <c r="FNX13"/>
      <c r="FNY13"/>
      <c r="FNZ13"/>
      <c r="FOA13"/>
      <c r="FOB13"/>
      <c r="FOC13"/>
      <c r="FOD13"/>
      <c r="FOE13"/>
      <c r="FOF13"/>
      <c r="FOG13"/>
      <c r="FOH13"/>
      <c r="FOI13"/>
      <c r="FOJ13"/>
      <c r="FOK13"/>
      <c r="FOL13"/>
      <c r="FOM13"/>
      <c r="FON13"/>
      <c r="FOO13"/>
      <c r="FOP13"/>
      <c r="FOQ13"/>
      <c r="FOR13"/>
      <c r="FOS13"/>
      <c r="FOT13"/>
      <c r="FOU13"/>
      <c r="FOV13"/>
      <c r="FOW13"/>
      <c r="FOX13"/>
      <c r="FOY13"/>
      <c r="FOZ13"/>
      <c r="FPA13"/>
      <c r="FPB13"/>
      <c r="FPC13"/>
      <c r="FPD13"/>
      <c r="FPE13"/>
      <c r="FPF13"/>
      <c r="FPG13"/>
      <c r="FPH13"/>
      <c r="FPI13"/>
      <c r="FPJ13"/>
      <c r="FPK13"/>
      <c r="FPL13"/>
      <c r="FPM13"/>
      <c r="FPN13"/>
      <c r="FPO13"/>
      <c r="FPP13"/>
      <c r="FPQ13"/>
      <c r="FPR13"/>
      <c r="FPS13"/>
      <c r="FPT13"/>
      <c r="FPU13"/>
      <c r="FPV13"/>
      <c r="FPW13"/>
      <c r="FPX13"/>
      <c r="FPY13"/>
      <c r="FPZ13"/>
      <c r="FQA13"/>
      <c r="FQB13"/>
      <c r="FQC13"/>
      <c r="FQD13"/>
      <c r="FQE13"/>
      <c r="FQF13"/>
      <c r="FQG13"/>
      <c r="FQH13"/>
      <c r="FQI13"/>
      <c r="FQJ13"/>
      <c r="FQK13"/>
      <c r="FQL13"/>
      <c r="FQM13"/>
      <c r="FQN13"/>
      <c r="FQO13"/>
      <c r="FQP13"/>
      <c r="FQQ13"/>
      <c r="FQR13"/>
      <c r="FQS13"/>
      <c r="FQT13"/>
      <c r="FQU13"/>
      <c r="FQV13"/>
      <c r="FQW13"/>
      <c r="FQX13"/>
      <c r="FQY13"/>
      <c r="FQZ13"/>
      <c r="FRA13"/>
      <c r="FRB13"/>
      <c r="FRC13"/>
      <c r="FRD13"/>
      <c r="FRE13"/>
      <c r="FRF13"/>
      <c r="FRG13"/>
      <c r="FRH13"/>
      <c r="FRI13"/>
      <c r="FRJ13"/>
      <c r="FRK13"/>
      <c r="FRL13"/>
      <c r="FRM13"/>
      <c r="FRN13"/>
      <c r="FRO13"/>
      <c r="FRP13"/>
      <c r="FRQ13"/>
      <c r="FRR13"/>
      <c r="FRS13"/>
      <c r="FRT13"/>
      <c r="FRU13"/>
      <c r="FRV13"/>
      <c r="FRW13"/>
      <c r="FRX13"/>
      <c r="FRY13"/>
      <c r="FRZ13"/>
      <c r="FSA13"/>
      <c r="FSB13"/>
      <c r="FSC13"/>
      <c r="FSD13"/>
      <c r="FSE13"/>
      <c r="FSF13"/>
      <c r="FSG13"/>
      <c r="FSH13"/>
      <c r="FSI13"/>
      <c r="FSJ13"/>
      <c r="FSK13"/>
      <c r="FSL13"/>
      <c r="FSM13"/>
      <c r="FSN13"/>
      <c r="FSO13"/>
      <c r="FSP13"/>
      <c r="FSQ13"/>
      <c r="FSR13"/>
      <c r="FSS13"/>
      <c r="FST13"/>
      <c r="FSU13"/>
      <c r="FSV13"/>
      <c r="FSW13"/>
      <c r="FSX13"/>
      <c r="FSY13"/>
      <c r="FSZ13"/>
      <c r="FTA13"/>
      <c r="FTB13"/>
      <c r="FTC13"/>
      <c r="FTD13"/>
      <c r="FTE13"/>
      <c r="FTF13"/>
      <c r="FTG13"/>
      <c r="FTH13"/>
      <c r="FTI13"/>
      <c r="FTJ13"/>
      <c r="FTK13"/>
      <c r="FTL13"/>
      <c r="FTM13"/>
      <c r="FTN13"/>
      <c r="FTO13"/>
      <c r="FTP13"/>
      <c r="FTQ13"/>
      <c r="FTR13"/>
      <c r="FTS13"/>
      <c r="FTT13"/>
      <c r="FTU13"/>
      <c r="FTV13"/>
      <c r="FTW13"/>
      <c r="FTX13"/>
      <c r="FTY13"/>
      <c r="FTZ13"/>
      <c r="FUA13"/>
      <c r="FUB13"/>
      <c r="FUC13"/>
      <c r="FUD13"/>
      <c r="FUE13"/>
      <c r="FUF13"/>
      <c r="FUG13"/>
      <c r="FUH13"/>
      <c r="FUI13"/>
      <c r="FUJ13"/>
      <c r="FUK13"/>
      <c r="FUL13"/>
      <c r="FUM13"/>
      <c r="FUN13"/>
      <c r="FUO13"/>
      <c r="FUP13"/>
      <c r="FUQ13"/>
      <c r="FUR13"/>
      <c r="FUS13"/>
      <c r="FUT13"/>
      <c r="FUU13"/>
      <c r="FUV13"/>
      <c r="FUW13"/>
      <c r="FUX13"/>
      <c r="FUY13"/>
      <c r="FUZ13"/>
      <c r="FVA13"/>
      <c r="FVB13"/>
      <c r="FVC13"/>
      <c r="FVD13"/>
      <c r="FVE13"/>
      <c r="FVF13"/>
      <c r="FVG13"/>
      <c r="FVH13"/>
      <c r="FVI13"/>
      <c r="FVJ13"/>
      <c r="FVK13"/>
      <c r="FVL13"/>
      <c r="FVM13"/>
      <c r="FVN13"/>
      <c r="FVO13"/>
      <c r="FVP13"/>
      <c r="FVQ13"/>
      <c r="FVR13"/>
      <c r="FVS13"/>
      <c r="FVT13"/>
      <c r="FVU13"/>
      <c r="FVV13"/>
      <c r="FVW13"/>
      <c r="FVX13"/>
      <c r="FVY13"/>
      <c r="FVZ13"/>
      <c r="FWA13"/>
      <c r="FWB13"/>
      <c r="FWC13"/>
      <c r="FWD13"/>
      <c r="FWE13"/>
      <c r="FWF13"/>
      <c r="FWG13"/>
      <c r="FWH13"/>
      <c r="FWI13"/>
      <c r="FWJ13"/>
      <c r="FWK13"/>
      <c r="FWL13"/>
      <c r="FWM13"/>
      <c r="FWN13"/>
      <c r="FWO13"/>
      <c r="FWP13"/>
      <c r="FWQ13"/>
      <c r="FWR13"/>
      <c r="FWS13"/>
      <c r="FWT13"/>
      <c r="FWU13"/>
      <c r="FWV13"/>
      <c r="FWW13"/>
      <c r="FWX13"/>
      <c r="FWY13"/>
      <c r="FWZ13"/>
      <c r="FXA13"/>
      <c r="FXB13"/>
      <c r="FXC13"/>
      <c r="FXD13"/>
      <c r="FXE13"/>
      <c r="FXF13"/>
      <c r="FXG13"/>
      <c r="FXH13"/>
      <c r="FXI13"/>
      <c r="FXJ13"/>
      <c r="FXK13"/>
      <c r="FXL13"/>
      <c r="FXM13"/>
      <c r="FXN13"/>
      <c r="FXO13"/>
      <c r="FXP13"/>
      <c r="FXQ13"/>
      <c r="FXR13"/>
      <c r="FXS13"/>
      <c r="FXT13"/>
      <c r="FXU13"/>
      <c r="FXV13"/>
      <c r="FXW13"/>
      <c r="FXX13"/>
      <c r="FXY13"/>
      <c r="FXZ13"/>
      <c r="FYA13"/>
      <c r="FYB13"/>
      <c r="FYC13"/>
      <c r="FYD13"/>
      <c r="FYE13"/>
      <c r="FYF13"/>
      <c r="FYG13"/>
      <c r="FYH13"/>
      <c r="FYI13"/>
      <c r="FYJ13"/>
      <c r="FYK13"/>
      <c r="FYL13"/>
      <c r="FYM13"/>
      <c r="FYN13"/>
      <c r="FYO13"/>
      <c r="FYP13"/>
      <c r="FYQ13"/>
      <c r="FYR13"/>
      <c r="FYS13"/>
      <c r="FYT13"/>
      <c r="FYU13"/>
      <c r="FYV13"/>
      <c r="FYW13"/>
      <c r="FYX13"/>
      <c r="FYY13"/>
      <c r="FYZ13"/>
      <c r="FZA13"/>
      <c r="FZB13"/>
      <c r="FZC13"/>
      <c r="FZD13"/>
      <c r="FZE13"/>
      <c r="FZF13"/>
      <c r="FZG13"/>
      <c r="FZH13"/>
      <c r="FZI13"/>
      <c r="FZJ13"/>
      <c r="FZK13"/>
      <c r="FZL13"/>
      <c r="FZM13"/>
      <c r="FZN13"/>
      <c r="FZO13"/>
      <c r="FZP13"/>
      <c r="FZQ13"/>
      <c r="FZR13"/>
      <c r="FZS13"/>
      <c r="FZT13"/>
      <c r="FZU13"/>
      <c r="FZV13"/>
      <c r="FZW13"/>
      <c r="FZX13"/>
      <c r="FZY13"/>
      <c r="FZZ13"/>
      <c r="GAA13"/>
      <c r="GAB13"/>
      <c r="GAC13"/>
      <c r="GAD13"/>
      <c r="GAE13"/>
      <c r="GAF13"/>
      <c r="GAG13"/>
      <c r="GAH13"/>
      <c r="GAI13"/>
      <c r="GAJ13"/>
      <c r="GAK13"/>
      <c r="GAL13"/>
      <c r="GAM13"/>
      <c r="GAN13"/>
      <c r="GAO13"/>
      <c r="GAP13"/>
      <c r="GAQ13"/>
      <c r="GAR13"/>
      <c r="GAS13"/>
      <c r="GAT13"/>
      <c r="GAU13"/>
      <c r="GAV13"/>
      <c r="GAW13"/>
      <c r="GAX13"/>
      <c r="GAY13"/>
      <c r="GAZ13"/>
      <c r="GBA13"/>
      <c r="GBB13"/>
      <c r="GBC13"/>
      <c r="GBD13"/>
      <c r="GBE13"/>
      <c r="GBF13"/>
      <c r="GBG13"/>
      <c r="GBH13"/>
      <c r="GBI13"/>
      <c r="GBJ13"/>
      <c r="GBK13"/>
      <c r="GBL13"/>
      <c r="GBM13"/>
      <c r="GBN13"/>
      <c r="GBO13"/>
      <c r="GBP13"/>
      <c r="GBQ13"/>
      <c r="GBR13"/>
      <c r="GBS13"/>
      <c r="GBT13"/>
      <c r="GBU13"/>
      <c r="GBV13"/>
      <c r="GBW13"/>
      <c r="GBX13"/>
      <c r="GBY13"/>
      <c r="GBZ13"/>
      <c r="GCA13"/>
      <c r="GCB13"/>
      <c r="GCC13"/>
      <c r="GCD13"/>
      <c r="GCE13"/>
      <c r="GCF13"/>
      <c r="GCG13"/>
      <c r="GCH13"/>
      <c r="GCI13"/>
      <c r="GCJ13"/>
      <c r="GCK13"/>
      <c r="GCL13"/>
      <c r="GCM13"/>
      <c r="GCN13"/>
      <c r="GCO13"/>
      <c r="GCP13"/>
      <c r="GCQ13"/>
      <c r="GCR13"/>
      <c r="GCS13"/>
      <c r="GCT13"/>
      <c r="GCU13"/>
      <c r="GCV13"/>
      <c r="GCW13"/>
      <c r="GCX13"/>
      <c r="GCY13"/>
      <c r="GCZ13"/>
      <c r="GDA13"/>
      <c r="GDB13"/>
      <c r="GDC13"/>
      <c r="GDD13"/>
      <c r="GDE13"/>
      <c r="GDF13"/>
      <c r="GDG13"/>
      <c r="GDH13"/>
      <c r="GDI13"/>
      <c r="GDJ13"/>
      <c r="GDK13"/>
      <c r="GDL13"/>
      <c r="GDM13"/>
      <c r="GDN13"/>
      <c r="GDO13"/>
      <c r="GDP13"/>
      <c r="GDQ13"/>
      <c r="GDR13"/>
      <c r="GDS13"/>
      <c r="GDT13"/>
      <c r="GDU13"/>
      <c r="GDV13"/>
      <c r="GDW13"/>
      <c r="GDX13"/>
      <c r="GDY13"/>
      <c r="GDZ13"/>
      <c r="GEA13"/>
      <c r="GEB13"/>
      <c r="GEC13"/>
      <c r="GED13"/>
      <c r="GEE13"/>
      <c r="GEF13"/>
      <c r="GEG13"/>
      <c r="GEH13"/>
      <c r="GEI13"/>
      <c r="GEJ13"/>
      <c r="GEK13"/>
      <c r="GEL13"/>
      <c r="GEM13"/>
      <c r="GEN13"/>
      <c r="GEO13"/>
      <c r="GEP13"/>
      <c r="GEQ13"/>
      <c r="GER13"/>
      <c r="GES13"/>
      <c r="GET13"/>
      <c r="GEU13"/>
      <c r="GEV13"/>
      <c r="GEW13"/>
      <c r="GEX13"/>
      <c r="GEY13"/>
      <c r="GEZ13"/>
      <c r="GFA13"/>
      <c r="GFB13"/>
      <c r="GFC13"/>
      <c r="GFD13"/>
      <c r="GFE13"/>
      <c r="GFF13"/>
      <c r="GFG13"/>
      <c r="GFH13"/>
      <c r="GFI13"/>
      <c r="GFJ13"/>
      <c r="GFK13"/>
      <c r="GFL13"/>
      <c r="GFM13"/>
      <c r="GFN13"/>
      <c r="GFO13"/>
      <c r="GFP13"/>
      <c r="GFQ13"/>
      <c r="GFR13"/>
      <c r="GFS13"/>
      <c r="GFT13"/>
      <c r="GFU13"/>
      <c r="GFV13"/>
      <c r="GFW13"/>
      <c r="GFX13"/>
      <c r="GFY13"/>
      <c r="GFZ13"/>
      <c r="GGA13"/>
      <c r="GGB13"/>
      <c r="GGC13"/>
      <c r="GGD13"/>
      <c r="GGE13"/>
      <c r="GGF13"/>
      <c r="GGG13"/>
      <c r="GGH13"/>
      <c r="GGI13"/>
      <c r="GGJ13"/>
      <c r="GGK13"/>
      <c r="GGL13"/>
      <c r="GGM13"/>
      <c r="GGN13"/>
      <c r="GGO13"/>
      <c r="GGP13"/>
      <c r="GGQ13"/>
      <c r="GGR13"/>
      <c r="GGS13"/>
      <c r="GGT13"/>
      <c r="GGU13"/>
      <c r="GGV13"/>
      <c r="GGW13"/>
      <c r="GGX13"/>
      <c r="GGY13"/>
      <c r="GGZ13"/>
      <c r="GHA13"/>
      <c r="GHB13"/>
      <c r="GHC13"/>
      <c r="GHD13"/>
      <c r="GHE13"/>
      <c r="GHF13"/>
      <c r="GHG13"/>
      <c r="GHH13"/>
      <c r="GHI13"/>
      <c r="GHJ13"/>
      <c r="GHK13"/>
      <c r="GHL13"/>
      <c r="GHM13"/>
      <c r="GHN13"/>
      <c r="GHO13"/>
      <c r="GHP13"/>
      <c r="GHQ13"/>
      <c r="GHR13"/>
      <c r="GHS13"/>
      <c r="GHT13"/>
      <c r="GHU13"/>
      <c r="GHV13"/>
      <c r="GHW13"/>
      <c r="GHX13"/>
      <c r="GHY13"/>
      <c r="GHZ13"/>
      <c r="GIA13"/>
      <c r="GIB13"/>
      <c r="GIC13"/>
      <c r="GID13"/>
      <c r="GIE13"/>
      <c r="GIF13"/>
      <c r="GIG13"/>
      <c r="GIH13"/>
      <c r="GII13"/>
      <c r="GIJ13"/>
      <c r="GIK13"/>
      <c r="GIL13"/>
      <c r="GIM13"/>
      <c r="GIN13"/>
      <c r="GIO13"/>
      <c r="GIP13"/>
      <c r="GIQ13"/>
      <c r="GIR13"/>
      <c r="GIS13"/>
      <c r="GIT13"/>
      <c r="GIU13"/>
      <c r="GIV13"/>
      <c r="GIW13"/>
      <c r="GIX13"/>
      <c r="GIY13"/>
      <c r="GIZ13"/>
      <c r="GJA13"/>
      <c r="GJB13"/>
      <c r="GJC13"/>
      <c r="GJD13"/>
      <c r="GJE13"/>
      <c r="GJF13"/>
      <c r="GJG13"/>
      <c r="GJH13"/>
      <c r="GJI13"/>
      <c r="GJJ13"/>
      <c r="GJK13"/>
      <c r="GJL13"/>
      <c r="GJM13"/>
      <c r="GJN13"/>
      <c r="GJO13"/>
      <c r="GJP13"/>
      <c r="GJQ13"/>
      <c r="GJR13"/>
      <c r="GJS13"/>
      <c r="GJT13"/>
      <c r="GJU13"/>
      <c r="GJV13"/>
      <c r="GJW13"/>
      <c r="GJX13"/>
      <c r="GJY13"/>
      <c r="GJZ13"/>
      <c r="GKA13"/>
      <c r="GKB13"/>
      <c r="GKC13"/>
      <c r="GKD13"/>
      <c r="GKE13"/>
      <c r="GKF13"/>
      <c r="GKG13"/>
      <c r="GKH13"/>
      <c r="GKI13"/>
      <c r="GKJ13"/>
      <c r="GKK13"/>
      <c r="GKL13"/>
      <c r="GKM13"/>
      <c r="GKN13"/>
      <c r="GKO13"/>
      <c r="GKP13"/>
      <c r="GKQ13"/>
      <c r="GKR13"/>
      <c r="GKS13"/>
      <c r="GKT13"/>
      <c r="GKU13"/>
      <c r="GKV13"/>
      <c r="GKW13"/>
      <c r="GKX13"/>
      <c r="GKY13"/>
      <c r="GKZ13"/>
      <c r="GLA13"/>
      <c r="GLB13"/>
      <c r="GLC13"/>
      <c r="GLD13"/>
      <c r="GLE13"/>
      <c r="GLF13"/>
      <c r="GLG13"/>
      <c r="GLH13"/>
      <c r="GLI13"/>
      <c r="GLJ13"/>
      <c r="GLK13"/>
      <c r="GLL13"/>
      <c r="GLM13"/>
      <c r="GLN13"/>
      <c r="GLO13"/>
      <c r="GLP13"/>
      <c r="GLQ13"/>
      <c r="GLR13"/>
      <c r="GLS13"/>
      <c r="GLT13"/>
      <c r="GLU13"/>
      <c r="GLV13"/>
      <c r="GLW13"/>
      <c r="GLX13"/>
      <c r="GLY13"/>
      <c r="GLZ13"/>
      <c r="GMA13"/>
      <c r="GMB13"/>
      <c r="GMC13"/>
      <c r="GMD13"/>
      <c r="GME13"/>
      <c r="GMF13"/>
      <c r="GMG13"/>
      <c r="GMH13"/>
      <c r="GMI13"/>
      <c r="GMJ13"/>
      <c r="GMK13"/>
      <c r="GML13"/>
      <c r="GMM13"/>
      <c r="GMN13"/>
      <c r="GMO13"/>
      <c r="GMP13"/>
      <c r="GMQ13"/>
      <c r="GMR13"/>
      <c r="GMS13"/>
      <c r="GMT13"/>
      <c r="GMU13"/>
      <c r="GMV13"/>
      <c r="GMW13"/>
      <c r="GMX13"/>
      <c r="GMY13"/>
      <c r="GMZ13"/>
      <c r="GNA13"/>
      <c r="GNB13"/>
      <c r="GNC13"/>
      <c r="GND13"/>
      <c r="GNE13"/>
      <c r="GNF13"/>
      <c r="GNG13"/>
      <c r="GNH13"/>
      <c r="GNI13"/>
      <c r="GNJ13"/>
      <c r="GNK13"/>
      <c r="GNL13"/>
      <c r="GNM13"/>
      <c r="GNN13"/>
      <c r="GNO13"/>
      <c r="GNP13"/>
      <c r="GNQ13"/>
      <c r="GNR13"/>
      <c r="GNS13"/>
      <c r="GNT13"/>
      <c r="GNU13"/>
      <c r="GNV13"/>
      <c r="GNW13"/>
      <c r="GNX13"/>
      <c r="GNY13"/>
      <c r="GNZ13"/>
      <c r="GOA13"/>
      <c r="GOB13"/>
      <c r="GOC13"/>
      <c r="GOD13"/>
      <c r="GOE13"/>
      <c r="GOF13"/>
      <c r="GOG13"/>
      <c r="GOH13"/>
      <c r="GOI13"/>
      <c r="GOJ13"/>
      <c r="GOK13"/>
      <c r="GOL13"/>
      <c r="GOM13"/>
      <c r="GON13"/>
      <c r="GOO13"/>
      <c r="GOP13"/>
      <c r="GOQ13"/>
      <c r="GOR13"/>
      <c r="GOS13"/>
      <c r="GOT13"/>
      <c r="GOU13"/>
      <c r="GOV13"/>
      <c r="GOW13"/>
      <c r="GOX13"/>
      <c r="GOY13"/>
      <c r="GOZ13"/>
      <c r="GPA13"/>
      <c r="GPB13"/>
      <c r="GPC13"/>
      <c r="GPD13"/>
      <c r="GPE13"/>
      <c r="GPF13"/>
      <c r="GPG13"/>
      <c r="GPH13"/>
      <c r="GPI13"/>
      <c r="GPJ13"/>
      <c r="GPK13"/>
      <c r="GPL13"/>
      <c r="GPM13"/>
      <c r="GPN13"/>
      <c r="GPO13"/>
      <c r="GPP13"/>
      <c r="GPQ13"/>
      <c r="GPR13"/>
      <c r="GPS13"/>
      <c r="GPT13"/>
      <c r="GPU13"/>
      <c r="GPV13"/>
      <c r="GPW13"/>
      <c r="GPX13"/>
      <c r="GPY13"/>
      <c r="GPZ13"/>
      <c r="GQA13"/>
      <c r="GQB13"/>
      <c r="GQC13"/>
      <c r="GQD13"/>
      <c r="GQE13"/>
      <c r="GQF13"/>
      <c r="GQG13"/>
      <c r="GQH13"/>
      <c r="GQI13"/>
      <c r="GQJ13"/>
      <c r="GQK13"/>
      <c r="GQL13"/>
      <c r="GQM13"/>
      <c r="GQN13"/>
      <c r="GQO13"/>
      <c r="GQP13"/>
      <c r="GQQ13"/>
      <c r="GQR13"/>
      <c r="GQS13"/>
      <c r="GQT13"/>
      <c r="GQU13"/>
      <c r="GQV13"/>
      <c r="GQW13"/>
      <c r="GQX13"/>
      <c r="GQY13"/>
      <c r="GQZ13"/>
      <c r="GRA13"/>
      <c r="GRB13"/>
      <c r="GRC13"/>
      <c r="GRD13"/>
      <c r="GRE13"/>
      <c r="GRF13"/>
      <c r="GRG13"/>
      <c r="GRH13"/>
      <c r="GRI13"/>
      <c r="GRJ13"/>
      <c r="GRK13"/>
      <c r="GRL13"/>
      <c r="GRM13"/>
      <c r="GRN13"/>
      <c r="GRO13"/>
      <c r="GRP13"/>
      <c r="GRQ13"/>
      <c r="GRR13"/>
      <c r="GRS13"/>
      <c r="GRT13"/>
      <c r="GRU13"/>
      <c r="GRV13"/>
      <c r="GRW13"/>
      <c r="GRX13"/>
      <c r="GRY13"/>
      <c r="GRZ13"/>
      <c r="GSA13"/>
      <c r="GSB13"/>
      <c r="GSC13"/>
      <c r="GSD13"/>
      <c r="GSE13"/>
      <c r="GSF13"/>
      <c r="GSG13"/>
      <c r="GSH13"/>
      <c r="GSI13"/>
      <c r="GSJ13"/>
      <c r="GSK13"/>
      <c r="GSL13"/>
      <c r="GSM13"/>
      <c r="GSN13"/>
      <c r="GSO13"/>
      <c r="GSP13"/>
      <c r="GSQ13"/>
      <c r="GSR13"/>
      <c r="GSS13"/>
      <c r="GST13"/>
      <c r="GSU13"/>
      <c r="GSV13"/>
      <c r="GSW13"/>
      <c r="GSX13"/>
      <c r="GSY13"/>
      <c r="GSZ13"/>
      <c r="GTA13"/>
      <c r="GTB13"/>
      <c r="GTC13"/>
      <c r="GTD13"/>
      <c r="GTE13"/>
      <c r="GTF13"/>
      <c r="GTG13"/>
      <c r="GTH13"/>
      <c r="GTI13"/>
      <c r="GTJ13"/>
      <c r="GTK13"/>
      <c r="GTL13"/>
      <c r="GTM13"/>
      <c r="GTN13"/>
      <c r="GTO13"/>
      <c r="GTP13"/>
      <c r="GTQ13"/>
      <c r="GTR13"/>
      <c r="GTS13"/>
      <c r="GTT13"/>
      <c r="GTU13"/>
      <c r="GTV13"/>
      <c r="GTW13"/>
      <c r="GTX13"/>
      <c r="GTY13"/>
      <c r="GTZ13"/>
      <c r="GUA13"/>
      <c r="GUB13"/>
      <c r="GUC13"/>
      <c r="GUD13"/>
      <c r="GUE13"/>
      <c r="GUF13"/>
      <c r="GUG13"/>
      <c r="GUH13"/>
      <c r="GUI13"/>
      <c r="GUJ13"/>
      <c r="GUK13"/>
      <c r="GUL13"/>
      <c r="GUM13"/>
      <c r="GUN13"/>
      <c r="GUO13"/>
      <c r="GUP13"/>
      <c r="GUQ13"/>
      <c r="GUR13"/>
      <c r="GUS13"/>
      <c r="GUT13"/>
      <c r="GUU13"/>
      <c r="GUV13"/>
      <c r="GUW13"/>
      <c r="GUX13"/>
      <c r="GUY13"/>
      <c r="GUZ13"/>
      <c r="GVA13"/>
      <c r="GVB13"/>
      <c r="GVC13"/>
      <c r="GVD13"/>
      <c r="GVE13"/>
      <c r="GVF13"/>
      <c r="GVG13"/>
      <c r="GVH13"/>
      <c r="GVI13"/>
      <c r="GVJ13"/>
      <c r="GVK13"/>
      <c r="GVL13"/>
      <c r="GVM13"/>
      <c r="GVN13"/>
      <c r="GVO13"/>
      <c r="GVP13"/>
      <c r="GVQ13"/>
      <c r="GVR13"/>
      <c r="GVS13"/>
      <c r="GVT13"/>
      <c r="GVU13"/>
      <c r="GVV13"/>
      <c r="GVW13"/>
      <c r="GVX13"/>
      <c r="GVY13"/>
      <c r="GVZ13"/>
      <c r="GWA13"/>
      <c r="GWB13"/>
      <c r="GWC13"/>
      <c r="GWD13"/>
      <c r="GWE13"/>
      <c r="GWF13"/>
      <c r="GWG13"/>
      <c r="GWH13"/>
      <c r="GWI13"/>
      <c r="GWJ13"/>
      <c r="GWK13"/>
      <c r="GWL13"/>
      <c r="GWM13"/>
      <c r="GWN13"/>
      <c r="GWO13"/>
      <c r="GWP13"/>
      <c r="GWQ13"/>
      <c r="GWR13"/>
      <c r="GWS13"/>
      <c r="GWT13"/>
      <c r="GWU13"/>
      <c r="GWV13"/>
      <c r="GWW13"/>
      <c r="GWX13"/>
      <c r="GWY13"/>
      <c r="GWZ13"/>
      <c r="GXA13"/>
      <c r="GXB13"/>
      <c r="GXC13"/>
      <c r="GXD13"/>
      <c r="GXE13"/>
      <c r="GXF13"/>
      <c r="GXG13"/>
      <c r="GXH13"/>
      <c r="GXI13"/>
      <c r="GXJ13"/>
      <c r="GXK13"/>
      <c r="GXL13"/>
      <c r="GXM13"/>
      <c r="GXN13"/>
      <c r="GXO13"/>
      <c r="GXP13"/>
      <c r="GXQ13"/>
      <c r="GXR13"/>
      <c r="GXS13"/>
      <c r="GXT13"/>
      <c r="GXU13"/>
      <c r="GXV13"/>
      <c r="GXW13"/>
      <c r="GXX13"/>
      <c r="GXY13"/>
      <c r="GXZ13"/>
      <c r="GYA13"/>
      <c r="GYB13"/>
      <c r="GYC13"/>
      <c r="GYD13"/>
      <c r="GYE13"/>
      <c r="GYF13"/>
      <c r="GYG13"/>
      <c r="GYH13"/>
      <c r="GYI13"/>
      <c r="GYJ13"/>
      <c r="GYK13"/>
      <c r="GYL13"/>
      <c r="GYM13"/>
      <c r="GYN13"/>
      <c r="GYO13"/>
      <c r="GYP13"/>
      <c r="GYQ13"/>
      <c r="GYR13"/>
      <c r="GYS13"/>
      <c r="GYT13"/>
      <c r="GYU13"/>
      <c r="GYV13"/>
      <c r="GYW13"/>
      <c r="GYX13"/>
      <c r="GYY13"/>
      <c r="GYZ13"/>
      <c r="GZA13"/>
      <c r="GZB13"/>
      <c r="GZC13"/>
      <c r="GZD13"/>
      <c r="GZE13"/>
      <c r="GZF13"/>
      <c r="GZG13"/>
      <c r="GZH13"/>
      <c r="GZI13"/>
      <c r="GZJ13"/>
      <c r="GZK13"/>
      <c r="GZL13"/>
      <c r="GZM13"/>
      <c r="GZN13"/>
      <c r="GZO13"/>
      <c r="GZP13"/>
      <c r="GZQ13"/>
      <c r="GZR13"/>
      <c r="GZS13"/>
      <c r="GZT13"/>
      <c r="GZU13"/>
      <c r="GZV13"/>
      <c r="GZW13"/>
      <c r="GZX13"/>
      <c r="GZY13"/>
      <c r="GZZ13"/>
      <c r="HAA13"/>
      <c r="HAB13"/>
      <c r="HAC13"/>
      <c r="HAD13"/>
      <c r="HAE13"/>
      <c r="HAF13"/>
      <c r="HAG13"/>
      <c r="HAH13"/>
      <c r="HAI13"/>
      <c r="HAJ13"/>
      <c r="HAK13"/>
      <c r="HAL13"/>
      <c r="HAM13"/>
      <c r="HAN13"/>
      <c r="HAO13"/>
      <c r="HAP13"/>
      <c r="HAQ13"/>
      <c r="HAR13"/>
      <c r="HAS13"/>
      <c r="HAT13"/>
      <c r="HAU13"/>
      <c r="HAV13"/>
      <c r="HAW13"/>
      <c r="HAX13"/>
      <c r="HAY13"/>
      <c r="HAZ13"/>
      <c r="HBA13"/>
      <c r="HBB13"/>
      <c r="HBC13"/>
      <c r="HBD13"/>
      <c r="HBE13"/>
      <c r="HBF13"/>
      <c r="HBG13"/>
      <c r="HBH13"/>
      <c r="HBI13"/>
      <c r="HBJ13"/>
      <c r="HBK13"/>
      <c r="HBL13"/>
      <c r="HBM13"/>
      <c r="HBN13"/>
      <c r="HBO13"/>
      <c r="HBP13"/>
      <c r="HBQ13"/>
      <c r="HBR13"/>
      <c r="HBS13"/>
      <c r="HBT13"/>
      <c r="HBU13"/>
      <c r="HBV13"/>
      <c r="HBW13"/>
      <c r="HBX13"/>
      <c r="HBY13"/>
      <c r="HBZ13"/>
      <c r="HCA13"/>
      <c r="HCB13"/>
      <c r="HCC13"/>
      <c r="HCD13"/>
      <c r="HCE13"/>
      <c r="HCF13"/>
      <c r="HCG13"/>
      <c r="HCH13"/>
      <c r="HCI13"/>
      <c r="HCJ13"/>
      <c r="HCK13"/>
      <c r="HCL13"/>
      <c r="HCM13"/>
      <c r="HCN13"/>
      <c r="HCO13"/>
      <c r="HCP13"/>
      <c r="HCQ13"/>
      <c r="HCR13"/>
      <c r="HCS13"/>
      <c r="HCT13"/>
      <c r="HCU13"/>
      <c r="HCV13"/>
      <c r="HCW13"/>
      <c r="HCX13"/>
      <c r="HCY13"/>
      <c r="HCZ13"/>
      <c r="HDA13"/>
      <c r="HDB13"/>
      <c r="HDC13"/>
      <c r="HDD13"/>
      <c r="HDE13"/>
      <c r="HDF13"/>
      <c r="HDG13"/>
      <c r="HDH13"/>
      <c r="HDI13"/>
      <c r="HDJ13"/>
      <c r="HDK13"/>
      <c r="HDL13"/>
      <c r="HDM13"/>
      <c r="HDN13"/>
      <c r="HDO13"/>
      <c r="HDP13"/>
      <c r="HDQ13"/>
      <c r="HDR13"/>
      <c r="HDS13"/>
      <c r="HDT13"/>
      <c r="HDU13"/>
      <c r="HDV13"/>
      <c r="HDW13"/>
      <c r="HDX13"/>
      <c r="HDY13"/>
      <c r="HDZ13"/>
      <c r="HEA13"/>
      <c r="HEB13"/>
      <c r="HEC13"/>
      <c r="HED13"/>
      <c r="HEE13"/>
      <c r="HEF13"/>
      <c r="HEG13"/>
      <c r="HEH13"/>
      <c r="HEI13"/>
      <c r="HEJ13"/>
      <c r="HEK13"/>
      <c r="HEL13"/>
      <c r="HEM13"/>
      <c r="HEN13"/>
      <c r="HEO13"/>
      <c r="HEP13"/>
      <c r="HEQ13"/>
      <c r="HER13"/>
      <c r="HES13"/>
      <c r="HET13"/>
      <c r="HEU13"/>
      <c r="HEV13"/>
      <c r="HEW13"/>
      <c r="HEX13"/>
      <c r="HEY13"/>
      <c r="HEZ13"/>
      <c r="HFA13"/>
      <c r="HFB13"/>
      <c r="HFC13"/>
      <c r="HFD13"/>
      <c r="HFE13"/>
      <c r="HFF13"/>
      <c r="HFG13"/>
      <c r="HFH13"/>
      <c r="HFI13"/>
      <c r="HFJ13"/>
      <c r="HFK13"/>
      <c r="HFL13"/>
      <c r="HFM13"/>
      <c r="HFN13"/>
      <c r="HFO13"/>
      <c r="HFP13"/>
      <c r="HFQ13"/>
      <c r="HFR13"/>
      <c r="HFS13"/>
      <c r="HFT13"/>
      <c r="HFU13"/>
      <c r="HFV13"/>
      <c r="HFW13"/>
      <c r="HFX13"/>
      <c r="HFY13"/>
      <c r="HFZ13"/>
      <c r="HGA13"/>
      <c r="HGB13"/>
      <c r="HGC13"/>
      <c r="HGD13"/>
      <c r="HGE13"/>
      <c r="HGF13"/>
      <c r="HGG13"/>
      <c r="HGH13"/>
      <c r="HGI13"/>
      <c r="HGJ13"/>
      <c r="HGK13"/>
      <c r="HGL13"/>
      <c r="HGM13"/>
      <c r="HGN13"/>
      <c r="HGO13"/>
      <c r="HGP13"/>
      <c r="HGQ13"/>
      <c r="HGR13"/>
      <c r="HGS13"/>
      <c r="HGT13"/>
      <c r="HGU13"/>
      <c r="HGV13"/>
      <c r="HGW13"/>
      <c r="HGX13"/>
      <c r="HGY13"/>
      <c r="HGZ13"/>
      <c r="HHA13"/>
      <c r="HHB13"/>
      <c r="HHC13"/>
      <c r="HHD13"/>
      <c r="HHE13"/>
      <c r="HHF13"/>
      <c r="HHG13"/>
      <c r="HHH13"/>
      <c r="HHI13"/>
      <c r="HHJ13"/>
      <c r="HHK13"/>
      <c r="HHL13"/>
      <c r="HHM13"/>
      <c r="HHN13"/>
      <c r="HHO13"/>
      <c r="HHP13"/>
      <c r="HHQ13"/>
      <c r="HHR13"/>
      <c r="HHS13"/>
      <c r="HHT13"/>
      <c r="HHU13"/>
      <c r="HHV13"/>
      <c r="HHW13"/>
      <c r="HHX13"/>
      <c r="HHY13"/>
      <c r="HHZ13"/>
      <c r="HIA13"/>
      <c r="HIB13"/>
      <c r="HIC13"/>
      <c r="HID13"/>
      <c r="HIE13"/>
      <c r="HIF13"/>
      <c r="HIG13"/>
      <c r="HIH13"/>
      <c r="HII13"/>
      <c r="HIJ13"/>
      <c r="HIK13"/>
      <c r="HIL13"/>
      <c r="HIM13"/>
      <c r="HIN13"/>
      <c r="HIO13"/>
      <c r="HIP13"/>
      <c r="HIQ13"/>
      <c r="HIR13"/>
      <c r="HIS13"/>
      <c r="HIT13"/>
      <c r="HIU13"/>
      <c r="HIV13"/>
      <c r="HIW13"/>
      <c r="HIX13"/>
      <c r="HIY13"/>
      <c r="HIZ13"/>
      <c r="HJA13"/>
      <c r="HJB13"/>
      <c r="HJC13"/>
      <c r="HJD13"/>
      <c r="HJE13"/>
      <c r="HJF13"/>
      <c r="HJG13"/>
      <c r="HJH13"/>
      <c r="HJI13"/>
      <c r="HJJ13"/>
      <c r="HJK13"/>
      <c r="HJL13"/>
      <c r="HJM13"/>
      <c r="HJN13"/>
      <c r="HJO13"/>
      <c r="HJP13"/>
      <c r="HJQ13"/>
      <c r="HJR13"/>
      <c r="HJS13"/>
      <c r="HJT13"/>
      <c r="HJU13"/>
      <c r="HJV13"/>
      <c r="HJW13"/>
      <c r="HJX13"/>
      <c r="HJY13"/>
      <c r="HJZ13"/>
      <c r="HKA13"/>
      <c r="HKB13"/>
      <c r="HKC13"/>
      <c r="HKD13"/>
      <c r="HKE13"/>
      <c r="HKF13"/>
      <c r="HKG13"/>
      <c r="HKH13"/>
      <c r="HKI13"/>
      <c r="HKJ13"/>
      <c r="HKK13"/>
      <c r="HKL13"/>
      <c r="HKM13"/>
      <c r="HKN13"/>
      <c r="HKO13"/>
      <c r="HKP13"/>
      <c r="HKQ13"/>
      <c r="HKR13"/>
      <c r="HKS13"/>
      <c r="HKT13"/>
      <c r="HKU13"/>
      <c r="HKV13"/>
      <c r="HKW13"/>
      <c r="HKX13"/>
      <c r="HKY13"/>
      <c r="HKZ13"/>
      <c r="HLA13"/>
      <c r="HLB13"/>
      <c r="HLC13"/>
      <c r="HLD13"/>
      <c r="HLE13"/>
      <c r="HLF13"/>
      <c r="HLG13"/>
      <c r="HLH13"/>
      <c r="HLI13"/>
      <c r="HLJ13"/>
      <c r="HLK13"/>
      <c r="HLL13"/>
      <c r="HLM13"/>
      <c r="HLN13"/>
      <c r="HLO13"/>
      <c r="HLP13"/>
      <c r="HLQ13"/>
      <c r="HLR13"/>
      <c r="HLS13"/>
      <c r="HLT13"/>
      <c r="HLU13"/>
      <c r="HLV13"/>
      <c r="HLW13"/>
      <c r="HLX13"/>
      <c r="HLY13"/>
      <c r="HLZ13"/>
      <c r="HMA13"/>
      <c r="HMB13"/>
      <c r="HMC13"/>
      <c r="HMD13"/>
      <c r="HME13"/>
      <c r="HMF13"/>
      <c r="HMG13"/>
      <c r="HMH13"/>
      <c r="HMI13"/>
      <c r="HMJ13"/>
      <c r="HMK13"/>
      <c r="HML13"/>
      <c r="HMM13"/>
      <c r="HMN13"/>
      <c r="HMO13"/>
      <c r="HMP13"/>
      <c r="HMQ13"/>
      <c r="HMR13"/>
      <c r="HMS13"/>
      <c r="HMT13"/>
      <c r="HMU13"/>
      <c r="HMV13"/>
      <c r="HMW13"/>
      <c r="HMX13"/>
      <c r="HMY13"/>
      <c r="HMZ13"/>
      <c r="HNA13"/>
      <c r="HNB13"/>
      <c r="HNC13"/>
      <c r="HND13"/>
      <c r="HNE13"/>
      <c r="HNF13"/>
      <c r="HNG13"/>
      <c r="HNH13"/>
      <c r="HNI13"/>
      <c r="HNJ13"/>
      <c r="HNK13"/>
      <c r="HNL13"/>
      <c r="HNM13"/>
      <c r="HNN13"/>
      <c r="HNO13"/>
      <c r="HNP13"/>
      <c r="HNQ13"/>
      <c r="HNR13"/>
      <c r="HNS13"/>
      <c r="HNT13"/>
      <c r="HNU13"/>
      <c r="HNV13"/>
      <c r="HNW13"/>
      <c r="HNX13"/>
      <c r="HNY13"/>
      <c r="HNZ13"/>
      <c r="HOA13"/>
      <c r="HOB13"/>
      <c r="HOC13"/>
      <c r="HOD13"/>
      <c r="HOE13"/>
      <c r="HOF13"/>
      <c r="HOG13"/>
      <c r="HOH13"/>
      <c r="HOI13"/>
      <c r="HOJ13"/>
      <c r="HOK13"/>
      <c r="HOL13"/>
      <c r="HOM13"/>
      <c r="HON13"/>
      <c r="HOO13"/>
      <c r="HOP13"/>
      <c r="HOQ13"/>
      <c r="HOR13"/>
      <c r="HOS13"/>
      <c r="HOT13"/>
      <c r="HOU13"/>
      <c r="HOV13"/>
      <c r="HOW13"/>
      <c r="HOX13"/>
      <c r="HOY13"/>
      <c r="HOZ13"/>
      <c r="HPA13"/>
      <c r="HPB13"/>
      <c r="HPC13"/>
      <c r="HPD13"/>
      <c r="HPE13"/>
      <c r="HPF13"/>
      <c r="HPG13"/>
      <c r="HPH13"/>
      <c r="HPI13"/>
      <c r="HPJ13"/>
      <c r="HPK13"/>
      <c r="HPL13"/>
      <c r="HPM13"/>
      <c r="HPN13"/>
      <c r="HPO13"/>
      <c r="HPP13"/>
      <c r="HPQ13"/>
      <c r="HPR13"/>
      <c r="HPS13"/>
      <c r="HPT13"/>
      <c r="HPU13"/>
      <c r="HPV13"/>
      <c r="HPW13"/>
      <c r="HPX13"/>
      <c r="HPY13"/>
      <c r="HPZ13"/>
      <c r="HQA13"/>
      <c r="HQB13"/>
      <c r="HQC13"/>
      <c r="HQD13"/>
      <c r="HQE13"/>
      <c r="HQF13"/>
      <c r="HQG13"/>
      <c r="HQH13"/>
      <c r="HQI13"/>
      <c r="HQJ13"/>
      <c r="HQK13"/>
      <c r="HQL13"/>
      <c r="HQM13"/>
      <c r="HQN13"/>
      <c r="HQO13"/>
      <c r="HQP13"/>
      <c r="HQQ13"/>
      <c r="HQR13"/>
      <c r="HQS13"/>
      <c r="HQT13"/>
      <c r="HQU13"/>
      <c r="HQV13"/>
      <c r="HQW13"/>
      <c r="HQX13"/>
      <c r="HQY13"/>
      <c r="HQZ13"/>
      <c r="HRA13"/>
      <c r="HRB13"/>
      <c r="HRC13"/>
      <c r="HRD13"/>
      <c r="HRE13"/>
      <c r="HRF13"/>
      <c r="HRG13"/>
      <c r="HRH13"/>
      <c r="HRI13"/>
      <c r="HRJ13"/>
      <c r="HRK13"/>
      <c r="HRL13"/>
      <c r="HRM13"/>
      <c r="HRN13"/>
      <c r="HRO13"/>
      <c r="HRP13"/>
      <c r="HRQ13"/>
      <c r="HRR13"/>
      <c r="HRS13"/>
      <c r="HRT13"/>
      <c r="HRU13"/>
      <c r="HRV13"/>
      <c r="HRW13"/>
      <c r="HRX13"/>
      <c r="HRY13"/>
      <c r="HRZ13"/>
      <c r="HSA13"/>
      <c r="HSB13"/>
      <c r="HSC13"/>
      <c r="HSD13"/>
      <c r="HSE13"/>
      <c r="HSF13"/>
      <c r="HSG13"/>
      <c r="HSH13"/>
      <c r="HSI13"/>
      <c r="HSJ13"/>
      <c r="HSK13"/>
      <c r="HSL13"/>
      <c r="HSM13"/>
      <c r="HSN13"/>
      <c r="HSO13"/>
      <c r="HSP13"/>
      <c r="HSQ13"/>
      <c r="HSR13"/>
      <c r="HSS13"/>
      <c r="HST13"/>
      <c r="HSU13"/>
      <c r="HSV13"/>
      <c r="HSW13"/>
      <c r="HSX13"/>
      <c r="HSY13"/>
      <c r="HSZ13"/>
      <c r="HTA13"/>
      <c r="HTB13"/>
      <c r="HTC13"/>
      <c r="HTD13"/>
      <c r="HTE13"/>
      <c r="HTF13"/>
      <c r="HTG13"/>
      <c r="HTH13"/>
      <c r="HTI13"/>
      <c r="HTJ13"/>
      <c r="HTK13"/>
      <c r="HTL13"/>
      <c r="HTM13"/>
      <c r="HTN13"/>
      <c r="HTO13"/>
      <c r="HTP13"/>
      <c r="HTQ13"/>
      <c r="HTR13"/>
      <c r="HTS13"/>
      <c r="HTT13"/>
      <c r="HTU13"/>
      <c r="HTV13"/>
      <c r="HTW13"/>
      <c r="HTX13"/>
      <c r="HTY13"/>
      <c r="HTZ13"/>
      <c r="HUA13"/>
      <c r="HUB13"/>
      <c r="HUC13"/>
      <c r="HUD13"/>
      <c r="HUE13"/>
      <c r="HUF13"/>
      <c r="HUG13"/>
      <c r="HUH13"/>
      <c r="HUI13"/>
      <c r="HUJ13"/>
      <c r="HUK13"/>
      <c r="HUL13"/>
      <c r="HUM13"/>
      <c r="HUN13"/>
      <c r="HUO13"/>
      <c r="HUP13"/>
      <c r="HUQ13"/>
      <c r="HUR13"/>
      <c r="HUS13"/>
      <c r="HUT13"/>
      <c r="HUU13"/>
      <c r="HUV13"/>
      <c r="HUW13"/>
      <c r="HUX13"/>
      <c r="HUY13"/>
      <c r="HUZ13"/>
      <c r="HVA13"/>
      <c r="HVB13"/>
      <c r="HVC13"/>
      <c r="HVD13"/>
      <c r="HVE13"/>
      <c r="HVF13"/>
      <c r="HVG13"/>
      <c r="HVH13"/>
      <c r="HVI13"/>
      <c r="HVJ13"/>
      <c r="HVK13"/>
      <c r="HVL13"/>
      <c r="HVM13"/>
      <c r="HVN13"/>
      <c r="HVO13"/>
      <c r="HVP13"/>
      <c r="HVQ13"/>
      <c r="HVR13"/>
      <c r="HVS13"/>
      <c r="HVT13"/>
      <c r="HVU13"/>
      <c r="HVV13"/>
      <c r="HVW13"/>
      <c r="HVX13"/>
      <c r="HVY13"/>
      <c r="HVZ13"/>
      <c r="HWA13"/>
      <c r="HWB13"/>
      <c r="HWC13"/>
      <c r="HWD13"/>
      <c r="HWE13"/>
      <c r="HWF13"/>
      <c r="HWG13"/>
      <c r="HWH13"/>
      <c r="HWI13"/>
      <c r="HWJ13"/>
      <c r="HWK13"/>
      <c r="HWL13"/>
      <c r="HWM13"/>
      <c r="HWN13"/>
      <c r="HWO13"/>
      <c r="HWP13"/>
      <c r="HWQ13"/>
      <c r="HWR13"/>
      <c r="HWS13"/>
      <c r="HWT13"/>
      <c r="HWU13"/>
      <c r="HWV13"/>
      <c r="HWW13"/>
      <c r="HWX13"/>
      <c r="HWY13"/>
      <c r="HWZ13"/>
      <c r="HXA13"/>
      <c r="HXB13"/>
      <c r="HXC13"/>
      <c r="HXD13"/>
      <c r="HXE13"/>
      <c r="HXF13"/>
      <c r="HXG13"/>
      <c r="HXH13"/>
      <c r="HXI13"/>
      <c r="HXJ13"/>
      <c r="HXK13"/>
      <c r="HXL13"/>
      <c r="HXM13"/>
      <c r="HXN13"/>
      <c r="HXO13"/>
      <c r="HXP13"/>
      <c r="HXQ13"/>
      <c r="HXR13"/>
      <c r="HXS13"/>
      <c r="HXT13"/>
      <c r="HXU13"/>
      <c r="HXV13"/>
      <c r="HXW13"/>
      <c r="HXX13"/>
      <c r="HXY13"/>
      <c r="HXZ13"/>
      <c r="HYA13"/>
      <c r="HYB13"/>
      <c r="HYC13"/>
      <c r="HYD13"/>
      <c r="HYE13"/>
      <c r="HYF13"/>
      <c r="HYG13"/>
      <c r="HYH13"/>
      <c r="HYI13"/>
      <c r="HYJ13"/>
      <c r="HYK13"/>
      <c r="HYL13"/>
      <c r="HYM13"/>
      <c r="HYN13"/>
      <c r="HYO13"/>
      <c r="HYP13"/>
      <c r="HYQ13"/>
      <c r="HYR13"/>
      <c r="HYS13"/>
      <c r="HYT13"/>
      <c r="HYU13"/>
      <c r="HYV13"/>
      <c r="HYW13"/>
      <c r="HYX13"/>
      <c r="HYY13"/>
      <c r="HYZ13"/>
      <c r="HZA13"/>
      <c r="HZB13"/>
      <c r="HZC13"/>
      <c r="HZD13"/>
      <c r="HZE13"/>
      <c r="HZF13"/>
      <c r="HZG13"/>
      <c r="HZH13"/>
      <c r="HZI13"/>
      <c r="HZJ13"/>
      <c r="HZK13"/>
      <c r="HZL13"/>
      <c r="HZM13"/>
      <c r="HZN13"/>
      <c r="HZO13"/>
      <c r="HZP13"/>
      <c r="HZQ13"/>
      <c r="HZR13"/>
      <c r="HZS13"/>
      <c r="HZT13"/>
      <c r="HZU13"/>
      <c r="HZV13"/>
      <c r="HZW13"/>
      <c r="HZX13"/>
      <c r="HZY13"/>
      <c r="HZZ13"/>
      <c r="IAA13"/>
      <c r="IAB13"/>
      <c r="IAC13"/>
      <c r="IAD13"/>
      <c r="IAE13"/>
      <c r="IAF13"/>
      <c r="IAG13"/>
      <c r="IAH13"/>
      <c r="IAI13"/>
      <c r="IAJ13"/>
      <c r="IAK13"/>
      <c r="IAL13"/>
      <c r="IAM13"/>
      <c r="IAN13"/>
      <c r="IAO13"/>
      <c r="IAP13"/>
      <c r="IAQ13"/>
      <c r="IAR13"/>
      <c r="IAS13"/>
      <c r="IAT13"/>
      <c r="IAU13"/>
      <c r="IAV13"/>
      <c r="IAW13"/>
      <c r="IAX13"/>
      <c r="IAY13"/>
      <c r="IAZ13"/>
      <c r="IBA13"/>
      <c r="IBB13"/>
      <c r="IBC13"/>
      <c r="IBD13"/>
      <c r="IBE13"/>
      <c r="IBF13"/>
      <c r="IBG13"/>
      <c r="IBH13"/>
      <c r="IBI13"/>
      <c r="IBJ13"/>
      <c r="IBK13"/>
      <c r="IBL13"/>
      <c r="IBM13"/>
      <c r="IBN13"/>
      <c r="IBO13"/>
      <c r="IBP13"/>
      <c r="IBQ13"/>
      <c r="IBR13"/>
      <c r="IBS13"/>
      <c r="IBT13"/>
      <c r="IBU13"/>
      <c r="IBV13"/>
      <c r="IBW13"/>
      <c r="IBX13"/>
      <c r="IBY13"/>
      <c r="IBZ13"/>
      <c r="ICA13"/>
      <c r="ICB13"/>
      <c r="ICC13"/>
      <c r="ICD13"/>
      <c r="ICE13"/>
      <c r="ICF13"/>
      <c r="ICG13"/>
      <c r="ICH13"/>
      <c r="ICI13"/>
      <c r="ICJ13"/>
      <c r="ICK13"/>
      <c r="ICL13"/>
      <c r="ICM13"/>
      <c r="ICN13"/>
      <c r="ICO13"/>
      <c r="ICP13"/>
      <c r="ICQ13"/>
      <c r="ICR13"/>
      <c r="ICS13"/>
      <c r="ICT13"/>
      <c r="ICU13"/>
      <c r="ICV13"/>
      <c r="ICW13"/>
      <c r="ICX13"/>
      <c r="ICY13"/>
      <c r="ICZ13"/>
      <c r="IDA13"/>
      <c r="IDB13"/>
      <c r="IDC13"/>
      <c r="IDD13"/>
      <c r="IDE13"/>
      <c r="IDF13"/>
      <c r="IDG13"/>
      <c r="IDH13"/>
      <c r="IDI13"/>
      <c r="IDJ13"/>
      <c r="IDK13"/>
      <c r="IDL13"/>
      <c r="IDM13"/>
      <c r="IDN13"/>
      <c r="IDO13"/>
      <c r="IDP13"/>
      <c r="IDQ13"/>
      <c r="IDR13"/>
      <c r="IDS13"/>
      <c r="IDT13"/>
      <c r="IDU13"/>
      <c r="IDV13"/>
      <c r="IDW13"/>
      <c r="IDX13"/>
      <c r="IDY13"/>
      <c r="IDZ13"/>
      <c r="IEA13"/>
      <c r="IEB13"/>
      <c r="IEC13"/>
      <c r="IED13"/>
      <c r="IEE13"/>
      <c r="IEF13"/>
      <c r="IEG13"/>
      <c r="IEH13"/>
      <c r="IEI13"/>
      <c r="IEJ13"/>
      <c r="IEK13"/>
      <c r="IEL13"/>
      <c r="IEM13"/>
      <c r="IEN13"/>
      <c r="IEO13"/>
      <c r="IEP13"/>
      <c r="IEQ13"/>
      <c r="IER13"/>
      <c r="IES13"/>
      <c r="IET13"/>
      <c r="IEU13"/>
      <c r="IEV13"/>
      <c r="IEW13"/>
      <c r="IEX13"/>
      <c r="IEY13"/>
      <c r="IEZ13"/>
      <c r="IFA13"/>
      <c r="IFB13"/>
      <c r="IFC13"/>
      <c r="IFD13"/>
      <c r="IFE13"/>
      <c r="IFF13"/>
      <c r="IFG13"/>
      <c r="IFH13"/>
      <c r="IFI13"/>
      <c r="IFJ13"/>
      <c r="IFK13"/>
      <c r="IFL13"/>
      <c r="IFM13"/>
      <c r="IFN13"/>
      <c r="IFO13"/>
      <c r="IFP13"/>
      <c r="IFQ13"/>
      <c r="IFR13"/>
      <c r="IFS13"/>
      <c r="IFT13"/>
      <c r="IFU13"/>
      <c r="IFV13"/>
      <c r="IFW13"/>
      <c r="IFX13"/>
      <c r="IFY13"/>
      <c r="IFZ13"/>
      <c r="IGA13"/>
      <c r="IGB13"/>
      <c r="IGC13"/>
      <c r="IGD13"/>
      <c r="IGE13"/>
      <c r="IGF13"/>
      <c r="IGG13"/>
      <c r="IGH13"/>
      <c r="IGI13"/>
      <c r="IGJ13"/>
      <c r="IGK13"/>
      <c r="IGL13"/>
      <c r="IGM13"/>
      <c r="IGN13"/>
      <c r="IGO13"/>
      <c r="IGP13"/>
      <c r="IGQ13"/>
      <c r="IGR13"/>
      <c r="IGS13"/>
      <c r="IGT13"/>
      <c r="IGU13"/>
      <c r="IGV13"/>
      <c r="IGW13"/>
      <c r="IGX13"/>
      <c r="IGY13"/>
      <c r="IGZ13"/>
      <c r="IHA13"/>
      <c r="IHB13"/>
      <c r="IHC13"/>
      <c r="IHD13"/>
      <c r="IHE13"/>
      <c r="IHF13"/>
      <c r="IHG13"/>
      <c r="IHH13"/>
      <c r="IHI13"/>
      <c r="IHJ13"/>
      <c r="IHK13"/>
      <c r="IHL13"/>
      <c r="IHM13"/>
      <c r="IHN13"/>
      <c r="IHO13"/>
      <c r="IHP13"/>
      <c r="IHQ13"/>
      <c r="IHR13"/>
      <c r="IHS13"/>
      <c r="IHT13"/>
      <c r="IHU13"/>
      <c r="IHV13"/>
      <c r="IHW13"/>
      <c r="IHX13"/>
      <c r="IHY13"/>
      <c r="IHZ13"/>
      <c r="IIA13"/>
      <c r="IIB13"/>
      <c r="IIC13"/>
      <c r="IID13"/>
      <c r="IIE13"/>
      <c r="IIF13"/>
      <c r="IIG13"/>
      <c r="IIH13"/>
      <c r="III13"/>
      <c r="IIJ13"/>
      <c r="IIK13"/>
      <c r="IIL13"/>
      <c r="IIM13"/>
      <c r="IIN13"/>
      <c r="IIO13"/>
      <c r="IIP13"/>
      <c r="IIQ13"/>
      <c r="IIR13"/>
      <c r="IIS13"/>
      <c r="IIT13"/>
      <c r="IIU13"/>
      <c r="IIV13"/>
      <c r="IIW13"/>
      <c r="IIX13"/>
      <c r="IIY13"/>
      <c r="IIZ13"/>
      <c r="IJA13"/>
      <c r="IJB13"/>
      <c r="IJC13"/>
      <c r="IJD13"/>
      <c r="IJE13"/>
      <c r="IJF13"/>
      <c r="IJG13"/>
      <c r="IJH13"/>
      <c r="IJI13"/>
      <c r="IJJ13"/>
      <c r="IJK13"/>
      <c r="IJL13"/>
      <c r="IJM13"/>
      <c r="IJN13"/>
      <c r="IJO13"/>
      <c r="IJP13"/>
      <c r="IJQ13"/>
      <c r="IJR13"/>
      <c r="IJS13"/>
      <c r="IJT13"/>
      <c r="IJU13"/>
      <c r="IJV13"/>
      <c r="IJW13"/>
      <c r="IJX13"/>
      <c r="IJY13"/>
      <c r="IJZ13"/>
      <c r="IKA13"/>
      <c r="IKB13"/>
      <c r="IKC13"/>
      <c r="IKD13"/>
      <c r="IKE13"/>
      <c r="IKF13"/>
      <c r="IKG13"/>
      <c r="IKH13"/>
      <c r="IKI13"/>
      <c r="IKJ13"/>
      <c r="IKK13"/>
      <c r="IKL13"/>
      <c r="IKM13"/>
      <c r="IKN13"/>
      <c r="IKO13"/>
      <c r="IKP13"/>
      <c r="IKQ13"/>
      <c r="IKR13"/>
      <c r="IKS13"/>
      <c r="IKT13"/>
      <c r="IKU13"/>
      <c r="IKV13"/>
      <c r="IKW13"/>
      <c r="IKX13"/>
      <c r="IKY13"/>
      <c r="IKZ13"/>
      <c r="ILA13"/>
      <c r="ILB13"/>
      <c r="ILC13"/>
      <c r="ILD13"/>
      <c r="ILE13"/>
      <c r="ILF13"/>
      <c r="ILG13"/>
      <c r="ILH13"/>
      <c r="ILI13"/>
      <c r="ILJ13"/>
      <c r="ILK13"/>
      <c r="ILL13"/>
      <c r="ILM13"/>
      <c r="ILN13"/>
      <c r="ILO13"/>
      <c r="ILP13"/>
      <c r="ILQ13"/>
      <c r="ILR13"/>
      <c r="ILS13"/>
      <c r="ILT13"/>
      <c r="ILU13"/>
      <c r="ILV13"/>
      <c r="ILW13"/>
      <c r="ILX13"/>
      <c r="ILY13"/>
      <c r="ILZ13"/>
      <c r="IMA13"/>
      <c r="IMB13"/>
      <c r="IMC13"/>
      <c r="IMD13"/>
      <c r="IME13"/>
      <c r="IMF13"/>
      <c r="IMG13"/>
      <c r="IMH13"/>
      <c r="IMI13"/>
      <c r="IMJ13"/>
      <c r="IMK13"/>
      <c r="IML13"/>
      <c r="IMM13"/>
      <c r="IMN13"/>
      <c r="IMO13"/>
      <c r="IMP13"/>
      <c r="IMQ13"/>
      <c r="IMR13"/>
      <c r="IMS13"/>
      <c r="IMT13"/>
      <c r="IMU13"/>
      <c r="IMV13"/>
      <c r="IMW13"/>
      <c r="IMX13"/>
      <c r="IMY13"/>
      <c r="IMZ13"/>
      <c r="INA13"/>
      <c r="INB13"/>
      <c r="INC13"/>
      <c r="IND13"/>
      <c r="INE13"/>
      <c r="INF13"/>
      <c r="ING13"/>
      <c r="INH13"/>
      <c r="INI13"/>
      <c r="INJ13"/>
      <c r="INK13"/>
      <c r="INL13"/>
      <c r="INM13"/>
      <c r="INN13"/>
      <c r="INO13"/>
      <c r="INP13"/>
      <c r="INQ13"/>
      <c r="INR13"/>
      <c r="INS13"/>
      <c r="INT13"/>
      <c r="INU13"/>
      <c r="INV13"/>
      <c r="INW13"/>
      <c r="INX13"/>
      <c r="INY13"/>
      <c r="INZ13"/>
      <c r="IOA13"/>
      <c r="IOB13"/>
      <c r="IOC13"/>
      <c r="IOD13"/>
      <c r="IOE13"/>
      <c r="IOF13"/>
      <c r="IOG13"/>
      <c r="IOH13"/>
      <c r="IOI13"/>
      <c r="IOJ13"/>
      <c r="IOK13"/>
      <c r="IOL13"/>
      <c r="IOM13"/>
      <c r="ION13"/>
      <c r="IOO13"/>
      <c r="IOP13"/>
      <c r="IOQ13"/>
      <c r="IOR13"/>
      <c r="IOS13"/>
      <c r="IOT13"/>
      <c r="IOU13"/>
      <c r="IOV13"/>
      <c r="IOW13"/>
      <c r="IOX13"/>
      <c r="IOY13"/>
      <c r="IOZ13"/>
      <c r="IPA13"/>
      <c r="IPB13"/>
      <c r="IPC13"/>
      <c r="IPD13"/>
      <c r="IPE13"/>
      <c r="IPF13"/>
      <c r="IPG13"/>
      <c r="IPH13"/>
      <c r="IPI13"/>
      <c r="IPJ13"/>
      <c r="IPK13"/>
      <c r="IPL13"/>
      <c r="IPM13"/>
      <c r="IPN13"/>
      <c r="IPO13"/>
      <c r="IPP13"/>
      <c r="IPQ13"/>
      <c r="IPR13"/>
      <c r="IPS13"/>
      <c r="IPT13"/>
      <c r="IPU13"/>
      <c r="IPV13"/>
      <c r="IPW13"/>
      <c r="IPX13"/>
      <c r="IPY13"/>
      <c r="IPZ13"/>
      <c r="IQA13"/>
      <c r="IQB13"/>
      <c r="IQC13"/>
      <c r="IQD13"/>
      <c r="IQE13"/>
      <c r="IQF13"/>
      <c r="IQG13"/>
      <c r="IQH13"/>
      <c r="IQI13"/>
      <c r="IQJ13"/>
      <c r="IQK13"/>
      <c r="IQL13"/>
      <c r="IQM13"/>
      <c r="IQN13"/>
      <c r="IQO13"/>
      <c r="IQP13"/>
      <c r="IQQ13"/>
      <c r="IQR13"/>
      <c r="IQS13"/>
      <c r="IQT13"/>
      <c r="IQU13"/>
      <c r="IQV13"/>
      <c r="IQW13"/>
      <c r="IQX13"/>
      <c r="IQY13"/>
      <c r="IQZ13"/>
      <c r="IRA13"/>
      <c r="IRB13"/>
      <c r="IRC13"/>
      <c r="IRD13"/>
      <c r="IRE13"/>
      <c r="IRF13"/>
      <c r="IRG13"/>
      <c r="IRH13"/>
      <c r="IRI13"/>
      <c r="IRJ13"/>
      <c r="IRK13"/>
      <c r="IRL13"/>
      <c r="IRM13"/>
      <c r="IRN13"/>
      <c r="IRO13"/>
      <c r="IRP13"/>
      <c r="IRQ13"/>
      <c r="IRR13"/>
      <c r="IRS13"/>
      <c r="IRT13"/>
      <c r="IRU13"/>
      <c r="IRV13"/>
      <c r="IRW13"/>
      <c r="IRX13"/>
      <c r="IRY13"/>
      <c r="IRZ13"/>
      <c r="ISA13"/>
      <c r="ISB13"/>
      <c r="ISC13"/>
      <c r="ISD13"/>
      <c r="ISE13"/>
      <c r="ISF13"/>
      <c r="ISG13"/>
      <c r="ISH13"/>
      <c r="ISI13"/>
      <c r="ISJ13"/>
      <c r="ISK13"/>
      <c r="ISL13"/>
      <c r="ISM13"/>
      <c r="ISN13"/>
      <c r="ISO13"/>
      <c r="ISP13"/>
      <c r="ISQ13"/>
      <c r="ISR13"/>
      <c r="ISS13"/>
      <c r="IST13"/>
      <c r="ISU13"/>
      <c r="ISV13"/>
      <c r="ISW13"/>
      <c r="ISX13"/>
      <c r="ISY13"/>
      <c r="ISZ13"/>
      <c r="ITA13"/>
      <c r="ITB13"/>
      <c r="ITC13"/>
      <c r="ITD13"/>
      <c r="ITE13"/>
      <c r="ITF13"/>
      <c r="ITG13"/>
      <c r="ITH13"/>
      <c r="ITI13"/>
      <c r="ITJ13"/>
      <c r="ITK13"/>
      <c r="ITL13"/>
      <c r="ITM13"/>
      <c r="ITN13"/>
      <c r="ITO13"/>
      <c r="ITP13"/>
      <c r="ITQ13"/>
      <c r="ITR13"/>
      <c r="ITS13"/>
      <c r="ITT13"/>
      <c r="ITU13"/>
      <c r="ITV13"/>
      <c r="ITW13"/>
      <c r="ITX13"/>
      <c r="ITY13"/>
      <c r="ITZ13"/>
      <c r="IUA13"/>
      <c r="IUB13"/>
      <c r="IUC13"/>
      <c r="IUD13"/>
      <c r="IUE13"/>
      <c r="IUF13"/>
      <c r="IUG13"/>
      <c r="IUH13"/>
      <c r="IUI13"/>
      <c r="IUJ13"/>
      <c r="IUK13"/>
      <c r="IUL13"/>
      <c r="IUM13"/>
      <c r="IUN13"/>
      <c r="IUO13"/>
      <c r="IUP13"/>
      <c r="IUQ13"/>
      <c r="IUR13"/>
      <c r="IUS13"/>
      <c r="IUT13"/>
      <c r="IUU13"/>
      <c r="IUV13"/>
      <c r="IUW13"/>
      <c r="IUX13"/>
      <c r="IUY13"/>
      <c r="IUZ13"/>
      <c r="IVA13"/>
      <c r="IVB13"/>
      <c r="IVC13"/>
      <c r="IVD13"/>
      <c r="IVE13"/>
      <c r="IVF13"/>
      <c r="IVG13"/>
      <c r="IVH13"/>
      <c r="IVI13"/>
      <c r="IVJ13"/>
      <c r="IVK13"/>
      <c r="IVL13"/>
      <c r="IVM13"/>
      <c r="IVN13"/>
      <c r="IVO13"/>
      <c r="IVP13"/>
      <c r="IVQ13"/>
      <c r="IVR13"/>
      <c r="IVS13"/>
      <c r="IVT13"/>
      <c r="IVU13"/>
      <c r="IVV13"/>
      <c r="IVW13"/>
      <c r="IVX13"/>
      <c r="IVY13"/>
      <c r="IVZ13"/>
      <c r="IWA13"/>
      <c r="IWB13"/>
      <c r="IWC13"/>
      <c r="IWD13"/>
      <c r="IWE13"/>
      <c r="IWF13"/>
      <c r="IWG13"/>
      <c r="IWH13"/>
      <c r="IWI13"/>
      <c r="IWJ13"/>
      <c r="IWK13"/>
      <c r="IWL13"/>
      <c r="IWM13"/>
      <c r="IWN13"/>
      <c r="IWO13"/>
      <c r="IWP13"/>
      <c r="IWQ13"/>
      <c r="IWR13"/>
      <c r="IWS13"/>
      <c r="IWT13"/>
      <c r="IWU13"/>
      <c r="IWV13"/>
      <c r="IWW13"/>
      <c r="IWX13"/>
      <c r="IWY13"/>
      <c r="IWZ13"/>
      <c r="IXA13"/>
      <c r="IXB13"/>
      <c r="IXC13"/>
      <c r="IXD13"/>
      <c r="IXE13"/>
      <c r="IXF13"/>
      <c r="IXG13"/>
      <c r="IXH13"/>
      <c r="IXI13"/>
      <c r="IXJ13"/>
      <c r="IXK13"/>
      <c r="IXL13"/>
      <c r="IXM13"/>
      <c r="IXN13"/>
      <c r="IXO13"/>
      <c r="IXP13"/>
      <c r="IXQ13"/>
      <c r="IXR13"/>
      <c r="IXS13"/>
      <c r="IXT13"/>
      <c r="IXU13"/>
      <c r="IXV13"/>
      <c r="IXW13"/>
      <c r="IXX13"/>
      <c r="IXY13"/>
      <c r="IXZ13"/>
      <c r="IYA13"/>
      <c r="IYB13"/>
      <c r="IYC13"/>
      <c r="IYD13"/>
      <c r="IYE13"/>
      <c r="IYF13"/>
      <c r="IYG13"/>
      <c r="IYH13"/>
      <c r="IYI13"/>
      <c r="IYJ13"/>
      <c r="IYK13"/>
      <c r="IYL13"/>
      <c r="IYM13"/>
      <c r="IYN13"/>
      <c r="IYO13"/>
      <c r="IYP13"/>
      <c r="IYQ13"/>
      <c r="IYR13"/>
      <c r="IYS13"/>
      <c r="IYT13"/>
      <c r="IYU13"/>
      <c r="IYV13"/>
      <c r="IYW13"/>
      <c r="IYX13"/>
      <c r="IYY13"/>
      <c r="IYZ13"/>
      <c r="IZA13"/>
      <c r="IZB13"/>
      <c r="IZC13"/>
      <c r="IZD13"/>
      <c r="IZE13"/>
      <c r="IZF13"/>
      <c r="IZG13"/>
      <c r="IZH13"/>
      <c r="IZI13"/>
      <c r="IZJ13"/>
      <c r="IZK13"/>
      <c r="IZL13"/>
      <c r="IZM13"/>
      <c r="IZN13"/>
      <c r="IZO13"/>
      <c r="IZP13"/>
      <c r="IZQ13"/>
      <c r="IZR13"/>
      <c r="IZS13"/>
      <c r="IZT13"/>
      <c r="IZU13"/>
      <c r="IZV13"/>
      <c r="IZW13"/>
      <c r="IZX13"/>
      <c r="IZY13"/>
      <c r="IZZ13"/>
      <c r="JAA13"/>
      <c r="JAB13"/>
      <c r="JAC13"/>
      <c r="JAD13"/>
      <c r="JAE13"/>
      <c r="JAF13"/>
      <c r="JAG13"/>
      <c r="JAH13"/>
      <c r="JAI13"/>
      <c r="JAJ13"/>
      <c r="JAK13"/>
      <c r="JAL13"/>
      <c r="JAM13"/>
      <c r="JAN13"/>
      <c r="JAO13"/>
      <c r="JAP13"/>
      <c r="JAQ13"/>
      <c r="JAR13"/>
      <c r="JAS13"/>
      <c r="JAT13"/>
      <c r="JAU13"/>
      <c r="JAV13"/>
      <c r="JAW13"/>
      <c r="JAX13"/>
      <c r="JAY13"/>
      <c r="JAZ13"/>
      <c r="JBA13"/>
      <c r="JBB13"/>
      <c r="JBC13"/>
      <c r="JBD13"/>
      <c r="JBE13"/>
      <c r="JBF13"/>
      <c r="JBG13"/>
      <c r="JBH13"/>
      <c r="JBI13"/>
      <c r="JBJ13"/>
      <c r="JBK13"/>
      <c r="JBL13"/>
      <c r="JBM13"/>
      <c r="JBN13"/>
      <c r="JBO13"/>
      <c r="JBP13"/>
      <c r="JBQ13"/>
      <c r="JBR13"/>
      <c r="JBS13"/>
      <c r="JBT13"/>
      <c r="JBU13"/>
      <c r="JBV13"/>
      <c r="JBW13"/>
      <c r="JBX13"/>
      <c r="JBY13"/>
      <c r="JBZ13"/>
      <c r="JCA13"/>
      <c r="JCB13"/>
      <c r="JCC13"/>
      <c r="JCD13"/>
      <c r="JCE13"/>
      <c r="JCF13"/>
      <c r="JCG13"/>
      <c r="JCH13"/>
      <c r="JCI13"/>
      <c r="JCJ13"/>
      <c r="JCK13"/>
      <c r="JCL13"/>
      <c r="JCM13"/>
      <c r="JCN13"/>
      <c r="JCO13"/>
      <c r="JCP13"/>
      <c r="JCQ13"/>
      <c r="JCR13"/>
      <c r="JCS13"/>
      <c r="JCT13"/>
      <c r="JCU13"/>
      <c r="JCV13"/>
      <c r="JCW13"/>
      <c r="JCX13"/>
      <c r="JCY13"/>
      <c r="JCZ13"/>
      <c r="JDA13"/>
      <c r="JDB13"/>
      <c r="JDC13"/>
      <c r="JDD13"/>
      <c r="JDE13"/>
      <c r="JDF13"/>
      <c r="JDG13"/>
      <c r="JDH13"/>
      <c r="JDI13"/>
      <c r="JDJ13"/>
      <c r="JDK13"/>
      <c r="JDL13"/>
      <c r="JDM13"/>
      <c r="JDN13"/>
      <c r="JDO13"/>
      <c r="JDP13"/>
      <c r="JDQ13"/>
      <c r="JDR13"/>
      <c r="JDS13"/>
      <c r="JDT13"/>
      <c r="JDU13"/>
      <c r="JDV13"/>
      <c r="JDW13"/>
      <c r="JDX13"/>
      <c r="JDY13"/>
      <c r="JDZ13"/>
      <c r="JEA13"/>
      <c r="JEB13"/>
      <c r="JEC13"/>
      <c r="JED13"/>
      <c r="JEE13"/>
      <c r="JEF13"/>
      <c r="JEG13"/>
      <c r="JEH13"/>
      <c r="JEI13"/>
      <c r="JEJ13"/>
      <c r="JEK13"/>
      <c r="JEL13"/>
      <c r="JEM13"/>
      <c r="JEN13"/>
      <c r="JEO13"/>
      <c r="JEP13"/>
      <c r="JEQ13"/>
      <c r="JER13"/>
      <c r="JES13"/>
      <c r="JET13"/>
      <c r="JEU13"/>
      <c r="JEV13"/>
      <c r="JEW13"/>
      <c r="JEX13"/>
      <c r="JEY13"/>
      <c r="JEZ13"/>
      <c r="JFA13"/>
      <c r="JFB13"/>
      <c r="JFC13"/>
      <c r="JFD13"/>
      <c r="JFE13"/>
      <c r="JFF13"/>
      <c r="JFG13"/>
      <c r="JFH13"/>
      <c r="JFI13"/>
      <c r="JFJ13"/>
      <c r="JFK13"/>
      <c r="JFL13"/>
      <c r="JFM13"/>
      <c r="JFN13"/>
      <c r="JFO13"/>
      <c r="JFP13"/>
      <c r="JFQ13"/>
      <c r="JFR13"/>
      <c r="JFS13"/>
      <c r="JFT13"/>
      <c r="JFU13"/>
      <c r="JFV13"/>
      <c r="JFW13"/>
      <c r="JFX13"/>
      <c r="JFY13"/>
      <c r="JFZ13"/>
      <c r="JGA13"/>
      <c r="JGB13"/>
      <c r="JGC13"/>
      <c r="JGD13"/>
      <c r="JGE13"/>
      <c r="JGF13"/>
      <c r="JGG13"/>
      <c r="JGH13"/>
      <c r="JGI13"/>
      <c r="JGJ13"/>
      <c r="JGK13"/>
      <c r="JGL13"/>
      <c r="JGM13"/>
      <c r="JGN13"/>
      <c r="JGO13"/>
      <c r="JGP13"/>
      <c r="JGQ13"/>
      <c r="JGR13"/>
      <c r="JGS13"/>
      <c r="JGT13"/>
      <c r="JGU13"/>
      <c r="JGV13"/>
      <c r="JGW13"/>
      <c r="JGX13"/>
      <c r="JGY13"/>
      <c r="JGZ13"/>
      <c r="JHA13"/>
      <c r="JHB13"/>
      <c r="JHC13"/>
      <c r="JHD13"/>
      <c r="JHE13"/>
      <c r="JHF13"/>
      <c r="JHG13"/>
      <c r="JHH13"/>
      <c r="JHI13"/>
      <c r="JHJ13"/>
      <c r="JHK13"/>
      <c r="JHL13"/>
      <c r="JHM13"/>
      <c r="JHN13"/>
      <c r="JHO13"/>
      <c r="JHP13"/>
      <c r="JHQ13"/>
      <c r="JHR13"/>
      <c r="JHS13"/>
      <c r="JHT13"/>
      <c r="JHU13"/>
      <c r="JHV13"/>
      <c r="JHW13"/>
      <c r="JHX13"/>
      <c r="JHY13"/>
      <c r="JHZ13"/>
      <c r="JIA13"/>
      <c r="JIB13"/>
      <c r="JIC13"/>
      <c r="JID13"/>
      <c r="JIE13"/>
      <c r="JIF13"/>
      <c r="JIG13"/>
      <c r="JIH13"/>
      <c r="JII13"/>
      <c r="JIJ13"/>
      <c r="JIK13"/>
      <c r="JIL13"/>
      <c r="JIM13"/>
      <c r="JIN13"/>
      <c r="JIO13"/>
      <c r="JIP13"/>
      <c r="JIQ13"/>
      <c r="JIR13"/>
      <c r="JIS13"/>
      <c r="JIT13"/>
      <c r="JIU13"/>
      <c r="JIV13"/>
      <c r="JIW13"/>
      <c r="JIX13"/>
      <c r="JIY13"/>
      <c r="JIZ13"/>
      <c r="JJA13"/>
      <c r="JJB13"/>
      <c r="JJC13"/>
      <c r="JJD13"/>
      <c r="JJE13"/>
      <c r="JJF13"/>
      <c r="JJG13"/>
      <c r="JJH13"/>
      <c r="JJI13"/>
      <c r="JJJ13"/>
      <c r="JJK13"/>
      <c r="JJL13"/>
      <c r="JJM13"/>
      <c r="JJN13"/>
      <c r="JJO13"/>
      <c r="JJP13"/>
      <c r="JJQ13"/>
      <c r="JJR13"/>
      <c r="JJS13"/>
      <c r="JJT13"/>
      <c r="JJU13"/>
      <c r="JJV13"/>
      <c r="JJW13"/>
      <c r="JJX13"/>
      <c r="JJY13"/>
      <c r="JJZ13"/>
      <c r="JKA13"/>
      <c r="JKB13"/>
      <c r="JKC13"/>
      <c r="JKD13"/>
      <c r="JKE13"/>
      <c r="JKF13"/>
      <c r="JKG13"/>
      <c r="JKH13"/>
      <c r="JKI13"/>
      <c r="JKJ13"/>
      <c r="JKK13"/>
      <c r="JKL13"/>
      <c r="JKM13"/>
      <c r="JKN13"/>
      <c r="JKO13"/>
      <c r="JKP13"/>
      <c r="JKQ13"/>
      <c r="JKR13"/>
      <c r="JKS13"/>
      <c r="JKT13"/>
      <c r="JKU13"/>
      <c r="JKV13"/>
      <c r="JKW13"/>
      <c r="JKX13"/>
      <c r="JKY13"/>
      <c r="JKZ13"/>
      <c r="JLA13"/>
      <c r="JLB13"/>
      <c r="JLC13"/>
      <c r="JLD13"/>
      <c r="JLE13"/>
      <c r="JLF13"/>
      <c r="JLG13"/>
      <c r="JLH13"/>
      <c r="JLI13"/>
      <c r="JLJ13"/>
      <c r="JLK13"/>
      <c r="JLL13"/>
      <c r="JLM13"/>
      <c r="JLN13"/>
      <c r="JLO13"/>
      <c r="JLP13"/>
      <c r="JLQ13"/>
      <c r="JLR13"/>
      <c r="JLS13"/>
      <c r="JLT13"/>
      <c r="JLU13"/>
      <c r="JLV13"/>
      <c r="JLW13"/>
      <c r="JLX13"/>
      <c r="JLY13"/>
      <c r="JLZ13"/>
      <c r="JMA13"/>
      <c r="JMB13"/>
      <c r="JMC13"/>
      <c r="JMD13"/>
      <c r="JME13"/>
      <c r="JMF13"/>
      <c r="JMG13"/>
      <c r="JMH13"/>
      <c r="JMI13"/>
      <c r="JMJ13"/>
      <c r="JMK13"/>
      <c r="JML13"/>
      <c r="JMM13"/>
      <c r="JMN13"/>
      <c r="JMO13"/>
      <c r="JMP13"/>
      <c r="JMQ13"/>
      <c r="JMR13"/>
      <c r="JMS13"/>
      <c r="JMT13"/>
      <c r="JMU13"/>
      <c r="JMV13"/>
      <c r="JMW13"/>
      <c r="JMX13"/>
      <c r="JMY13"/>
      <c r="JMZ13"/>
      <c r="JNA13"/>
      <c r="JNB13"/>
      <c r="JNC13"/>
      <c r="JND13"/>
      <c r="JNE13"/>
      <c r="JNF13"/>
      <c r="JNG13"/>
      <c r="JNH13"/>
      <c r="JNI13"/>
      <c r="JNJ13"/>
      <c r="JNK13"/>
      <c r="JNL13"/>
      <c r="JNM13"/>
      <c r="JNN13"/>
      <c r="JNO13"/>
      <c r="JNP13"/>
      <c r="JNQ13"/>
      <c r="JNR13"/>
      <c r="JNS13"/>
      <c r="JNT13"/>
      <c r="JNU13"/>
      <c r="JNV13"/>
      <c r="JNW13"/>
      <c r="JNX13"/>
      <c r="JNY13"/>
      <c r="JNZ13"/>
      <c r="JOA13"/>
      <c r="JOB13"/>
      <c r="JOC13"/>
      <c r="JOD13"/>
      <c r="JOE13"/>
      <c r="JOF13"/>
      <c r="JOG13"/>
      <c r="JOH13"/>
      <c r="JOI13"/>
      <c r="JOJ13"/>
      <c r="JOK13"/>
      <c r="JOL13"/>
      <c r="JOM13"/>
      <c r="JON13"/>
      <c r="JOO13"/>
      <c r="JOP13"/>
      <c r="JOQ13"/>
      <c r="JOR13"/>
      <c r="JOS13"/>
      <c r="JOT13"/>
      <c r="JOU13"/>
      <c r="JOV13"/>
      <c r="JOW13"/>
      <c r="JOX13"/>
      <c r="JOY13"/>
      <c r="JOZ13"/>
      <c r="JPA13"/>
      <c r="JPB13"/>
      <c r="JPC13"/>
      <c r="JPD13"/>
      <c r="JPE13"/>
      <c r="JPF13"/>
      <c r="JPG13"/>
      <c r="JPH13"/>
      <c r="JPI13"/>
      <c r="JPJ13"/>
      <c r="JPK13"/>
      <c r="JPL13"/>
      <c r="JPM13"/>
      <c r="JPN13"/>
      <c r="JPO13"/>
      <c r="JPP13"/>
      <c r="JPQ13"/>
      <c r="JPR13"/>
      <c r="JPS13"/>
      <c r="JPT13"/>
      <c r="JPU13"/>
      <c r="JPV13"/>
      <c r="JPW13"/>
      <c r="JPX13"/>
      <c r="JPY13"/>
      <c r="JPZ13"/>
      <c r="JQA13"/>
      <c r="JQB13"/>
      <c r="JQC13"/>
      <c r="JQD13"/>
      <c r="JQE13"/>
      <c r="JQF13"/>
      <c r="JQG13"/>
      <c r="JQH13"/>
      <c r="JQI13"/>
      <c r="JQJ13"/>
      <c r="JQK13"/>
      <c r="JQL13"/>
      <c r="JQM13"/>
      <c r="JQN13"/>
      <c r="JQO13"/>
      <c r="JQP13"/>
      <c r="JQQ13"/>
      <c r="JQR13"/>
      <c r="JQS13"/>
      <c r="JQT13"/>
      <c r="JQU13"/>
      <c r="JQV13"/>
      <c r="JQW13"/>
      <c r="JQX13"/>
      <c r="JQY13"/>
      <c r="JQZ13"/>
      <c r="JRA13"/>
      <c r="JRB13"/>
      <c r="JRC13"/>
      <c r="JRD13"/>
      <c r="JRE13"/>
      <c r="JRF13"/>
      <c r="JRG13"/>
      <c r="JRH13"/>
      <c r="JRI13"/>
      <c r="JRJ13"/>
      <c r="JRK13"/>
      <c r="JRL13"/>
      <c r="JRM13"/>
      <c r="JRN13"/>
      <c r="JRO13"/>
      <c r="JRP13"/>
      <c r="JRQ13"/>
      <c r="JRR13"/>
      <c r="JRS13"/>
      <c r="JRT13"/>
      <c r="JRU13"/>
      <c r="JRV13"/>
      <c r="JRW13"/>
      <c r="JRX13"/>
      <c r="JRY13"/>
      <c r="JRZ13"/>
      <c r="JSA13"/>
      <c r="JSB13"/>
      <c r="JSC13"/>
      <c r="JSD13"/>
      <c r="JSE13"/>
      <c r="JSF13"/>
      <c r="JSG13"/>
      <c r="JSH13"/>
      <c r="JSI13"/>
      <c r="JSJ13"/>
      <c r="JSK13"/>
      <c r="JSL13"/>
      <c r="JSM13"/>
      <c r="JSN13"/>
      <c r="JSO13"/>
      <c r="JSP13"/>
      <c r="JSQ13"/>
      <c r="JSR13"/>
      <c r="JSS13"/>
      <c r="JST13"/>
      <c r="JSU13"/>
      <c r="JSV13"/>
      <c r="JSW13"/>
      <c r="JSX13"/>
      <c r="JSY13"/>
      <c r="JSZ13"/>
      <c r="JTA13"/>
      <c r="JTB13"/>
      <c r="JTC13"/>
      <c r="JTD13"/>
      <c r="JTE13"/>
      <c r="JTF13"/>
      <c r="JTG13"/>
      <c r="JTH13"/>
      <c r="JTI13"/>
      <c r="JTJ13"/>
      <c r="JTK13"/>
      <c r="JTL13"/>
      <c r="JTM13"/>
      <c r="JTN13"/>
      <c r="JTO13"/>
      <c r="JTP13"/>
      <c r="JTQ13"/>
      <c r="JTR13"/>
      <c r="JTS13"/>
      <c r="JTT13"/>
      <c r="JTU13"/>
      <c r="JTV13"/>
      <c r="JTW13"/>
      <c r="JTX13"/>
      <c r="JTY13"/>
      <c r="JTZ13"/>
      <c r="JUA13"/>
      <c r="JUB13"/>
      <c r="JUC13"/>
      <c r="JUD13"/>
      <c r="JUE13"/>
      <c r="JUF13"/>
      <c r="JUG13"/>
      <c r="JUH13"/>
      <c r="JUI13"/>
      <c r="JUJ13"/>
      <c r="JUK13"/>
      <c r="JUL13"/>
      <c r="JUM13"/>
      <c r="JUN13"/>
      <c r="JUO13"/>
      <c r="JUP13"/>
      <c r="JUQ13"/>
      <c r="JUR13"/>
      <c r="JUS13"/>
      <c r="JUT13"/>
      <c r="JUU13"/>
      <c r="JUV13"/>
      <c r="JUW13"/>
      <c r="JUX13"/>
      <c r="JUY13"/>
      <c r="JUZ13"/>
      <c r="JVA13"/>
      <c r="JVB13"/>
      <c r="JVC13"/>
      <c r="JVD13"/>
      <c r="JVE13"/>
      <c r="JVF13"/>
      <c r="JVG13"/>
      <c r="JVH13"/>
      <c r="JVI13"/>
      <c r="JVJ13"/>
      <c r="JVK13"/>
      <c r="JVL13"/>
      <c r="JVM13"/>
      <c r="JVN13"/>
      <c r="JVO13"/>
      <c r="JVP13"/>
      <c r="JVQ13"/>
      <c r="JVR13"/>
      <c r="JVS13"/>
      <c r="JVT13"/>
      <c r="JVU13"/>
      <c r="JVV13"/>
      <c r="JVW13"/>
      <c r="JVX13"/>
      <c r="JVY13"/>
      <c r="JVZ13"/>
      <c r="JWA13"/>
      <c r="JWB13"/>
      <c r="JWC13"/>
      <c r="JWD13"/>
      <c r="JWE13"/>
      <c r="JWF13"/>
      <c r="JWG13"/>
      <c r="JWH13"/>
      <c r="JWI13"/>
      <c r="JWJ13"/>
      <c r="JWK13"/>
      <c r="JWL13"/>
      <c r="JWM13"/>
      <c r="JWN13"/>
      <c r="JWO13"/>
      <c r="JWP13"/>
      <c r="JWQ13"/>
      <c r="JWR13"/>
      <c r="JWS13"/>
      <c r="JWT13"/>
      <c r="JWU13"/>
      <c r="JWV13"/>
      <c r="JWW13"/>
      <c r="JWX13"/>
      <c r="JWY13"/>
      <c r="JWZ13"/>
      <c r="JXA13"/>
      <c r="JXB13"/>
      <c r="JXC13"/>
      <c r="JXD13"/>
      <c r="JXE13"/>
      <c r="JXF13"/>
      <c r="JXG13"/>
      <c r="JXH13"/>
      <c r="JXI13"/>
      <c r="JXJ13"/>
      <c r="JXK13"/>
      <c r="JXL13"/>
      <c r="JXM13"/>
      <c r="JXN13"/>
      <c r="JXO13"/>
      <c r="JXP13"/>
      <c r="JXQ13"/>
      <c r="JXR13"/>
      <c r="JXS13"/>
      <c r="JXT13"/>
      <c r="JXU13"/>
      <c r="JXV13"/>
      <c r="JXW13"/>
      <c r="JXX13"/>
      <c r="JXY13"/>
      <c r="JXZ13"/>
      <c r="JYA13"/>
      <c r="JYB13"/>
      <c r="JYC13"/>
      <c r="JYD13"/>
      <c r="JYE13"/>
      <c r="JYF13"/>
      <c r="JYG13"/>
      <c r="JYH13"/>
      <c r="JYI13"/>
      <c r="JYJ13"/>
      <c r="JYK13"/>
      <c r="JYL13"/>
      <c r="JYM13"/>
      <c r="JYN13"/>
      <c r="JYO13"/>
      <c r="JYP13"/>
      <c r="JYQ13"/>
      <c r="JYR13"/>
      <c r="JYS13"/>
      <c r="JYT13"/>
      <c r="JYU13"/>
      <c r="JYV13"/>
      <c r="JYW13"/>
      <c r="JYX13"/>
      <c r="JYY13"/>
      <c r="JYZ13"/>
      <c r="JZA13"/>
      <c r="JZB13"/>
      <c r="JZC13"/>
      <c r="JZD13"/>
      <c r="JZE13"/>
      <c r="JZF13"/>
      <c r="JZG13"/>
      <c r="JZH13"/>
      <c r="JZI13"/>
      <c r="JZJ13"/>
      <c r="JZK13"/>
      <c r="JZL13"/>
      <c r="JZM13"/>
      <c r="JZN13"/>
      <c r="JZO13"/>
      <c r="JZP13"/>
      <c r="JZQ13"/>
      <c r="JZR13"/>
      <c r="JZS13"/>
      <c r="JZT13"/>
      <c r="JZU13"/>
      <c r="JZV13"/>
      <c r="JZW13"/>
      <c r="JZX13"/>
      <c r="JZY13"/>
      <c r="JZZ13"/>
      <c r="KAA13"/>
      <c r="KAB13"/>
      <c r="KAC13"/>
      <c r="KAD13"/>
      <c r="KAE13"/>
      <c r="KAF13"/>
      <c r="KAG13"/>
      <c r="KAH13"/>
      <c r="KAI13"/>
      <c r="KAJ13"/>
      <c r="KAK13"/>
      <c r="KAL13"/>
      <c r="KAM13"/>
      <c r="KAN13"/>
      <c r="KAO13"/>
      <c r="KAP13"/>
      <c r="KAQ13"/>
      <c r="KAR13"/>
      <c r="KAS13"/>
      <c r="KAT13"/>
      <c r="KAU13"/>
      <c r="KAV13"/>
      <c r="KAW13"/>
      <c r="KAX13"/>
      <c r="KAY13"/>
      <c r="KAZ13"/>
      <c r="KBA13"/>
      <c r="KBB13"/>
      <c r="KBC13"/>
      <c r="KBD13"/>
      <c r="KBE13"/>
      <c r="KBF13"/>
      <c r="KBG13"/>
      <c r="KBH13"/>
      <c r="KBI13"/>
      <c r="KBJ13"/>
      <c r="KBK13"/>
      <c r="KBL13"/>
      <c r="KBM13"/>
      <c r="KBN13"/>
      <c r="KBO13"/>
      <c r="KBP13"/>
      <c r="KBQ13"/>
      <c r="KBR13"/>
      <c r="KBS13"/>
      <c r="KBT13"/>
      <c r="KBU13"/>
      <c r="KBV13"/>
      <c r="KBW13"/>
      <c r="KBX13"/>
      <c r="KBY13"/>
      <c r="KBZ13"/>
      <c r="KCA13"/>
      <c r="KCB13"/>
      <c r="KCC13"/>
      <c r="KCD13"/>
      <c r="KCE13"/>
      <c r="KCF13"/>
      <c r="KCG13"/>
      <c r="KCH13"/>
      <c r="KCI13"/>
      <c r="KCJ13"/>
      <c r="KCK13"/>
      <c r="KCL13"/>
      <c r="KCM13"/>
      <c r="KCN13"/>
      <c r="KCO13"/>
      <c r="KCP13"/>
      <c r="KCQ13"/>
      <c r="KCR13"/>
      <c r="KCS13"/>
      <c r="KCT13"/>
      <c r="KCU13"/>
      <c r="KCV13"/>
      <c r="KCW13"/>
      <c r="KCX13"/>
      <c r="KCY13"/>
      <c r="KCZ13"/>
      <c r="KDA13"/>
      <c r="KDB13"/>
      <c r="KDC13"/>
      <c r="KDD13"/>
      <c r="KDE13"/>
      <c r="KDF13"/>
      <c r="KDG13"/>
      <c r="KDH13"/>
      <c r="KDI13"/>
      <c r="KDJ13"/>
      <c r="KDK13"/>
      <c r="KDL13"/>
      <c r="KDM13"/>
      <c r="KDN13"/>
      <c r="KDO13"/>
      <c r="KDP13"/>
      <c r="KDQ13"/>
      <c r="KDR13"/>
      <c r="KDS13"/>
      <c r="KDT13"/>
      <c r="KDU13"/>
      <c r="KDV13"/>
      <c r="KDW13"/>
      <c r="KDX13"/>
      <c r="KDY13"/>
      <c r="KDZ13"/>
      <c r="KEA13"/>
      <c r="KEB13"/>
      <c r="KEC13"/>
      <c r="KED13"/>
      <c r="KEE13"/>
      <c r="KEF13"/>
      <c r="KEG13"/>
      <c r="KEH13"/>
      <c r="KEI13"/>
      <c r="KEJ13"/>
      <c r="KEK13"/>
      <c r="KEL13"/>
      <c r="KEM13"/>
      <c r="KEN13"/>
      <c r="KEO13"/>
      <c r="KEP13"/>
      <c r="KEQ13"/>
      <c r="KER13"/>
      <c r="KES13"/>
      <c r="KET13"/>
      <c r="KEU13"/>
      <c r="KEV13"/>
      <c r="KEW13"/>
      <c r="KEX13"/>
      <c r="KEY13"/>
      <c r="KEZ13"/>
      <c r="KFA13"/>
      <c r="KFB13"/>
      <c r="KFC13"/>
      <c r="KFD13"/>
      <c r="KFE13"/>
      <c r="KFF13"/>
      <c r="KFG13"/>
      <c r="KFH13"/>
      <c r="KFI13"/>
      <c r="KFJ13"/>
      <c r="KFK13"/>
      <c r="KFL13"/>
      <c r="KFM13"/>
      <c r="KFN13"/>
      <c r="KFO13"/>
      <c r="KFP13"/>
      <c r="KFQ13"/>
      <c r="KFR13"/>
      <c r="KFS13"/>
      <c r="KFT13"/>
      <c r="KFU13"/>
      <c r="KFV13"/>
      <c r="KFW13"/>
      <c r="KFX13"/>
      <c r="KFY13"/>
      <c r="KFZ13"/>
      <c r="KGA13"/>
      <c r="KGB13"/>
      <c r="KGC13"/>
      <c r="KGD13"/>
      <c r="KGE13"/>
      <c r="KGF13"/>
      <c r="KGG13"/>
      <c r="KGH13"/>
      <c r="KGI13"/>
      <c r="KGJ13"/>
      <c r="KGK13"/>
      <c r="KGL13"/>
      <c r="KGM13"/>
      <c r="KGN13"/>
      <c r="KGO13"/>
      <c r="KGP13"/>
      <c r="KGQ13"/>
      <c r="KGR13"/>
      <c r="KGS13"/>
      <c r="KGT13"/>
      <c r="KGU13"/>
      <c r="KGV13"/>
      <c r="KGW13"/>
      <c r="KGX13"/>
      <c r="KGY13"/>
      <c r="KGZ13"/>
      <c r="KHA13"/>
      <c r="KHB13"/>
      <c r="KHC13"/>
      <c r="KHD13"/>
      <c r="KHE13"/>
      <c r="KHF13"/>
      <c r="KHG13"/>
      <c r="KHH13"/>
      <c r="KHI13"/>
      <c r="KHJ13"/>
      <c r="KHK13"/>
      <c r="KHL13"/>
      <c r="KHM13"/>
      <c r="KHN13"/>
      <c r="KHO13"/>
      <c r="KHP13"/>
      <c r="KHQ13"/>
      <c r="KHR13"/>
      <c r="KHS13"/>
      <c r="KHT13"/>
      <c r="KHU13"/>
      <c r="KHV13"/>
      <c r="KHW13"/>
      <c r="KHX13"/>
      <c r="KHY13"/>
      <c r="KHZ13"/>
      <c r="KIA13"/>
      <c r="KIB13"/>
      <c r="KIC13"/>
      <c r="KID13"/>
      <c r="KIE13"/>
      <c r="KIF13"/>
      <c r="KIG13"/>
      <c r="KIH13"/>
      <c r="KII13"/>
      <c r="KIJ13"/>
      <c r="KIK13"/>
      <c r="KIL13"/>
      <c r="KIM13"/>
      <c r="KIN13"/>
      <c r="KIO13"/>
      <c r="KIP13"/>
      <c r="KIQ13"/>
      <c r="KIR13"/>
      <c r="KIS13"/>
      <c r="KIT13"/>
      <c r="KIU13"/>
      <c r="KIV13"/>
      <c r="KIW13"/>
      <c r="KIX13"/>
      <c r="KIY13"/>
      <c r="KIZ13"/>
      <c r="KJA13"/>
      <c r="KJB13"/>
      <c r="KJC13"/>
      <c r="KJD13"/>
      <c r="KJE13"/>
      <c r="KJF13"/>
      <c r="KJG13"/>
      <c r="KJH13"/>
      <c r="KJI13"/>
      <c r="KJJ13"/>
      <c r="KJK13"/>
      <c r="KJL13"/>
      <c r="KJM13"/>
      <c r="KJN13"/>
      <c r="KJO13"/>
      <c r="KJP13"/>
      <c r="KJQ13"/>
      <c r="KJR13"/>
      <c r="KJS13"/>
      <c r="KJT13"/>
      <c r="KJU13"/>
      <c r="KJV13"/>
      <c r="KJW13"/>
      <c r="KJX13"/>
      <c r="KJY13"/>
      <c r="KJZ13"/>
      <c r="KKA13"/>
      <c r="KKB13"/>
      <c r="KKC13"/>
      <c r="KKD13"/>
      <c r="KKE13"/>
      <c r="KKF13"/>
      <c r="KKG13"/>
      <c r="KKH13"/>
      <c r="KKI13"/>
      <c r="KKJ13"/>
      <c r="KKK13"/>
      <c r="KKL13"/>
      <c r="KKM13"/>
      <c r="KKN13"/>
      <c r="KKO13"/>
      <c r="KKP13"/>
      <c r="KKQ13"/>
      <c r="KKR13"/>
      <c r="KKS13"/>
      <c r="KKT13"/>
      <c r="KKU13"/>
      <c r="KKV13"/>
      <c r="KKW13"/>
      <c r="KKX13"/>
      <c r="KKY13"/>
      <c r="KKZ13"/>
      <c r="KLA13"/>
      <c r="KLB13"/>
      <c r="KLC13"/>
      <c r="KLD13"/>
      <c r="KLE13"/>
      <c r="KLF13"/>
      <c r="KLG13"/>
      <c r="KLH13"/>
      <c r="KLI13"/>
      <c r="KLJ13"/>
      <c r="KLK13"/>
      <c r="KLL13"/>
      <c r="KLM13"/>
      <c r="KLN13"/>
      <c r="KLO13"/>
      <c r="KLP13"/>
      <c r="KLQ13"/>
      <c r="KLR13"/>
      <c r="KLS13"/>
      <c r="KLT13"/>
      <c r="KLU13"/>
      <c r="KLV13"/>
      <c r="KLW13"/>
      <c r="KLX13"/>
      <c r="KLY13"/>
      <c r="KLZ13"/>
      <c r="KMA13"/>
      <c r="KMB13"/>
      <c r="KMC13"/>
      <c r="KMD13"/>
      <c r="KME13"/>
      <c r="KMF13"/>
      <c r="KMG13"/>
      <c r="KMH13"/>
      <c r="KMI13"/>
      <c r="KMJ13"/>
      <c r="KMK13"/>
      <c r="KML13"/>
      <c r="KMM13"/>
      <c r="KMN13"/>
      <c r="KMO13"/>
      <c r="KMP13"/>
      <c r="KMQ13"/>
      <c r="KMR13"/>
      <c r="KMS13"/>
      <c r="KMT13"/>
      <c r="KMU13"/>
      <c r="KMV13"/>
      <c r="KMW13"/>
      <c r="KMX13"/>
      <c r="KMY13"/>
      <c r="KMZ13"/>
      <c r="KNA13"/>
      <c r="KNB13"/>
      <c r="KNC13"/>
      <c r="KND13"/>
      <c r="KNE13"/>
      <c r="KNF13"/>
      <c r="KNG13"/>
      <c r="KNH13"/>
      <c r="KNI13"/>
      <c r="KNJ13"/>
      <c r="KNK13"/>
      <c r="KNL13"/>
      <c r="KNM13"/>
      <c r="KNN13"/>
      <c r="KNO13"/>
      <c r="KNP13"/>
      <c r="KNQ13"/>
      <c r="KNR13"/>
      <c r="KNS13"/>
      <c r="KNT13"/>
      <c r="KNU13"/>
      <c r="KNV13"/>
      <c r="KNW13"/>
      <c r="KNX13"/>
      <c r="KNY13"/>
      <c r="KNZ13"/>
      <c r="KOA13"/>
      <c r="KOB13"/>
      <c r="KOC13"/>
      <c r="KOD13"/>
      <c r="KOE13"/>
      <c r="KOF13"/>
      <c r="KOG13"/>
      <c r="KOH13"/>
      <c r="KOI13"/>
      <c r="KOJ13"/>
      <c r="KOK13"/>
      <c r="KOL13"/>
      <c r="KOM13"/>
      <c r="KON13"/>
      <c r="KOO13"/>
      <c r="KOP13"/>
      <c r="KOQ13"/>
      <c r="KOR13"/>
      <c r="KOS13"/>
      <c r="KOT13"/>
      <c r="KOU13"/>
      <c r="KOV13"/>
      <c r="KOW13"/>
      <c r="KOX13"/>
      <c r="KOY13"/>
      <c r="KOZ13"/>
      <c r="KPA13"/>
      <c r="KPB13"/>
      <c r="KPC13"/>
      <c r="KPD13"/>
      <c r="KPE13"/>
      <c r="KPF13"/>
      <c r="KPG13"/>
      <c r="KPH13"/>
      <c r="KPI13"/>
      <c r="KPJ13"/>
      <c r="KPK13"/>
      <c r="KPL13"/>
      <c r="KPM13"/>
      <c r="KPN13"/>
      <c r="KPO13"/>
      <c r="KPP13"/>
      <c r="KPQ13"/>
      <c r="KPR13"/>
      <c r="KPS13"/>
      <c r="KPT13"/>
      <c r="KPU13"/>
      <c r="KPV13"/>
      <c r="KPW13"/>
      <c r="KPX13"/>
      <c r="KPY13"/>
      <c r="KPZ13"/>
      <c r="KQA13"/>
      <c r="KQB13"/>
      <c r="KQC13"/>
      <c r="KQD13"/>
      <c r="KQE13"/>
      <c r="KQF13"/>
      <c r="KQG13"/>
      <c r="KQH13"/>
      <c r="KQI13"/>
      <c r="KQJ13"/>
      <c r="KQK13"/>
      <c r="KQL13"/>
      <c r="KQM13"/>
      <c r="KQN13"/>
      <c r="KQO13"/>
      <c r="KQP13"/>
      <c r="KQQ13"/>
      <c r="KQR13"/>
      <c r="KQS13"/>
      <c r="KQT13"/>
      <c r="KQU13"/>
      <c r="KQV13"/>
      <c r="KQW13"/>
      <c r="KQX13"/>
      <c r="KQY13"/>
      <c r="KQZ13"/>
      <c r="KRA13"/>
      <c r="KRB13"/>
      <c r="KRC13"/>
      <c r="KRD13"/>
      <c r="KRE13"/>
      <c r="KRF13"/>
      <c r="KRG13"/>
      <c r="KRH13"/>
      <c r="KRI13"/>
      <c r="KRJ13"/>
      <c r="KRK13"/>
      <c r="KRL13"/>
      <c r="KRM13"/>
      <c r="KRN13"/>
      <c r="KRO13"/>
      <c r="KRP13"/>
      <c r="KRQ13"/>
      <c r="KRR13"/>
      <c r="KRS13"/>
      <c r="KRT13"/>
      <c r="KRU13"/>
      <c r="KRV13"/>
      <c r="KRW13"/>
      <c r="KRX13"/>
      <c r="KRY13"/>
      <c r="KRZ13"/>
      <c r="KSA13"/>
      <c r="KSB13"/>
      <c r="KSC13"/>
      <c r="KSD13"/>
      <c r="KSE13"/>
      <c r="KSF13"/>
      <c r="KSG13"/>
      <c r="KSH13"/>
      <c r="KSI13"/>
      <c r="KSJ13"/>
      <c r="KSK13"/>
      <c r="KSL13"/>
      <c r="KSM13"/>
      <c r="KSN13"/>
      <c r="KSO13"/>
      <c r="KSP13"/>
      <c r="KSQ13"/>
      <c r="KSR13"/>
      <c r="KSS13"/>
      <c r="KST13"/>
      <c r="KSU13"/>
      <c r="KSV13"/>
      <c r="KSW13"/>
      <c r="KSX13"/>
      <c r="KSY13"/>
      <c r="KSZ13"/>
      <c r="KTA13"/>
      <c r="KTB13"/>
      <c r="KTC13"/>
      <c r="KTD13"/>
      <c r="KTE13"/>
      <c r="KTF13"/>
      <c r="KTG13"/>
      <c r="KTH13"/>
      <c r="KTI13"/>
      <c r="KTJ13"/>
      <c r="KTK13"/>
      <c r="KTL13"/>
      <c r="KTM13"/>
      <c r="KTN13"/>
      <c r="KTO13"/>
      <c r="KTP13"/>
      <c r="KTQ13"/>
      <c r="KTR13"/>
      <c r="KTS13"/>
      <c r="KTT13"/>
      <c r="KTU13"/>
      <c r="KTV13"/>
      <c r="KTW13"/>
      <c r="KTX13"/>
      <c r="KTY13"/>
      <c r="KTZ13"/>
      <c r="KUA13"/>
      <c r="KUB13"/>
      <c r="KUC13"/>
      <c r="KUD13"/>
      <c r="KUE13"/>
      <c r="KUF13"/>
      <c r="KUG13"/>
      <c r="KUH13"/>
      <c r="KUI13"/>
      <c r="KUJ13"/>
      <c r="KUK13"/>
      <c r="KUL13"/>
      <c r="KUM13"/>
      <c r="KUN13"/>
      <c r="KUO13"/>
      <c r="KUP13"/>
      <c r="KUQ13"/>
      <c r="KUR13"/>
      <c r="KUS13"/>
      <c r="KUT13"/>
      <c r="KUU13"/>
      <c r="KUV13"/>
      <c r="KUW13"/>
      <c r="KUX13"/>
      <c r="KUY13"/>
      <c r="KUZ13"/>
      <c r="KVA13"/>
      <c r="KVB13"/>
      <c r="KVC13"/>
      <c r="KVD13"/>
      <c r="KVE13"/>
      <c r="KVF13"/>
      <c r="KVG13"/>
      <c r="KVH13"/>
      <c r="KVI13"/>
      <c r="KVJ13"/>
      <c r="KVK13"/>
      <c r="KVL13"/>
      <c r="KVM13"/>
      <c r="KVN13"/>
      <c r="KVO13"/>
      <c r="KVP13"/>
      <c r="KVQ13"/>
      <c r="KVR13"/>
      <c r="KVS13"/>
      <c r="KVT13"/>
      <c r="KVU13"/>
      <c r="KVV13"/>
      <c r="KVW13"/>
      <c r="KVX13"/>
      <c r="KVY13"/>
      <c r="KVZ13"/>
      <c r="KWA13"/>
      <c r="KWB13"/>
      <c r="KWC13"/>
      <c r="KWD13"/>
      <c r="KWE13"/>
      <c r="KWF13"/>
      <c r="KWG13"/>
      <c r="KWH13"/>
      <c r="KWI13"/>
      <c r="KWJ13"/>
      <c r="KWK13"/>
      <c r="KWL13"/>
      <c r="KWM13"/>
      <c r="KWN13"/>
      <c r="KWO13"/>
      <c r="KWP13"/>
      <c r="KWQ13"/>
      <c r="KWR13"/>
      <c r="KWS13"/>
      <c r="KWT13"/>
      <c r="KWU13"/>
      <c r="KWV13"/>
      <c r="KWW13"/>
      <c r="KWX13"/>
      <c r="KWY13"/>
      <c r="KWZ13"/>
      <c r="KXA13"/>
      <c r="KXB13"/>
      <c r="KXC13"/>
      <c r="KXD13"/>
      <c r="KXE13"/>
      <c r="KXF13"/>
      <c r="KXG13"/>
      <c r="KXH13"/>
      <c r="KXI13"/>
      <c r="KXJ13"/>
      <c r="KXK13"/>
      <c r="KXL13"/>
      <c r="KXM13"/>
      <c r="KXN13"/>
      <c r="KXO13"/>
      <c r="KXP13"/>
      <c r="KXQ13"/>
      <c r="KXR13"/>
      <c r="KXS13"/>
      <c r="KXT13"/>
      <c r="KXU13"/>
      <c r="KXV13"/>
      <c r="KXW13"/>
      <c r="KXX13"/>
      <c r="KXY13"/>
      <c r="KXZ13"/>
      <c r="KYA13"/>
      <c r="KYB13"/>
      <c r="KYC13"/>
      <c r="KYD13"/>
      <c r="KYE13"/>
      <c r="KYF13"/>
      <c r="KYG13"/>
      <c r="KYH13"/>
      <c r="KYI13"/>
      <c r="KYJ13"/>
      <c r="KYK13"/>
      <c r="KYL13"/>
      <c r="KYM13"/>
      <c r="KYN13"/>
      <c r="KYO13"/>
      <c r="KYP13"/>
      <c r="KYQ13"/>
      <c r="KYR13"/>
      <c r="KYS13"/>
      <c r="KYT13"/>
      <c r="KYU13"/>
      <c r="KYV13"/>
      <c r="KYW13"/>
      <c r="KYX13"/>
      <c r="KYY13"/>
      <c r="KYZ13"/>
      <c r="KZA13"/>
      <c r="KZB13"/>
      <c r="KZC13"/>
      <c r="KZD13"/>
      <c r="KZE13"/>
      <c r="KZF13"/>
      <c r="KZG13"/>
      <c r="KZH13"/>
      <c r="KZI13"/>
      <c r="KZJ13"/>
      <c r="KZK13"/>
      <c r="KZL13"/>
      <c r="KZM13"/>
      <c r="KZN13"/>
      <c r="KZO13"/>
      <c r="KZP13"/>
      <c r="KZQ13"/>
      <c r="KZR13"/>
      <c r="KZS13"/>
      <c r="KZT13"/>
      <c r="KZU13"/>
      <c r="KZV13"/>
      <c r="KZW13"/>
      <c r="KZX13"/>
      <c r="KZY13"/>
      <c r="KZZ13"/>
      <c r="LAA13"/>
      <c r="LAB13"/>
      <c r="LAC13"/>
      <c r="LAD13"/>
      <c r="LAE13"/>
      <c r="LAF13"/>
      <c r="LAG13"/>
      <c r="LAH13"/>
      <c r="LAI13"/>
      <c r="LAJ13"/>
      <c r="LAK13"/>
      <c r="LAL13"/>
      <c r="LAM13"/>
      <c r="LAN13"/>
      <c r="LAO13"/>
      <c r="LAP13"/>
      <c r="LAQ13"/>
      <c r="LAR13"/>
      <c r="LAS13"/>
      <c r="LAT13"/>
      <c r="LAU13"/>
      <c r="LAV13"/>
      <c r="LAW13"/>
      <c r="LAX13"/>
      <c r="LAY13"/>
      <c r="LAZ13"/>
      <c r="LBA13"/>
      <c r="LBB13"/>
      <c r="LBC13"/>
      <c r="LBD13"/>
      <c r="LBE13"/>
      <c r="LBF13"/>
      <c r="LBG13"/>
      <c r="LBH13"/>
      <c r="LBI13"/>
      <c r="LBJ13"/>
      <c r="LBK13"/>
      <c r="LBL13"/>
      <c r="LBM13"/>
      <c r="LBN13"/>
      <c r="LBO13"/>
      <c r="LBP13"/>
      <c r="LBQ13"/>
      <c r="LBR13"/>
      <c r="LBS13"/>
      <c r="LBT13"/>
      <c r="LBU13"/>
      <c r="LBV13"/>
      <c r="LBW13"/>
      <c r="LBX13"/>
      <c r="LBY13"/>
      <c r="LBZ13"/>
      <c r="LCA13"/>
      <c r="LCB13"/>
      <c r="LCC13"/>
      <c r="LCD13"/>
      <c r="LCE13"/>
      <c r="LCF13"/>
      <c r="LCG13"/>
      <c r="LCH13"/>
      <c r="LCI13"/>
      <c r="LCJ13"/>
      <c r="LCK13"/>
      <c r="LCL13"/>
      <c r="LCM13"/>
      <c r="LCN13"/>
      <c r="LCO13"/>
      <c r="LCP13"/>
      <c r="LCQ13"/>
      <c r="LCR13"/>
      <c r="LCS13"/>
      <c r="LCT13"/>
      <c r="LCU13"/>
      <c r="LCV13"/>
      <c r="LCW13"/>
      <c r="LCX13"/>
      <c r="LCY13"/>
      <c r="LCZ13"/>
      <c r="LDA13"/>
      <c r="LDB13"/>
      <c r="LDC13"/>
      <c r="LDD13"/>
      <c r="LDE13"/>
      <c r="LDF13"/>
      <c r="LDG13"/>
      <c r="LDH13"/>
      <c r="LDI13"/>
      <c r="LDJ13"/>
      <c r="LDK13"/>
      <c r="LDL13"/>
      <c r="LDM13"/>
      <c r="LDN13"/>
      <c r="LDO13"/>
      <c r="LDP13"/>
      <c r="LDQ13"/>
      <c r="LDR13"/>
      <c r="LDS13"/>
      <c r="LDT13"/>
      <c r="LDU13"/>
      <c r="LDV13"/>
      <c r="LDW13"/>
      <c r="LDX13"/>
      <c r="LDY13"/>
      <c r="LDZ13"/>
      <c r="LEA13"/>
      <c r="LEB13"/>
      <c r="LEC13"/>
      <c r="LED13"/>
      <c r="LEE13"/>
      <c r="LEF13"/>
      <c r="LEG13"/>
      <c r="LEH13"/>
      <c r="LEI13"/>
      <c r="LEJ13"/>
      <c r="LEK13"/>
      <c r="LEL13"/>
      <c r="LEM13"/>
      <c r="LEN13"/>
      <c r="LEO13"/>
      <c r="LEP13"/>
      <c r="LEQ13"/>
      <c r="LER13"/>
      <c r="LES13"/>
      <c r="LET13"/>
      <c r="LEU13"/>
      <c r="LEV13"/>
      <c r="LEW13"/>
      <c r="LEX13"/>
      <c r="LEY13"/>
      <c r="LEZ13"/>
      <c r="LFA13"/>
      <c r="LFB13"/>
      <c r="LFC13"/>
      <c r="LFD13"/>
      <c r="LFE13"/>
      <c r="LFF13"/>
      <c r="LFG13"/>
      <c r="LFH13"/>
      <c r="LFI13"/>
      <c r="LFJ13"/>
      <c r="LFK13"/>
      <c r="LFL13"/>
      <c r="LFM13"/>
      <c r="LFN13"/>
      <c r="LFO13"/>
      <c r="LFP13"/>
      <c r="LFQ13"/>
      <c r="LFR13"/>
      <c r="LFS13"/>
      <c r="LFT13"/>
      <c r="LFU13"/>
      <c r="LFV13"/>
      <c r="LFW13"/>
      <c r="LFX13"/>
      <c r="LFY13"/>
      <c r="LFZ13"/>
      <c r="LGA13"/>
      <c r="LGB13"/>
      <c r="LGC13"/>
      <c r="LGD13"/>
      <c r="LGE13"/>
      <c r="LGF13"/>
      <c r="LGG13"/>
      <c r="LGH13"/>
      <c r="LGI13"/>
      <c r="LGJ13"/>
      <c r="LGK13"/>
      <c r="LGL13"/>
      <c r="LGM13"/>
      <c r="LGN13"/>
      <c r="LGO13"/>
      <c r="LGP13"/>
      <c r="LGQ13"/>
      <c r="LGR13"/>
      <c r="LGS13"/>
      <c r="LGT13"/>
      <c r="LGU13"/>
      <c r="LGV13"/>
      <c r="LGW13"/>
      <c r="LGX13"/>
      <c r="LGY13"/>
      <c r="LGZ13"/>
      <c r="LHA13"/>
      <c r="LHB13"/>
      <c r="LHC13"/>
      <c r="LHD13"/>
      <c r="LHE13"/>
      <c r="LHF13"/>
      <c r="LHG13"/>
      <c r="LHH13"/>
      <c r="LHI13"/>
      <c r="LHJ13"/>
      <c r="LHK13"/>
      <c r="LHL13"/>
      <c r="LHM13"/>
      <c r="LHN13"/>
      <c r="LHO13"/>
      <c r="LHP13"/>
      <c r="LHQ13"/>
      <c r="LHR13"/>
      <c r="LHS13"/>
      <c r="LHT13"/>
      <c r="LHU13"/>
      <c r="LHV13"/>
      <c r="LHW13"/>
      <c r="LHX13"/>
      <c r="LHY13"/>
      <c r="LHZ13"/>
      <c r="LIA13"/>
      <c r="LIB13"/>
      <c r="LIC13"/>
      <c r="LID13"/>
      <c r="LIE13"/>
      <c r="LIF13"/>
      <c r="LIG13"/>
      <c r="LIH13"/>
      <c r="LII13"/>
      <c r="LIJ13"/>
      <c r="LIK13"/>
      <c r="LIL13"/>
      <c r="LIM13"/>
      <c r="LIN13"/>
      <c r="LIO13"/>
      <c r="LIP13"/>
      <c r="LIQ13"/>
      <c r="LIR13"/>
      <c r="LIS13"/>
      <c r="LIT13"/>
      <c r="LIU13"/>
      <c r="LIV13"/>
      <c r="LIW13"/>
      <c r="LIX13"/>
      <c r="LIY13"/>
      <c r="LIZ13"/>
      <c r="LJA13"/>
      <c r="LJB13"/>
      <c r="LJC13"/>
      <c r="LJD13"/>
      <c r="LJE13"/>
      <c r="LJF13"/>
      <c r="LJG13"/>
      <c r="LJH13"/>
      <c r="LJI13"/>
      <c r="LJJ13"/>
      <c r="LJK13"/>
      <c r="LJL13"/>
      <c r="LJM13"/>
      <c r="LJN13"/>
      <c r="LJO13"/>
      <c r="LJP13"/>
      <c r="LJQ13"/>
      <c r="LJR13"/>
      <c r="LJS13"/>
      <c r="LJT13"/>
      <c r="LJU13"/>
      <c r="LJV13"/>
      <c r="LJW13"/>
      <c r="LJX13"/>
      <c r="LJY13"/>
      <c r="LJZ13"/>
      <c r="LKA13"/>
      <c r="LKB13"/>
      <c r="LKC13"/>
      <c r="LKD13"/>
      <c r="LKE13"/>
      <c r="LKF13"/>
      <c r="LKG13"/>
      <c r="LKH13"/>
      <c r="LKI13"/>
      <c r="LKJ13"/>
      <c r="LKK13"/>
      <c r="LKL13"/>
      <c r="LKM13"/>
      <c r="LKN13"/>
      <c r="LKO13"/>
      <c r="LKP13"/>
      <c r="LKQ13"/>
      <c r="LKR13"/>
      <c r="LKS13"/>
      <c r="LKT13"/>
      <c r="LKU13"/>
      <c r="LKV13"/>
      <c r="LKW13"/>
      <c r="LKX13"/>
      <c r="LKY13"/>
      <c r="LKZ13"/>
      <c r="LLA13"/>
      <c r="LLB13"/>
      <c r="LLC13"/>
      <c r="LLD13"/>
      <c r="LLE13"/>
      <c r="LLF13"/>
      <c r="LLG13"/>
      <c r="LLH13"/>
      <c r="LLI13"/>
      <c r="LLJ13"/>
      <c r="LLK13"/>
      <c r="LLL13"/>
      <c r="LLM13"/>
      <c r="LLN13"/>
      <c r="LLO13"/>
      <c r="LLP13"/>
      <c r="LLQ13"/>
      <c r="LLR13"/>
      <c r="LLS13"/>
      <c r="LLT13"/>
      <c r="LLU13"/>
      <c r="LLV13"/>
      <c r="LLW13"/>
      <c r="LLX13"/>
      <c r="LLY13"/>
      <c r="LLZ13"/>
      <c r="LMA13"/>
      <c r="LMB13"/>
      <c r="LMC13"/>
      <c r="LMD13"/>
      <c r="LME13"/>
      <c r="LMF13"/>
      <c r="LMG13"/>
      <c r="LMH13"/>
      <c r="LMI13"/>
      <c r="LMJ13"/>
      <c r="LMK13"/>
      <c r="LML13"/>
      <c r="LMM13"/>
      <c r="LMN13"/>
      <c r="LMO13"/>
      <c r="LMP13"/>
      <c r="LMQ13"/>
      <c r="LMR13"/>
      <c r="LMS13"/>
      <c r="LMT13"/>
      <c r="LMU13"/>
      <c r="LMV13"/>
      <c r="LMW13"/>
      <c r="LMX13"/>
      <c r="LMY13"/>
      <c r="LMZ13"/>
      <c r="LNA13"/>
      <c r="LNB13"/>
      <c r="LNC13"/>
      <c r="LND13"/>
      <c r="LNE13"/>
      <c r="LNF13"/>
      <c r="LNG13"/>
      <c r="LNH13"/>
      <c r="LNI13"/>
      <c r="LNJ13"/>
      <c r="LNK13"/>
      <c r="LNL13"/>
      <c r="LNM13"/>
      <c r="LNN13"/>
      <c r="LNO13"/>
      <c r="LNP13"/>
      <c r="LNQ13"/>
      <c r="LNR13"/>
      <c r="LNS13"/>
      <c r="LNT13"/>
      <c r="LNU13"/>
      <c r="LNV13"/>
      <c r="LNW13"/>
      <c r="LNX13"/>
      <c r="LNY13"/>
      <c r="LNZ13"/>
      <c r="LOA13"/>
      <c r="LOB13"/>
      <c r="LOC13"/>
      <c r="LOD13"/>
      <c r="LOE13"/>
      <c r="LOF13"/>
      <c r="LOG13"/>
      <c r="LOH13"/>
      <c r="LOI13"/>
      <c r="LOJ13"/>
      <c r="LOK13"/>
      <c r="LOL13"/>
      <c r="LOM13"/>
      <c r="LON13"/>
      <c r="LOO13"/>
      <c r="LOP13"/>
      <c r="LOQ13"/>
      <c r="LOR13"/>
      <c r="LOS13"/>
      <c r="LOT13"/>
      <c r="LOU13"/>
      <c r="LOV13"/>
      <c r="LOW13"/>
      <c r="LOX13"/>
      <c r="LOY13"/>
      <c r="LOZ13"/>
      <c r="LPA13"/>
      <c r="LPB13"/>
      <c r="LPC13"/>
      <c r="LPD13"/>
      <c r="LPE13"/>
      <c r="LPF13"/>
      <c r="LPG13"/>
      <c r="LPH13"/>
      <c r="LPI13"/>
      <c r="LPJ13"/>
      <c r="LPK13"/>
      <c r="LPL13"/>
      <c r="LPM13"/>
      <c r="LPN13"/>
      <c r="LPO13"/>
      <c r="LPP13"/>
      <c r="LPQ13"/>
      <c r="LPR13"/>
      <c r="LPS13"/>
      <c r="LPT13"/>
      <c r="LPU13"/>
      <c r="LPV13"/>
      <c r="LPW13"/>
      <c r="LPX13"/>
      <c r="LPY13"/>
      <c r="LPZ13"/>
      <c r="LQA13"/>
      <c r="LQB13"/>
      <c r="LQC13"/>
      <c r="LQD13"/>
      <c r="LQE13"/>
      <c r="LQF13"/>
      <c r="LQG13"/>
      <c r="LQH13"/>
      <c r="LQI13"/>
      <c r="LQJ13"/>
      <c r="LQK13"/>
      <c r="LQL13"/>
      <c r="LQM13"/>
      <c r="LQN13"/>
      <c r="LQO13"/>
      <c r="LQP13"/>
      <c r="LQQ13"/>
      <c r="LQR13"/>
      <c r="LQS13"/>
      <c r="LQT13"/>
      <c r="LQU13"/>
      <c r="LQV13"/>
      <c r="LQW13"/>
      <c r="LQX13"/>
      <c r="LQY13"/>
      <c r="LQZ13"/>
      <c r="LRA13"/>
      <c r="LRB13"/>
      <c r="LRC13"/>
      <c r="LRD13"/>
      <c r="LRE13"/>
      <c r="LRF13"/>
      <c r="LRG13"/>
      <c r="LRH13"/>
      <c r="LRI13"/>
      <c r="LRJ13"/>
      <c r="LRK13"/>
      <c r="LRL13"/>
      <c r="LRM13"/>
      <c r="LRN13"/>
      <c r="LRO13"/>
      <c r="LRP13"/>
      <c r="LRQ13"/>
      <c r="LRR13"/>
      <c r="LRS13"/>
      <c r="LRT13"/>
      <c r="LRU13"/>
      <c r="LRV13"/>
      <c r="LRW13"/>
      <c r="LRX13"/>
      <c r="LRY13"/>
      <c r="LRZ13"/>
      <c r="LSA13"/>
      <c r="LSB13"/>
      <c r="LSC13"/>
      <c r="LSD13"/>
      <c r="LSE13"/>
      <c r="LSF13"/>
      <c r="LSG13"/>
      <c r="LSH13"/>
      <c r="LSI13"/>
      <c r="LSJ13"/>
      <c r="LSK13"/>
      <c r="LSL13"/>
      <c r="LSM13"/>
      <c r="LSN13"/>
      <c r="LSO13"/>
      <c r="LSP13"/>
      <c r="LSQ13"/>
      <c r="LSR13"/>
      <c r="LSS13"/>
      <c r="LST13"/>
      <c r="LSU13"/>
      <c r="LSV13"/>
      <c r="LSW13"/>
      <c r="LSX13"/>
      <c r="LSY13"/>
      <c r="LSZ13"/>
      <c r="LTA13"/>
      <c r="LTB13"/>
      <c r="LTC13"/>
      <c r="LTD13"/>
      <c r="LTE13"/>
      <c r="LTF13"/>
      <c r="LTG13"/>
      <c r="LTH13"/>
      <c r="LTI13"/>
      <c r="LTJ13"/>
      <c r="LTK13"/>
      <c r="LTL13"/>
      <c r="LTM13"/>
      <c r="LTN13"/>
      <c r="LTO13"/>
      <c r="LTP13"/>
      <c r="LTQ13"/>
      <c r="LTR13"/>
      <c r="LTS13"/>
      <c r="LTT13"/>
      <c r="LTU13"/>
      <c r="LTV13"/>
      <c r="LTW13"/>
      <c r="LTX13"/>
      <c r="LTY13"/>
      <c r="LTZ13"/>
      <c r="LUA13"/>
      <c r="LUB13"/>
      <c r="LUC13"/>
      <c r="LUD13"/>
      <c r="LUE13"/>
      <c r="LUF13"/>
      <c r="LUG13"/>
      <c r="LUH13"/>
      <c r="LUI13"/>
      <c r="LUJ13"/>
      <c r="LUK13"/>
      <c r="LUL13"/>
      <c r="LUM13"/>
      <c r="LUN13"/>
      <c r="LUO13"/>
      <c r="LUP13"/>
      <c r="LUQ13"/>
      <c r="LUR13"/>
      <c r="LUS13"/>
      <c r="LUT13"/>
      <c r="LUU13"/>
      <c r="LUV13"/>
      <c r="LUW13"/>
      <c r="LUX13"/>
      <c r="LUY13"/>
      <c r="LUZ13"/>
      <c r="LVA13"/>
      <c r="LVB13"/>
      <c r="LVC13"/>
      <c r="LVD13"/>
      <c r="LVE13"/>
      <c r="LVF13"/>
      <c r="LVG13"/>
      <c r="LVH13"/>
      <c r="LVI13"/>
      <c r="LVJ13"/>
      <c r="LVK13"/>
      <c r="LVL13"/>
      <c r="LVM13"/>
      <c r="LVN13"/>
      <c r="LVO13"/>
      <c r="LVP13"/>
      <c r="LVQ13"/>
      <c r="LVR13"/>
      <c r="LVS13"/>
      <c r="LVT13"/>
      <c r="LVU13"/>
      <c r="LVV13"/>
      <c r="LVW13"/>
      <c r="LVX13"/>
      <c r="LVY13"/>
      <c r="LVZ13"/>
      <c r="LWA13"/>
      <c r="LWB13"/>
      <c r="LWC13"/>
      <c r="LWD13"/>
      <c r="LWE13"/>
      <c r="LWF13"/>
      <c r="LWG13"/>
      <c r="LWH13"/>
      <c r="LWI13"/>
      <c r="LWJ13"/>
      <c r="LWK13"/>
      <c r="LWL13"/>
      <c r="LWM13"/>
      <c r="LWN13"/>
      <c r="LWO13"/>
      <c r="LWP13"/>
      <c r="LWQ13"/>
      <c r="LWR13"/>
      <c r="LWS13"/>
      <c r="LWT13"/>
      <c r="LWU13"/>
      <c r="LWV13"/>
      <c r="LWW13"/>
      <c r="LWX13"/>
      <c r="LWY13"/>
      <c r="LWZ13"/>
      <c r="LXA13"/>
      <c r="LXB13"/>
      <c r="LXC13"/>
      <c r="LXD13"/>
      <c r="LXE13"/>
      <c r="LXF13"/>
      <c r="LXG13"/>
      <c r="LXH13"/>
      <c r="LXI13"/>
      <c r="LXJ13"/>
      <c r="LXK13"/>
      <c r="LXL13"/>
      <c r="LXM13"/>
      <c r="LXN13"/>
      <c r="LXO13"/>
      <c r="LXP13"/>
      <c r="LXQ13"/>
      <c r="LXR13"/>
      <c r="LXS13"/>
      <c r="LXT13"/>
      <c r="LXU13"/>
      <c r="LXV13"/>
      <c r="LXW13"/>
      <c r="LXX13"/>
      <c r="LXY13"/>
      <c r="LXZ13"/>
      <c r="LYA13"/>
      <c r="LYB13"/>
      <c r="LYC13"/>
      <c r="LYD13"/>
      <c r="LYE13"/>
      <c r="LYF13"/>
      <c r="LYG13"/>
      <c r="LYH13"/>
      <c r="LYI13"/>
      <c r="LYJ13"/>
      <c r="LYK13"/>
      <c r="LYL13"/>
      <c r="LYM13"/>
      <c r="LYN13"/>
      <c r="LYO13"/>
      <c r="LYP13"/>
      <c r="LYQ13"/>
      <c r="LYR13"/>
      <c r="LYS13"/>
      <c r="LYT13"/>
      <c r="LYU13"/>
      <c r="LYV13"/>
      <c r="LYW13"/>
      <c r="LYX13"/>
      <c r="LYY13"/>
      <c r="LYZ13"/>
      <c r="LZA13"/>
      <c r="LZB13"/>
      <c r="LZC13"/>
      <c r="LZD13"/>
      <c r="LZE13"/>
      <c r="LZF13"/>
      <c r="LZG13"/>
      <c r="LZH13"/>
      <c r="LZI13"/>
      <c r="LZJ13"/>
      <c r="LZK13"/>
      <c r="LZL13"/>
      <c r="LZM13"/>
      <c r="LZN13"/>
      <c r="LZO13"/>
      <c r="LZP13"/>
      <c r="LZQ13"/>
      <c r="LZR13"/>
      <c r="LZS13"/>
      <c r="LZT13"/>
      <c r="LZU13"/>
      <c r="LZV13"/>
      <c r="LZW13"/>
      <c r="LZX13"/>
      <c r="LZY13"/>
      <c r="LZZ13"/>
      <c r="MAA13"/>
      <c r="MAB13"/>
      <c r="MAC13"/>
      <c r="MAD13"/>
      <c r="MAE13"/>
      <c r="MAF13"/>
      <c r="MAG13"/>
      <c r="MAH13"/>
      <c r="MAI13"/>
      <c r="MAJ13"/>
      <c r="MAK13"/>
      <c r="MAL13"/>
      <c r="MAM13"/>
      <c r="MAN13"/>
      <c r="MAO13"/>
      <c r="MAP13"/>
      <c r="MAQ13"/>
      <c r="MAR13"/>
      <c r="MAS13"/>
      <c r="MAT13"/>
      <c r="MAU13"/>
      <c r="MAV13"/>
      <c r="MAW13"/>
      <c r="MAX13"/>
      <c r="MAY13"/>
      <c r="MAZ13"/>
      <c r="MBA13"/>
      <c r="MBB13"/>
      <c r="MBC13"/>
      <c r="MBD13"/>
      <c r="MBE13"/>
      <c r="MBF13"/>
      <c r="MBG13"/>
      <c r="MBH13"/>
      <c r="MBI13"/>
      <c r="MBJ13"/>
      <c r="MBK13"/>
      <c r="MBL13"/>
      <c r="MBM13"/>
      <c r="MBN13"/>
      <c r="MBO13"/>
      <c r="MBP13"/>
      <c r="MBQ13"/>
      <c r="MBR13"/>
      <c r="MBS13"/>
      <c r="MBT13"/>
      <c r="MBU13"/>
      <c r="MBV13"/>
      <c r="MBW13"/>
      <c r="MBX13"/>
      <c r="MBY13"/>
      <c r="MBZ13"/>
      <c r="MCA13"/>
      <c r="MCB13"/>
      <c r="MCC13"/>
      <c r="MCD13"/>
      <c r="MCE13"/>
      <c r="MCF13"/>
      <c r="MCG13"/>
      <c r="MCH13"/>
      <c r="MCI13"/>
      <c r="MCJ13"/>
      <c r="MCK13"/>
      <c r="MCL13"/>
      <c r="MCM13"/>
      <c r="MCN13"/>
      <c r="MCO13"/>
      <c r="MCP13"/>
      <c r="MCQ13"/>
      <c r="MCR13"/>
      <c r="MCS13"/>
      <c r="MCT13"/>
      <c r="MCU13"/>
      <c r="MCV13"/>
      <c r="MCW13"/>
      <c r="MCX13"/>
      <c r="MCY13"/>
      <c r="MCZ13"/>
      <c r="MDA13"/>
      <c r="MDB13"/>
      <c r="MDC13"/>
      <c r="MDD13"/>
      <c r="MDE13"/>
      <c r="MDF13"/>
      <c r="MDG13"/>
      <c r="MDH13"/>
      <c r="MDI13"/>
      <c r="MDJ13"/>
      <c r="MDK13"/>
      <c r="MDL13"/>
      <c r="MDM13"/>
      <c r="MDN13"/>
      <c r="MDO13"/>
      <c r="MDP13"/>
      <c r="MDQ13"/>
      <c r="MDR13"/>
      <c r="MDS13"/>
      <c r="MDT13"/>
      <c r="MDU13"/>
      <c r="MDV13"/>
      <c r="MDW13"/>
      <c r="MDX13"/>
      <c r="MDY13"/>
      <c r="MDZ13"/>
      <c r="MEA13"/>
      <c r="MEB13"/>
      <c r="MEC13"/>
      <c r="MED13"/>
      <c r="MEE13"/>
      <c r="MEF13"/>
      <c r="MEG13"/>
      <c r="MEH13"/>
      <c r="MEI13"/>
      <c r="MEJ13"/>
      <c r="MEK13"/>
      <c r="MEL13"/>
      <c r="MEM13"/>
      <c r="MEN13"/>
      <c r="MEO13"/>
      <c r="MEP13"/>
      <c r="MEQ13"/>
      <c r="MER13"/>
      <c r="MES13"/>
      <c r="MET13"/>
      <c r="MEU13"/>
      <c r="MEV13"/>
      <c r="MEW13"/>
      <c r="MEX13"/>
      <c r="MEY13"/>
      <c r="MEZ13"/>
      <c r="MFA13"/>
      <c r="MFB13"/>
      <c r="MFC13"/>
      <c r="MFD13"/>
      <c r="MFE13"/>
      <c r="MFF13"/>
      <c r="MFG13"/>
      <c r="MFH13"/>
      <c r="MFI13"/>
      <c r="MFJ13"/>
      <c r="MFK13"/>
      <c r="MFL13"/>
      <c r="MFM13"/>
      <c r="MFN13"/>
      <c r="MFO13"/>
      <c r="MFP13"/>
      <c r="MFQ13"/>
      <c r="MFR13"/>
      <c r="MFS13"/>
      <c r="MFT13"/>
      <c r="MFU13"/>
      <c r="MFV13"/>
      <c r="MFW13"/>
      <c r="MFX13"/>
      <c r="MFY13"/>
      <c r="MFZ13"/>
      <c r="MGA13"/>
      <c r="MGB13"/>
      <c r="MGC13"/>
      <c r="MGD13"/>
      <c r="MGE13"/>
      <c r="MGF13"/>
      <c r="MGG13"/>
      <c r="MGH13"/>
      <c r="MGI13"/>
      <c r="MGJ13"/>
      <c r="MGK13"/>
      <c r="MGL13"/>
      <c r="MGM13"/>
      <c r="MGN13"/>
      <c r="MGO13"/>
      <c r="MGP13"/>
      <c r="MGQ13"/>
      <c r="MGR13"/>
      <c r="MGS13"/>
      <c r="MGT13"/>
      <c r="MGU13"/>
      <c r="MGV13"/>
      <c r="MGW13"/>
      <c r="MGX13"/>
      <c r="MGY13"/>
      <c r="MGZ13"/>
      <c r="MHA13"/>
      <c r="MHB13"/>
      <c r="MHC13"/>
      <c r="MHD13"/>
      <c r="MHE13"/>
      <c r="MHF13"/>
      <c r="MHG13"/>
      <c r="MHH13"/>
      <c r="MHI13"/>
      <c r="MHJ13"/>
      <c r="MHK13"/>
      <c r="MHL13"/>
      <c r="MHM13"/>
      <c r="MHN13"/>
      <c r="MHO13"/>
      <c r="MHP13"/>
      <c r="MHQ13"/>
      <c r="MHR13"/>
      <c r="MHS13"/>
      <c r="MHT13"/>
      <c r="MHU13"/>
      <c r="MHV13"/>
      <c r="MHW13"/>
      <c r="MHX13"/>
      <c r="MHY13"/>
      <c r="MHZ13"/>
      <c r="MIA13"/>
      <c r="MIB13"/>
      <c r="MIC13"/>
      <c r="MID13"/>
      <c r="MIE13"/>
      <c r="MIF13"/>
      <c r="MIG13"/>
      <c r="MIH13"/>
      <c r="MII13"/>
      <c r="MIJ13"/>
      <c r="MIK13"/>
      <c r="MIL13"/>
      <c r="MIM13"/>
      <c r="MIN13"/>
      <c r="MIO13"/>
      <c r="MIP13"/>
      <c r="MIQ13"/>
      <c r="MIR13"/>
      <c r="MIS13"/>
      <c r="MIT13"/>
      <c r="MIU13"/>
      <c r="MIV13"/>
      <c r="MIW13"/>
      <c r="MIX13"/>
      <c r="MIY13"/>
      <c r="MIZ13"/>
      <c r="MJA13"/>
      <c r="MJB13"/>
      <c r="MJC13"/>
      <c r="MJD13"/>
      <c r="MJE13"/>
      <c r="MJF13"/>
      <c r="MJG13"/>
      <c r="MJH13"/>
      <c r="MJI13"/>
      <c r="MJJ13"/>
      <c r="MJK13"/>
      <c r="MJL13"/>
      <c r="MJM13"/>
      <c r="MJN13"/>
      <c r="MJO13"/>
      <c r="MJP13"/>
      <c r="MJQ13"/>
      <c r="MJR13"/>
      <c r="MJS13"/>
      <c r="MJT13"/>
      <c r="MJU13"/>
      <c r="MJV13"/>
      <c r="MJW13"/>
      <c r="MJX13"/>
      <c r="MJY13"/>
      <c r="MJZ13"/>
      <c r="MKA13"/>
      <c r="MKB13"/>
      <c r="MKC13"/>
      <c r="MKD13"/>
      <c r="MKE13"/>
      <c r="MKF13"/>
      <c r="MKG13"/>
      <c r="MKH13"/>
      <c r="MKI13"/>
      <c r="MKJ13"/>
      <c r="MKK13"/>
      <c r="MKL13"/>
      <c r="MKM13"/>
      <c r="MKN13"/>
      <c r="MKO13"/>
      <c r="MKP13"/>
      <c r="MKQ13"/>
      <c r="MKR13"/>
      <c r="MKS13"/>
      <c r="MKT13"/>
      <c r="MKU13"/>
      <c r="MKV13"/>
      <c r="MKW13"/>
      <c r="MKX13"/>
      <c r="MKY13"/>
      <c r="MKZ13"/>
      <c r="MLA13"/>
      <c r="MLB13"/>
      <c r="MLC13"/>
      <c r="MLD13"/>
      <c r="MLE13"/>
      <c r="MLF13"/>
      <c r="MLG13"/>
      <c r="MLH13"/>
      <c r="MLI13"/>
      <c r="MLJ13"/>
      <c r="MLK13"/>
      <c r="MLL13"/>
      <c r="MLM13"/>
      <c r="MLN13"/>
      <c r="MLO13"/>
      <c r="MLP13"/>
      <c r="MLQ13"/>
      <c r="MLR13"/>
      <c r="MLS13"/>
      <c r="MLT13"/>
      <c r="MLU13"/>
      <c r="MLV13"/>
      <c r="MLW13"/>
      <c r="MLX13"/>
      <c r="MLY13"/>
      <c r="MLZ13"/>
      <c r="MMA13"/>
      <c r="MMB13"/>
      <c r="MMC13"/>
      <c r="MMD13"/>
      <c r="MME13"/>
      <c r="MMF13"/>
      <c r="MMG13"/>
      <c r="MMH13"/>
      <c r="MMI13"/>
      <c r="MMJ13"/>
      <c r="MMK13"/>
      <c r="MML13"/>
      <c r="MMM13"/>
      <c r="MMN13"/>
      <c r="MMO13"/>
      <c r="MMP13"/>
      <c r="MMQ13"/>
      <c r="MMR13"/>
      <c r="MMS13"/>
      <c r="MMT13"/>
      <c r="MMU13"/>
      <c r="MMV13"/>
      <c r="MMW13"/>
      <c r="MMX13"/>
      <c r="MMY13"/>
      <c r="MMZ13"/>
      <c r="MNA13"/>
      <c r="MNB13"/>
      <c r="MNC13"/>
      <c r="MND13"/>
      <c r="MNE13"/>
      <c r="MNF13"/>
      <c r="MNG13"/>
      <c r="MNH13"/>
      <c r="MNI13"/>
      <c r="MNJ13"/>
      <c r="MNK13"/>
      <c r="MNL13"/>
      <c r="MNM13"/>
      <c r="MNN13"/>
      <c r="MNO13"/>
      <c r="MNP13"/>
      <c r="MNQ13"/>
      <c r="MNR13"/>
      <c r="MNS13"/>
      <c r="MNT13"/>
      <c r="MNU13"/>
      <c r="MNV13"/>
      <c r="MNW13"/>
      <c r="MNX13"/>
      <c r="MNY13"/>
      <c r="MNZ13"/>
      <c r="MOA13"/>
      <c r="MOB13"/>
      <c r="MOC13"/>
      <c r="MOD13"/>
      <c r="MOE13"/>
      <c r="MOF13"/>
      <c r="MOG13"/>
      <c r="MOH13"/>
      <c r="MOI13"/>
      <c r="MOJ13"/>
      <c r="MOK13"/>
      <c r="MOL13"/>
      <c r="MOM13"/>
      <c r="MON13"/>
      <c r="MOO13"/>
      <c r="MOP13"/>
      <c r="MOQ13"/>
      <c r="MOR13"/>
      <c r="MOS13"/>
      <c r="MOT13"/>
      <c r="MOU13"/>
      <c r="MOV13"/>
      <c r="MOW13"/>
      <c r="MOX13"/>
      <c r="MOY13"/>
      <c r="MOZ13"/>
      <c r="MPA13"/>
      <c r="MPB13"/>
      <c r="MPC13"/>
      <c r="MPD13"/>
      <c r="MPE13"/>
      <c r="MPF13"/>
      <c r="MPG13"/>
      <c r="MPH13"/>
      <c r="MPI13"/>
      <c r="MPJ13"/>
      <c r="MPK13"/>
      <c r="MPL13"/>
      <c r="MPM13"/>
      <c r="MPN13"/>
      <c r="MPO13"/>
      <c r="MPP13"/>
      <c r="MPQ13"/>
      <c r="MPR13"/>
      <c r="MPS13"/>
      <c r="MPT13"/>
      <c r="MPU13"/>
      <c r="MPV13"/>
      <c r="MPW13"/>
      <c r="MPX13"/>
      <c r="MPY13"/>
      <c r="MPZ13"/>
      <c r="MQA13"/>
      <c r="MQB13"/>
      <c r="MQC13"/>
      <c r="MQD13"/>
      <c r="MQE13"/>
      <c r="MQF13"/>
      <c r="MQG13"/>
      <c r="MQH13"/>
      <c r="MQI13"/>
      <c r="MQJ13"/>
      <c r="MQK13"/>
      <c r="MQL13"/>
      <c r="MQM13"/>
      <c r="MQN13"/>
      <c r="MQO13"/>
      <c r="MQP13"/>
      <c r="MQQ13"/>
      <c r="MQR13"/>
      <c r="MQS13"/>
      <c r="MQT13"/>
      <c r="MQU13"/>
      <c r="MQV13"/>
      <c r="MQW13"/>
      <c r="MQX13"/>
      <c r="MQY13"/>
      <c r="MQZ13"/>
      <c r="MRA13"/>
      <c r="MRB13"/>
      <c r="MRC13"/>
      <c r="MRD13"/>
      <c r="MRE13"/>
      <c r="MRF13"/>
      <c r="MRG13"/>
      <c r="MRH13"/>
      <c r="MRI13"/>
      <c r="MRJ13"/>
      <c r="MRK13"/>
      <c r="MRL13"/>
      <c r="MRM13"/>
      <c r="MRN13"/>
      <c r="MRO13"/>
      <c r="MRP13"/>
      <c r="MRQ13"/>
      <c r="MRR13"/>
      <c r="MRS13"/>
      <c r="MRT13"/>
      <c r="MRU13"/>
      <c r="MRV13"/>
      <c r="MRW13"/>
      <c r="MRX13"/>
      <c r="MRY13"/>
      <c r="MRZ13"/>
      <c r="MSA13"/>
      <c r="MSB13"/>
      <c r="MSC13"/>
      <c r="MSD13"/>
      <c r="MSE13"/>
      <c r="MSF13"/>
      <c r="MSG13"/>
      <c r="MSH13"/>
      <c r="MSI13"/>
      <c r="MSJ13"/>
      <c r="MSK13"/>
      <c r="MSL13"/>
      <c r="MSM13"/>
      <c r="MSN13"/>
      <c r="MSO13"/>
      <c r="MSP13"/>
      <c r="MSQ13"/>
      <c r="MSR13"/>
      <c r="MSS13"/>
      <c r="MST13"/>
      <c r="MSU13"/>
      <c r="MSV13"/>
      <c r="MSW13"/>
      <c r="MSX13"/>
      <c r="MSY13"/>
      <c r="MSZ13"/>
      <c r="MTA13"/>
      <c r="MTB13"/>
      <c r="MTC13"/>
      <c r="MTD13"/>
      <c r="MTE13"/>
      <c r="MTF13"/>
      <c r="MTG13"/>
      <c r="MTH13"/>
      <c r="MTI13"/>
      <c r="MTJ13"/>
      <c r="MTK13"/>
      <c r="MTL13"/>
      <c r="MTM13"/>
      <c r="MTN13"/>
      <c r="MTO13"/>
      <c r="MTP13"/>
      <c r="MTQ13"/>
      <c r="MTR13"/>
      <c r="MTS13"/>
      <c r="MTT13"/>
      <c r="MTU13"/>
      <c r="MTV13"/>
      <c r="MTW13"/>
      <c r="MTX13"/>
      <c r="MTY13"/>
      <c r="MTZ13"/>
      <c r="MUA13"/>
      <c r="MUB13"/>
      <c r="MUC13"/>
      <c r="MUD13"/>
      <c r="MUE13"/>
      <c r="MUF13"/>
      <c r="MUG13"/>
      <c r="MUH13"/>
      <c r="MUI13"/>
      <c r="MUJ13"/>
      <c r="MUK13"/>
      <c r="MUL13"/>
      <c r="MUM13"/>
      <c r="MUN13"/>
      <c r="MUO13"/>
      <c r="MUP13"/>
      <c r="MUQ13"/>
      <c r="MUR13"/>
      <c r="MUS13"/>
      <c r="MUT13"/>
      <c r="MUU13"/>
      <c r="MUV13"/>
      <c r="MUW13"/>
      <c r="MUX13"/>
      <c r="MUY13"/>
      <c r="MUZ13"/>
      <c r="MVA13"/>
      <c r="MVB13"/>
      <c r="MVC13"/>
      <c r="MVD13"/>
      <c r="MVE13"/>
      <c r="MVF13"/>
      <c r="MVG13"/>
      <c r="MVH13"/>
      <c r="MVI13"/>
      <c r="MVJ13"/>
      <c r="MVK13"/>
      <c r="MVL13"/>
      <c r="MVM13"/>
      <c r="MVN13"/>
      <c r="MVO13"/>
      <c r="MVP13"/>
      <c r="MVQ13"/>
      <c r="MVR13"/>
      <c r="MVS13"/>
      <c r="MVT13"/>
      <c r="MVU13"/>
      <c r="MVV13"/>
      <c r="MVW13"/>
      <c r="MVX13"/>
      <c r="MVY13"/>
      <c r="MVZ13"/>
      <c r="MWA13"/>
      <c r="MWB13"/>
      <c r="MWC13"/>
      <c r="MWD13"/>
      <c r="MWE13"/>
      <c r="MWF13"/>
      <c r="MWG13"/>
      <c r="MWH13"/>
      <c r="MWI13"/>
      <c r="MWJ13"/>
      <c r="MWK13"/>
      <c r="MWL13"/>
      <c r="MWM13"/>
      <c r="MWN13"/>
      <c r="MWO13"/>
      <c r="MWP13"/>
      <c r="MWQ13"/>
      <c r="MWR13"/>
      <c r="MWS13"/>
      <c r="MWT13"/>
      <c r="MWU13"/>
      <c r="MWV13"/>
      <c r="MWW13"/>
      <c r="MWX13"/>
      <c r="MWY13"/>
      <c r="MWZ13"/>
      <c r="MXA13"/>
      <c r="MXB13"/>
      <c r="MXC13"/>
      <c r="MXD13"/>
      <c r="MXE13"/>
      <c r="MXF13"/>
      <c r="MXG13"/>
      <c r="MXH13"/>
      <c r="MXI13"/>
      <c r="MXJ13"/>
      <c r="MXK13"/>
      <c r="MXL13"/>
      <c r="MXM13"/>
      <c r="MXN13"/>
      <c r="MXO13"/>
      <c r="MXP13"/>
      <c r="MXQ13"/>
      <c r="MXR13"/>
      <c r="MXS13"/>
      <c r="MXT13"/>
      <c r="MXU13"/>
      <c r="MXV13"/>
      <c r="MXW13"/>
      <c r="MXX13"/>
      <c r="MXY13"/>
      <c r="MXZ13"/>
      <c r="MYA13"/>
      <c r="MYB13"/>
      <c r="MYC13"/>
      <c r="MYD13"/>
      <c r="MYE13"/>
      <c r="MYF13"/>
      <c r="MYG13"/>
      <c r="MYH13"/>
      <c r="MYI13"/>
      <c r="MYJ13"/>
      <c r="MYK13"/>
      <c r="MYL13"/>
      <c r="MYM13"/>
      <c r="MYN13"/>
      <c r="MYO13"/>
      <c r="MYP13"/>
      <c r="MYQ13"/>
      <c r="MYR13"/>
      <c r="MYS13"/>
      <c r="MYT13"/>
      <c r="MYU13"/>
      <c r="MYV13"/>
      <c r="MYW13"/>
      <c r="MYX13"/>
      <c r="MYY13"/>
      <c r="MYZ13"/>
      <c r="MZA13"/>
      <c r="MZB13"/>
      <c r="MZC13"/>
      <c r="MZD13"/>
      <c r="MZE13"/>
      <c r="MZF13"/>
      <c r="MZG13"/>
      <c r="MZH13"/>
      <c r="MZI13"/>
      <c r="MZJ13"/>
      <c r="MZK13"/>
      <c r="MZL13"/>
      <c r="MZM13"/>
      <c r="MZN13"/>
      <c r="MZO13"/>
      <c r="MZP13"/>
      <c r="MZQ13"/>
      <c r="MZR13"/>
      <c r="MZS13"/>
      <c r="MZT13"/>
      <c r="MZU13"/>
      <c r="MZV13"/>
      <c r="MZW13"/>
      <c r="MZX13"/>
      <c r="MZY13"/>
      <c r="MZZ13"/>
      <c r="NAA13"/>
      <c r="NAB13"/>
      <c r="NAC13"/>
      <c r="NAD13"/>
      <c r="NAE13"/>
      <c r="NAF13"/>
      <c r="NAG13"/>
      <c r="NAH13"/>
      <c r="NAI13"/>
      <c r="NAJ13"/>
      <c r="NAK13"/>
      <c r="NAL13"/>
      <c r="NAM13"/>
      <c r="NAN13"/>
      <c r="NAO13"/>
      <c r="NAP13"/>
      <c r="NAQ13"/>
      <c r="NAR13"/>
      <c r="NAS13"/>
      <c r="NAT13"/>
      <c r="NAU13"/>
      <c r="NAV13"/>
      <c r="NAW13"/>
      <c r="NAX13"/>
      <c r="NAY13"/>
      <c r="NAZ13"/>
      <c r="NBA13"/>
      <c r="NBB13"/>
      <c r="NBC13"/>
      <c r="NBD13"/>
      <c r="NBE13"/>
      <c r="NBF13"/>
      <c r="NBG13"/>
      <c r="NBH13"/>
      <c r="NBI13"/>
      <c r="NBJ13"/>
      <c r="NBK13"/>
      <c r="NBL13"/>
      <c r="NBM13"/>
      <c r="NBN13"/>
      <c r="NBO13"/>
      <c r="NBP13"/>
      <c r="NBQ13"/>
      <c r="NBR13"/>
      <c r="NBS13"/>
      <c r="NBT13"/>
      <c r="NBU13"/>
      <c r="NBV13"/>
      <c r="NBW13"/>
      <c r="NBX13"/>
      <c r="NBY13"/>
      <c r="NBZ13"/>
      <c r="NCA13"/>
      <c r="NCB13"/>
      <c r="NCC13"/>
      <c r="NCD13"/>
      <c r="NCE13"/>
      <c r="NCF13"/>
      <c r="NCG13"/>
      <c r="NCH13"/>
      <c r="NCI13"/>
      <c r="NCJ13"/>
      <c r="NCK13"/>
      <c r="NCL13"/>
      <c r="NCM13"/>
      <c r="NCN13"/>
      <c r="NCO13"/>
      <c r="NCP13"/>
      <c r="NCQ13"/>
      <c r="NCR13"/>
      <c r="NCS13"/>
      <c r="NCT13"/>
      <c r="NCU13"/>
      <c r="NCV13"/>
      <c r="NCW13"/>
      <c r="NCX13"/>
      <c r="NCY13"/>
      <c r="NCZ13"/>
      <c r="NDA13"/>
      <c r="NDB13"/>
      <c r="NDC13"/>
      <c r="NDD13"/>
      <c r="NDE13"/>
      <c r="NDF13"/>
      <c r="NDG13"/>
      <c r="NDH13"/>
      <c r="NDI13"/>
      <c r="NDJ13"/>
      <c r="NDK13"/>
      <c r="NDL13"/>
      <c r="NDM13"/>
      <c r="NDN13"/>
      <c r="NDO13"/>
      <c r="NDP13"/>
      <c r="NDQ13"/>
      <c r="NDR13"/>
      <c r="NDS13"/>
      <c r="NDT13"/>
      <c r="NDU13"/>
      <c r="NDV13"/>
      <c r="NDW13"/>
      <c r="NDX13"/>
      <c r="NDY13"/>
      <c r="NDZ13"/>
      <c r="NEA13"/>
      <c r="NEB13"/>
      <c r="NEC13"/>
      <c r="NED13"/>
      <c r="NEE13"/>
      <c r="NEF13"/>
      <c r="NEG13"/>
      <c r="NEH13"/>
      <c r="NEI13"/>
      <c r="NEJ13"/>
      <c r="NEK13"/>
      <c r="NEL13"/>
      <c r="NEM13"/>
      <c r="NEN13"/>
      <c r="NEO13"/>
      <c r="NEP13"/>
      <c r="NEQ13"/>
      <c r="NER13"/>
      <c r="NES13"/>
      <c r="NET13"/>
      <c r="NEU13"/>
      <c r="NEV13"/>
      <c r="NEW13"/>
      <c r="NEX13"/>
      <c r="NEY13"/>
      <c r="NEZ13"/>
      <c r="NFA13"/>
      <c r="NFB13"/>
      <c r="NFC13"/>
      <c r="NFD13"/>
      <c r="NFE13"/>
      <c r="NFF13"/>
      <c r="NFG13"/>
      <c r="NFH13"/>
      <c r="NFI13"/>
      <c r="NFJ13"/>
      <c r="NFK13"/>
      <c r="NFL13"/>
      <c r="NFM13"/>
      <c r="NFN13"/>
      <c r="NFO13"/>
      <c r="NFP13"/>
      <c r="NFQ13"/>
      <c r="NFR13"/>
      <c r="NFS13"/>
      <c r="NFT13"/>
      <c r="NFU13"/>
      <c r="NFV13"/>
      <c r="NFW13"/>
      <c r="NFX13"/>
      <c r="NFY13"/>
      <c r="NFZ13"/>
      <c r="NGA13"/>
      <c r="NGB13"/>
      <c r="NGC13"/>
      <c r="NGD13"/>
      <c r="NGE13"/>
      <c r="NGF13"/>
      <c r="NGG13"/>
      <c r="NGH13"/>
      <c r="NGI13"/>
      <c r="NGJ13"/>
      <c r="NGK13"/>
      <c r="NGL13"/>
      <c r="NGM13"/>
      <c r="NGN13"/>
      <c r="NGO13"/>
      <c r="NGP13"/>
      <c r="NGQ13"/>
      <c r="NGR13"/>
      <c r="NGS13"/>
      <c r="NGT13"/>
      <c r="NGU13"/>
      <c r="NGV13"/>
      <c r="NGW13"/>
      <c r="NGX13"/>
      <c r="NGY13"/>
      <c r="NGZ13"/>
      <c r="NHA13"/>
      <c r="NHB13"/>
      <c r="NHC13"/>
      <c r="NHD13"/>
      <c r="NHE13"/>
      <c r="NHF13"/>
      <c r="NHG13"/>
      <c r="NHH13"/>
      <c r="NHI13"/>
      <c r="NHJ13"/>
      <c r="NHK13"/>
      <c r="NHL13"/>
      <c r="NHM13"/>
      <c r="NHN13"/>
      <c r="NHO13"/>
      <c r="NHP13"/>
      <c r="NHQ13"/>
      <c r="NHR13"/>
      <c r="NHS13"/>
      <c r="NHT13"/>
      <c r="NHU13"/>
      <c r="NHV13"/>
      <c r="NHW13"/>
      <c r="NHX13"/>
      <c r="NHY13"/>
      <c r="NHZ13"/>
      <c r="NIA13"/>
      <c r="NIB13"/>
      <c r="NIC13"/>
      <c r="NID13"/>
      <c r="NIE13"/>
      <c r="NIF13"/>
      <c r="NIG13"/>
      <c r="NIH13"/>
      <c r="NII13"/>
      <c r="NIJ13"/>
      <c r="NIK13"/>
      <c r="NIL13"/>
      <c r="NIM13"/>
      <c r="NIN13"/>
      <c r="NIO13"/>
      <c r="NIP13"/>
      <c r="NIQ13"/>
      <c r="NIR13"/>
      <c r="NIS13"/>
      <c r="NIT13"/>
      <c r="NIU13"/>
      <c r="NIV13"/>
      <c r="NIW13"/>
      <c r="NIX13"/>
      <c r="NIY13"/>
      <c r="NIZ13"/>
      <c r="NJA13"/>
      <c r="NJB13"/>
      <c r="NJC13"/>
      <c r="NJD13"/>
      <c r="NJE13"/>
      <c r="NJF13"/>
      <c r="NJG13"/>
      <c r="NJH13"/>
      <c r="NJI13"/>
      <c r="NJJ13"/>
      <c r="NJK13"/>
      <c r="NJL13"/>
      <c r="NJM13"/>
      <c r="NJN13"/>
      <c r="NJO13"/>
      <c r="NJP13"/>
      <c r="NJQ13"/>
      <c r="NJR13"/>
      <c r="NJS13"/>
      <c r="NJT13"/>
      <c r="NJU13"/>
      <c r="NJV13"/>
      <c r="NJW13"/>
      <c r="NJX13"/>
      <c r="NJY13"/>
      <c r="NJZ13"/>
      <c r="NKA13"/>
      <c r="NKB13"/>
      <c r="NKC13"/>
      <c r="NKD13"/>
      <c r="NKE13"/>
      <c r="NKF13"/>
      <c r="NKG13"/>
      <c r="NKH13"/>
      <c r="NKI13"/>
      <c r="NKJ13"/>
      <c r="NKK13"/>
      <c r="NKL13"/>
      <c r="NKM13"/>
      <c r="NKN13"/>
      <c r="NKO13"/>
      <c r="NKP13"/>
      <c r="NKQ13"/>
      <c r="NKR13"/>
      <c r="NKS13"/>
      <c r="NKT13"/>
      <c r="NKU13"/>
      <c r="NKV13"/>
      <c r="NKW13"/>
      <c r="NKX13"/>
      <c r="NKY13"/>
      <c r="NKZ13"/>
      <c r="NLA13"/>
      <c r="NLB13"/>
      <c r="NLC13"/>
      <c r="NLD13"/>
      <c r="NLE13"/>
      <c r="NLF13"/>
      <c r="NLG13"/>
      <c r="NLH13"/>
      <c r="NLI13"/>
      <c r="NLJ13"/>
      <c r="NLK13"/>
      <c r="NLL13"/>
      <c r="NLM13"/>
      <c r="NLN13"/>
      <c r="NLO13"/>
      <c r="NLP13"/>
      <c r="NLQ13"/>
      <c r="NLR13"/>
      <c r="NLS13"/>
      <c r="NLT13"/>
      <c r="NLU13"/>
      <c r="NLV13"/>
      <c r="NLW13"/>
      <c r="NLX13"/>
      <c r="NLY13"/>
      <c r="NLZ13"/>
      <c r="NMA13"/>
      <c r="NMB13"/>
      <c r="NMC13"/>
      <c r="NMD13"/>
      <c r="NME13"/>
      <c r="NMF13"/>
      <c r="NMG13"/>
      <c r="NMH13"/>
      <c r="NMI13"/>
      <c r="NMJ13"/>
      <c r="NMK13"/>
      <c r="NML13"/>
      <c r="NMM13"/>
      <c r="NMN13"/>
      <c r="NMO13"/>
      <c r="NMP13"/>
      <c r="NMQ13"/>
      <c r="NMR13"/>
      <c r="NMS13"/>
      <c r="NMT13"/>
      <c r="NMU13"/>
      <c r="NMV13"/>
      <c r="NMW13"/>
      <c r="NMX13"/>
      <c r="NMY13"/>
      <c r="NMZ13"/>
      <c r="NNA13"/>
      <c r="NNB13"/>
      <c r="NNC13"/>
      <c r="NND13"/>
      <c r="NNE13"/>
      <c r="NNF13"/>
      <c r="NNG13"/>
      <c r="NNH13"/>
      <c r="NNI13"/>
      <c r="NNJ13"/>
      <c r="NNK13"/>
      <c r="NNL13"/>
      <c r="NNM13"/>
      <c r="NNN13"/>
      <c r="NNO13"/>
      <c r="NNP13"/>
      <c r="NNQ13"/>
      <c r="NNR13"/>
      <c r="NNS13"/>
      <c r="NNT13"/>
      <c r="NNU13"/>
      <c r="NNV13"/>
      <c r="NNW13"/>
      <c r="NNX13"/>
      <c r="NNY13"/>
      <c r="NNZ13"/>
      <c r="NOA13"/>
      <c r="NOB13"/>
      <c r="NOC13"/>
      <c r="NOD13"/>
      <c r="NOE13"/>
      <c r="NOF13"/>
      <c r="NOG13"/>
      <c r="NOH13"/>
      <c r="NOI13"/>
      <c r="NOJ13"/>
      <c r="NOK13"/>
      <c r="NOL13"/>
      <c r="NOM13"/>
      <c r="NON13"/>
      <c r="NOO13"/>
      <c r="NOP13"/>
      <c r="NOQ13"/>
      <c r="NOR13"/>
      <c r="NOS13"/>
      <c r="NOT13"/>
      <c r="NOU13"/>
      <c r="NOV13"/>
      <c r="NOW13"/>
      <c r="NOX13"/>
      <c r="NOY13"/>
      <c r="NOZ13"/>
      <c r="NPA13"/>
      <c r="NPB13"/>
      <c r="NPC13"/>
      <c r="NPD13"/>
      <c r="NPE13"/>
      <c r="NPF13"/>
      <c r="NPG13"/>
      <c r="NPH13"/>
      <c r="NPI13"/>
      <c r="NPJ13"/>
      <c r="NPK13"/>
      <c r="NPL13"/>
      <c r="NPM13"/>
      <c r="NPN13"/>
      <c r="NPO13"/>
      <c r="NPP13"/>
      <c r="NPQ13"/>
      <c r="NPR13"/>
      <c r="NPS13"/>
      <c r="NPT13"/>
      <c r="NPU13"/>
      <c r="NPV13"/>
      <c r="NPW13"/>
      <c r="NPX13"/>
      <c r="NPY13"/>
      <c r="NPZ13"/>
      <c r="NQA13"/>
      <c r="NQB13"/>
      <c r="NQC13"/>
      <c r="NQD13"/>
      <c r="NQE13"/>
      <c r="NQF13"/>
      <c r="NQG13"/>
      <c r="NQH13"/>
      <c r="NQI13"/>
      <c r="NQJ13"/>
      <c r="NQK13"/>
      <c r="NQL13"/>
      <c r="NQM13"/>
      <c r="NQN13"/>
      <c r="NQO13"/>
      <c r="NQP13"/>
      <c r="NQQ13"/>
      <c r="NQR13"/>
      <c r="NQS13"/>
      <c r="NQT13"/>
      <c r="NQU13"/>
      <c r="NQV13"/>
      <c r="NQW13"/>
      <c r="NQX13"/>
      <c r="NQY13"/>
      <c r="NQZ13"/>
      <c r="NRA13"/>
      <c r="NRB13"/>
      <c r="NRC13"/>
      <c r="NRD13"/>
      <c r="NRE13"/>
      <c r="NRF13"/>
      <c r="NRG13"/>
      <c r="NRH13"/>
      <c r="NRI13"/>
      <c r="NRJ13"/>
      <c r="NRK13"/>
      <c r="NRL13"/>
      <c r="NRM13"/>
      <c r="NRN13"/>
      <c r="NRO13"/>
      <c r="NRP13"/>
      <c r="NRQ13"/>
      <c r="NRR13"/>
      <c r="NRS13"/>
      <c r="NRT13"/>
      <c r="NRU13"/>
      <c r="NRV13"/>
      <c r="NRW13"/>
      <c r="NRX13"/>
      <c r="NRY13"/>
      <c r="NRZ13"/>
      <c r="NSA13"/>
      <c r="NSB13"/>
      <c r="NSC13"/>
      <c r="NSD13"/>
      <c r="NSE13"/>
      <c r="NSF13"/>
      <c r="NSG13"/>
      <c r="NSH13"/>
      <c r="NSI13"/>
      <c r="NSJ13"/>
      <c r="NSK13"/>
      <c r="NSL13"/>
      <c r="NSM13"/>
      <c r="NSN13"/>
      <c r="NSO13"/>
      <c r="NSP13"/>
      <c r="NSQ13"/>
      <c r="NSR13"/>
      <c r="NSS13"/>
      <c r="NST13"/>
      <c r="NSU13"/>
      <c r="NSV13"/>
      <c r="NSW13"/>
      <c r="NSX13"/>
      <c r="NSY13"/>
      <c r="NSZ13"/>
      <c r="NTA13"/>
      <c r="NTB13"/>
      <c r="NTC13"/>
      <c r="NTD13"/>
      <c r="NTE13"/>
      <c r="NTF13"/>
      <c r="NTG13"/>
      <c r="NTH13"/>
      <c r="NTI13"/>
      <c r="NTJ13"/>
      <c r="NTK13"/>
      <c r="NTL13"/>
      <c r="NTM13"/>
      <c r="NTN13"/>
      <c r="NTO13"/>
      <c r="NTP13"/>
      <c r="NTQ13"/>
      <c r="NTR13"/>
      <c r="NTS13"/>
      <c r="NTT13"/>
      <c r="NTU13"/>
      <c r="NTV13"/>
      <c r="NTW13"/>
      <c r="NTX13"/>
      <c r="NTY13"/>
      <c r="NTZ13"/>
      <c r="NUA13"/>
      <c r="NUB13"/>
      <c r="NUC13"/>
      <c r="NUD13"/>
      <c r="NUE13"/>
      <c r="NUF13"/>
      <c r="NUG13"/>
      <c r="NUH13"/>
      <c r="NUI13"/>
      <c r="NUJ13"/>
      <c r="NUK13"/>
      <c r="NUL13"/>
      <c r="NUM13"/>
      <c r="NUN13"/>
      <c r="NUO13"/>
      <c r="NUP13"/>
      <c r="NUQ13"/>
      <c r="NUR13"/>
      <c r="NUS13"/>
      <c r="NUT13"/>
      <c r="NUU13"/>
      <c r="NUV13"/>
      <c r="NUW13"/>
      <c r="NUX13"/>
      <c r="NUY13"/>
      <c r="NUZ13"/>
      <c r="NVA13"/>
      <c r="NVB13"/>
      <c r="NVC13"/>
      <c r="NVD13"/>
      <c r="NVE13"/>
      <c r="NVF13"/>
      <c r="NVG13"/>
      <c r="NVH13"/>
      <c r="NVI13"/>
      <c r="NVJ13"/>
      <c r="NVK13"/>
      <c r="NVL13"/>
      <c r="NVM13"/>
      <c r="NVN13"/>
      <c r="NVO13"/>
      <c r="NVP13"/>
      <c r="NVQ13"/>
      <c r="NVR13"/>
      <c r="NVS13"/>
      <c r="NVT13"/>
      <c r="NVU13"/>
      <c r="NVV13"/>
      <c r="NVW13"/>
      <c r="NVX13"/>
      <c r="NVY13"/>
      <c r="NVZ13"/>
      <c r="NWA13"/>
      <c r="NWB13"/>
      <c r="NWC13"/>
      <c r="NWD13"/>
      <c r="NWE13"/>
      <c r="NWF13"/>
      <c r="NWG13"/>
      <c r="NWH13"/>
      <c r="NWI13"/>
      <c r="NWJ13"/>
      <c r="NWK13"/>
      <c r="NWL13"/>
      <c r="NWM13"/>
      <c r="NWN13"/>
      <c r="NWO13"/>
      <c r="NWP13"/>
      <c r="NWQ13"/>
      <c r="NWR13"/>
      <c r="NWS13"/>
      <c r="NWT13"/>
      <c r="NWU13"/>
      <c r="NWV13"/>
      <c r="NWW13"/>
      <c r="NWX13"/>
      <c r="NWY13"/>
      <c r="NWZ13"/>
      <c r="NXA13"/>
      <c r="NXB13"/>
      <c r="NXC13"/>
      <c r="NXD13"/>
      <c r="NXE13"/>
      <c r="NXF13"/>
      <c r="NXG13"/>
      <c r="NXH13"/>
      <c r="NXI13"/>
      <c r="NXJ13"/>
      <c r="NXK13"/>
      <c r="NXL13"/>
      <c r="NXM13"/>
      <c r="NXN13"/>
      <c r="NXO13"/>
      <c r="NXP13"/>
      <c r="NXQ13"/>
      <c r="NXR13"/>
      <c r="NXS13"/>
      <c r="NXT13"/>
      <c r="NXU13"/>
      <c r="NXV13"/>
      <c r="NXW13"/>
      <c r="NXX13"/>
      <c r="NXY13"/>
      <c r="NXZ13"/>
      <c r="NYA13"/>
      <c r="NYB13"/>
      <c r="NYC13"/>
      <c r="NYD13"/>
      <c r="NYE13"/>
      <c r="NYF13"/>
      <c r="NYG13"/>
      <c r="NYH13"/>
      <c r="NYI13"/>
      <c r="NYJ13"/>
      <c r="NYK13"/>
      <c r="NYL13"/>
      <c r="NYM13"/>
      <c r="NYN13"/>
      <c r="NYO13"/>
      <c r="NYP13"/>
      <c r="NYQ13"/>
      <c r="NYR13"/>
      <c r="NYS13"/>
      <c r="NYT13"/>
      <c r="NYU13"/>
      <c r="NYV13"/>
      <c r="NYW13"/>
      <c r="NYX13"/>
      <c r="NYY13"/>
      <c r="NYZ13"/>
      <c r="NZA13"/>
      <c r="NZB13"/>
      <c r="NZC13"/>
      <c r="NZD13"/>
      <c r="NZE13"/>
      <c r="NZF13"/>
      <c r="NZG13"/>
      <c r="NZH13"/>
      <c r="NZI13"/>
      <c r="NZJ13"/>
      <c r="NZK13"/>
      <c r="NZL13"/>
      <c r="NZM13"/>
      <c r="NZN13"/>
      <c r="NZO13"/>
      <c r="NZP13"/>
      <c r="NZQ13"/>
      <c r="NZR13"/>
      <c r="NZS13"/>
      <c r="NZT13"/>
      <c r="NZU13"/>
      <c r="NZV13"/>
      <c r="NZW13"/>
      <c r="NZX13"/>
      <c r="NZY13"/>
      <c r="NZZ13"/>
      <c r="OAA13"/>
      <c r="OAB13"/>
      <c r="OAC13"/>
      <c r="OAD13"/>
      <c r="OAE13"/>
      <c r="OAF13"/>
      <c r="OAG13"/>
      <c r="OAH13"/>
      <c r="OAI13"/>
      <c r="OAJ13"/>
      <c r="OAK13"/>
      <c r="OAL13"/>
      <c r="OAM13"/>
      <c r="OAN13"/>
      <c r="OAO13"/>
      <c r="OAP13"/>
      <c r="OAQ13"/>
      <c r="OAR13"/>
      <c r="OAS13"/>
      <c r="OAT13"/>
      <c r="OAU13"/>
      <c r="OAV13"/>
      <c r="OAW13"/>
      <c r="OAX13"/>
      <c r="OAY13"/>
      <c r="OAZ13"/>
      <c r="OBA13"/>
      <c r="OBB13"/>
      <c r="OBC13"/>
      <c r="OBD13"/>
      <c r="OBE13"/>
      <c r="OBF13"/>
      <c r="OBG13"/>
      <c r="OBH13"/>
      <c r="OBI13"/>
      <c r="OBJ13"/>
      <c r="OBK13"/>
      <c r="OBL13"/>
      <c r="OBM13"/>
      <c r="OBN13"/>
      <c r="OBO13"/>
      <c r="OBP13"/>
      <c r="OBQ13"/>
      <c r="OBR13"/>
      <c r="OBS13"/>
      <c r="OBT13"/>
      <c r="OBU13"/>
      <c r="OBV13"/>
      <c r="OBW13"/>
      <c r="OBX13"/>
      <c r="OBY13"/>
      <c r="OBZ13"/>
      <c r="OCA13"/>
      <c r="OCB13"/>
      <c r="OCC13"/>
      <c r="OCD13"/>
      <c r="OCE13"/>
      <c r="OCF13"/>
      <c r="OCG13"/>
      <c r="OCH13"/>
      <c r="OCI13"/>
      <c r="OCJ13"/>
      <c r="OCK13"/>
      <c r="OCL13"/>
      <c r="OCM13"/>
      <c r="OCN13"/>
      <c r="OCO13"/>
      <c r="OCP13"/>
      <c r="OCQ13"/>
      <c r="OCR13"/>
      <c r="OCS13"/>
      <c r="OCT13"/>
      <c r="OCU13"/>
      <c r="OCV13"/>
      <c r="OCW13"/>
      <c r="OCX13"/>
      <c r="OCY13"/>
      <c r="OCZ13"/>
      <c r="ODA13"/>
      <c r="ODB13"/>
      <c r="ODC13"/>
      <c r="ODD13"/>
      <c r="ODE13"/>
      <c r="ODF13"/>
      <c r="ODG13"/>
      <c r="ODH13"/>
      <c r="ODI13"/>
      <c r="ODJ13"/>
      <c r="ODK13"/>
      <c r="ODL13"/>
      <c r="ODM13"/>
      <c r="ODN13"/>
      <c r="ODO13"/>
      <c r="ODP13"/>
      <c r="ODQ13"/>
      <c r="ODR13"/>
      <c r="ODS13"/>
      <c r="ODT13"/>
      <c r="ODU13"/>
      <c r="ODV13"/>
      <c r="ODW13"/>
      <c r="ODX13"/>
      <c r="ODY13"/>
      <c r="ODZ13"/>
      <c r="OEA13"/>
      <c r="OEB13"/>
      <c r="OEC13"/>
      <c r="OED13"/>
      <c r="OEE13"/>
      <c r="OEF13"/>
      <c r="OEG13"/>
      <c r="OEH13"/>
      <c r="OEI13"/>
      <c r="OEJ13"/>
      <c r="OEK13"/>
      <c r="OEL13"/>
      <c r="OEM13"/>
      <c r="OEN13"/>
      <c r="OEO13"/>
      <c r="OEP13"/>
      <c r="OEQ13"/>
      <c r="OER13"/>
      <c r="OES13"/>
      <c r="OET13"/>
      <c r="OEU13"/>
      <c r="OEV13"/>
      <c r="OEW13"/>
      <c r="OEX13"/>
      <c r="OEY13"/>
      <c r="OEZ13"/>
      <c r="OFA13"/>
      <c r="OFB13"/>
      <c r="OFC13"/>
      <c r="OFD13"/>
      <c r="OFE13"/>
      <c r="OFF13"/>
      <c r="OFG13"/>
      <c r="OFH13"/>
      <c r="OFI13"/>
      <c r="OFJ13"/>
      <c r="OFK13"/>
      <c r="OFL13"/>
      <c r="OFM13"/>
      <c r="OFN13"/>
      <c r="OFO13"/>
      <c r="OFP13"/>
      <c r="OFQ13"/>
      <c r="OFR13"/>
      <c r="OFS13"/>
      <c r="OFT13"/>
      <c r="OFU13"/>
      <c r="OFV13"/>
      <c r="OFW13"/>
      <c r="OFX13"/>
      <c r="OFY13"/>
      <c r="OFZ13"/>
      <c r="OGA13"/>
      <c r="OGB13"/>
      <c r="OGC13"/>
      <c r="OGD13"/>
      <c r="OGE13"/>
      <c r="OGF13"/>
      <c r="OGG13"/>
      <c r="OGH13"/>
      <c r="OGI13"/>
      <c r="OGJ13"/>
      <c r="OGK13"/>
      <c r="OGL13"/>
      <c r="OGM13"/>
      <c r="OGN13"/>
      <c r="OGO13"/>
      <c r="OGP13"/>
      <c r="OGQ13"/>
      <c r="OGR13"/>
      <c r="OGS13"/>
      <c r="OGT13"/>
      <c r="OGU13"/>
      <c r="OGV13"/>
      <c r="OGW13"/>
      <c r="OGX13"/>
      <c r="OGY13"/>
      <c r="OGZ13"/>
      <c r="OHA13"/>
      <c r="OHB13"/>
      <c r="OHC13"/>
      <c r="OHD13"/>
      <c r="OHE13"/>
      <c r="OHF13"/>
      <c r="OHG13"/>
      <c r="OHH13"/>
      <c r="OHI13"/>
      <c r="OHJ13"/>
      <c r="OHK13"/>
      <c r="OHL13"/>
      <c r="OHM13"/>
      <c r="OHN13"/>
      <c r="OHO13"/>
      <c r="OHP13"/>
      <c r="OHQ13"/>
      <c r="OHR13"/>
      <c r="OHS13"/>
      <c r="OHT13"/>
      <c r="OHU13"/>
      <c r="OHV13"/>
      <c r="OHW13"/>
      <c r="OHX13"/>
      <c r="OHY13"/>
      <c r="OHZ13"/>
      <c r="OIA13"/>
      <c r="OIB13"/>
      <c r="OIC13"/>
      <c r="OID13"/>
      <c r="OIE13"/>
      <c r="OIF13"/>
      <c r="OIG13"/>
      <c r="OIH13"/>
      <c r="OII13"/>
      <c r="OIJ13"/>
      <c r="OIK13"/>
      <c r="OIL13"/>
      <c r="OIM13"/>
      <c r="OIN13"/>
      <c r="OIO13"/>
      <c r="OIP13"/>
      <c r="OIQ13"/>
      <c r="OIR13"/>
      <c r="OIS13"/>
      <c r="OIT13"/>
      <c r="OIU13"/>
      <c r="OIV13"/>
      <c r="OIW13"/>
      <c r="OIX13"/>
      <c r="OIY13"/>
      <c r="OIZ13"/>
      <c r="OJA13"/>
      <c r="OJB13"/>
      <c r="OJC13"/>
      <c r="OJD13"/>
      <c r="OJE13"/>
      <c r="OJF13"/>
      <c r="OJG13"/>
      <c r="OJH13"/>
      <c r="OJI13"/>
      <c r="OJJ13"/>
      <c r="OJK13"/>
      <c r="OJL13"/>
      <c r="OJM13"/>
      <c r="OJN13"/>
      <c r="OJO13"/>
      <c r="OJP13"/>
      <c r="OJQ13"/>
      <c r="OJR13"/>
      <c r="OJS13"/>
      <c r="OJT13"/>
      <c r="OJU13"/>
      <c r="OJV13"/>
      <c r="OJW13"/>
      <c r="OJX13"/>
      <c r="OJY13"/>
      <c r="OJZ13"/>
      <c r="OKA13"/>
      <c r="OKB13"/>
      <c r="OKC13"/>
      <c r="OKD13"/>
      <c r="OKE13"/>
      <c r="OKF13"/>
      <c r="OKG13"/>
      <c r="OKH13"/>
      <c r="OKI13"/>
      <c r="OKJ13"/>
      <c r="OKK13"/>
      <c r="OKL13"/>
      <c r="OKM13"/>
      <c r="OKN13"/>
      <c r="OKO13"/>
      <c r="OKP13"/>
      <c r="OKQ13"/>
      <c r="OKR13"/>
      <c r="OKS13"/>
      <c r="OKT13"/>
      <c r="OKU13"/>
      <c r="OKV13"/>
      <c r="OKW13"/>
      <c r="OKX13"/>
      <c r="OKY13"/>
      <c r="OKZ13"/>
      <c r="OLA13"/>
      <c r="OLB13"/>
      <c r="OLC13"/>
      <c r="OLD13"/>
      <c r="OLE13"/>
      <c r="OLF13"/>
      <c r="OLG13"/>
      <c r="OLH13"/>
      <c r="OLI13"/>
      <c r="OLJ13"/>
      <c r="OLK13"/>
      <c r="OLL13"/>
      <c r="OLM13"/>
      <c r="OLN13"/>
      <c r="OLO13"/>
      <c r="OLP13"/>
      <c r="OLQ13"/>
      <c r="OLR13"/>
      <c r="OLS13"/>
      <c r="OLT13"/>
      <c r="OLU13"/>
      <c r="OLV13"/>
      <c r="OLW13"/>
      <c r="OLX13"/>
      <c r="OLY13"/>
      <c r="OLZ13"/>
      <c r="OMA13"/>
      <c r="OMB13"/>
      <c r="OMC13"/>
      <c r="OMD13"/>
      <c r="OME13"/>
      <c r="OMF13"/>
      <c r="OMG13"/>
      <c r="OMH13"/>
      <c r="OMI13"/>
      <c r="OMJ13"/>
      <c r="OMK13"/>
      <c r="OML13"/>
      <c r="OMM13"/>
      <c r="OMN13"/>
      <c r="OMO13"/>
      <c r="OMP13"/>
      <c r="OMQ13"/>
      <c r="OMR13"/>
      <c r="OMS13"/>
      <c r="OMT13"/>
      <c r="OMU13"/>
      <c r="OMV13"/>
      <c r="OMW13"/>
      <c r="OMX13"/>
      <c r="OMY13"/>
      <c r="OMZ13"/>
      <c r="ONA13"/>
      <c r="ONB13"/>
      <c r="ONC13"/>
      <c r="OND13"/>
      <c r="ONE13"/>
      <c r="ONF13"/>
      <c r="ONG13"/>
      <c r="ONH13"/>
      <c r="ONI13"/>
      <c r="ONJ13"/>
      <c r="ONK13"/>
      <c r="ONL13"/>
      <c r="ONM13"/>
      <c r="ONN13"/>
      <c r="ONO13"/>
      <c r="ONP13"/>
      <c r="ONQ13"/>
      <c r="ONR13"/>
      <c r="ONS13"/>
      <c r="ONT13"/>
      <c r="ONU13"/>
      <c r="ONV13"/>
      <c r="ONW13"/>
      <c r="ONX13"/>
      <c r="ONY13"/>
      <c r="ONZ13"/>
      <c r="OOA13"/>
      <c r="OOB13"/>
      <c r="OOC13"/>
      <c r="OOD13"/>
      <c r="OOE13"/>
      <c r="OOF13"/>
      <c r="OOG13"/>
      <c r="OOH13"/>
      <c r="OOI13"/>
      <c r="OOJ13"/>
      <c r="OOK13"/>
      <c r="OOL13"/>
      <c r="OOM13"/>
      <c r="OON13"/>
      <c r="OOO13"/>
      <c r="OOP13"/>
      <c r="OOQ13"/>
      <c r="OOR13"/>
      <c r="OOS13"/>
      <c r="OOT13"/>
      <c r="OOU13"/>
      <c r="OOV13"/>
      <c r="OOW13"/>
      <c r="OOX13"/>
      <c r="OOY13"/>
      <c r="OOZ13"/>
      <c r="OPA13"/>
      <c r="OPB13"/>
      <c r="OPC13"/>
      <c r="OPD13"/>
      <c r="OPE13"/>
      <c r="OPF13"/>
      <c r="OPG13"/>
      <c r="OPH13"/>
      <c r="OPI13"/>
      <c r="OPJ13"/>
      <c r="OPK13"/>
      <c r="OPL13"/>
      <c r="OPM13"/>
      <c r="OPN13"/>
      <c r="OPO13"/>
      <c r="OPP13"/>
      <c r="OPQ13"/>
      <c r="OPR13"/>
      <c r="OPS13"/>
      <c r="OPT13"/>
      <c r="OPU13"/>
      <c r="OPV13"/>
      <c r="OPW13"/>
      <c r="OPX13"/>
      <c r="OPY13"/>
      <c r="OPZ13"/>
      <c r="OQA13"/>
      <c r="OQB13"/>
      <c r="OQC13"/>
      <c r="OQD13"/>
      <c r="OQE13"/>
      <c r="OQF13"/>
      <c r="OQG13"/>
      <c r="OQH13"/>
      <c r="OQI13"/>
      <c r="OQJ13"/>
      <c r="OQK13"/>
      <c r="OQL13"/>
      <c r="OQM13"/>
      <c r="OQN13"/>
      <c r="OQO13"/>
      <c r="OQP13"/>
      <c r="OQQ13"/>
      <c r="OQR13"/>
      <c r="OQS13"/>
      <c r="OQT13"/>
      <c r="OQU13"/>
      <c r="OQV13"/>
      <c r="OQW13"/>
      <c r="OQX13"/>
      <c r="OQY13"/>
      <c r="OQZ13"/>
      <c r="ORA13"/>
      <c r="ORB13"/>
      <c r="ORC13"/>
      <c r="ORD13"/>
      <c r="ORE13"/>
      <c r="ORF13"/>
      <c r="ORG13"/>
      <c r="ORH13"/>
      <c r="ORI13"/>
      <c r="ORJ13"/>
      <c r="ORK13"/>
      <c r="ORL13"/>
      <c r="ORM13"/>
      <c r="ORN13"/>
      <c r="ORO13"/>
      <c r="ORP13"/>
      <c r="ORQ13"/>
      <c r="ORR13"/>
      <c r="ORS13"/>
      <c r="ORT13"/>
      <c r="ORU13"/>
      <c r="ORV13"/>
      <c r="ORW13"/>
      <c r="ORX13"/>
      <c r="ORY13"/>
      <c r="ORZ13"/>
      <c r="OSA13"/>
      <c r="OSB13"/>
      <c r="OSC13"/>
      <c r="OSD13"/>
      <c r="OSE13"/>
      <c r="OSF13"/>
      <c r="OSG13"/>
      <c r="OSH13"/>
      <c r="OSI13"/>
      <c r="OSJ13"/>
      <c r="OSK13"/>
      <c r="OSL13"/>
      <c r="OSM13"/>
      <c r="OSN13"/>
      <c r="OSO13"/>
      <c r="OSP13"/>
      <c r="OSQ13"/>
      <c r="OSR13"/>
      <c r="OSS13"/>
      <c r="OST13"/>
      <c r="OSU13"/>
      <c r="OSV13"/>
      <c r="OSW13"/>
      <c r="OSX13"/>
      <c r="OSY13"/>
      <c r="OSZ13"/>
      <c r="OTA13"/>
      <c r="OTB13"/>
      <c r="OTC13"/>
      <c r="OTD13"/>
      <c r="OTE13"/>
      <c r="OTF13"/>
      <c r="OTG13"/>
      <c r="OTH13"/>
      <c r="OTI13"/>
      <c r="OTJ13"/>
      <c r="OTK13"/>
      <c r="OTL13"/>
      <c r="OTM13"/>
      <c r="OTN13"/>
      <c r="OTO13"/>
      <c r="OTP13"/>
      <c r="OTQ13"/>
      <c r="OTR13"/>
      <c r="OTS13"/>
      <c r="OTT13"/>
      <c r="OTU13"/>
      <c r="OTV13"/>
      <c r="OTW13"/>
      <c r="OTX13"/>
      <c r="OTY13"/>
      <c r="OTZ13"/>
      <c r="OUA13"/>
      <c r="OUB13"/>
      <c r="OUC13"/>
      <c r="OUD13"/>
      <c r="OUE13"/>
      <c r="OUF13"/>
      <c r="OUG13"/>
      <c r="OUH13"/>
      <c r="OUI13"/>
      <c r="OUJ13"/>
      <c r="OUK13"/>
      <c r="OUL13"/>
      <c r="OUM13"/>
      <c r="OUN13"/>
      <c r="OUO13"/>
      <c r="OUP13"/>
      <c r="OUQ13"/>
      <c r="OUR13"/>
      <c r="OUS13"/>
      <c r="OUT13"/>
      <c r="OUU13"/>
      <c r="OUV13"/>
      <c r="OUW13"/>
      <c r="OUX13"/>
      <c r="OUY13"/>
      <c r="OUZ13"/>
      <c r="OVA13"/>
      <c r="OVB13"/>
      <c r="OVC13"/>
      <c r="OVD13"/>
      <c r="OVE13"/>
      <c r="OVF13"/>
      <c r="OVG13"/>
      <c r="OVH13"/>
      <c r="OVI13"/>
      <c r="OVJ13"/>
      <c r="OVK13"/>
      <c r="OVL13"/>
      <c r="OVM13"/>
      <c r="OVN13"/>
      <c r="OVO13"/>
      <c r="OVP13"/>
      <c r="OVQ13"/>
      <c r="OVR13"/>
      <c r="OVS13"/>
      <c r="OVT13"/>
      <c r="OVU13"/>
      <c r="OVV13"/>
      <c r="OVW13"/>
      <c r="OVX13"/>
      <c r="OVY13"/>
      <c r="OVZ13"/>
      <c r="OWA13"/>
      <c r="OWB13"/>
      <c r="OWC13"/>
      <c r="OWD13"/>
      <c r="OWE13"/>
      <c r="OWF13"/>
      <c r="OWG13"/>
      <c r="OWH13"/>
      <c r="OWI13"/>
      <c r="OWJ13"/>
      <c r="OWK13"/>
      <c r="OWL13"/>
      <c r="OWM13"/>
      <c r="OWN13"/>
      <c r="OWO13"/>
      <c r="OWP13"/>
      <c r="OWQ13"/>
      <c r="OWR13"/>
      <c r="OWS13"/>
      <c r="OWT13"/>
      <c r="OWU13"/>
      <c r="OWV13"/>
      <c r="OWW13"/>
      <c r="OWX13"/>
      <c r="OWY13"/>
      <c r="OWZ13"/>
      <c r="OXA13"/>
      <c r="OXB13"/>
      <c r="OXC13"/>
      <c r="OXD13"/>
      <c r="OXE13"/>
      <c r="OXF13"/>
      <c r="OXG13"/>
      <c r="OXH13"/>
      <c r="OXI13"/>
      <c r="OXJ13"/>
      <c r="OXK13"/>
      <c r="OXL13"/>
      <c r="OXM13"/>
      <c r="OXN13"/>
      <c r="OXO13"/>
      <c r="OXP13"/>
      <c r="OXQ13"/>
      <c r="OXR13"/>
      <c r="OXS13"/>
      <c r="OXT13"/>
      <c r="OXU13"/>
      <c r="OXV13"/>
      <c r="OXW13"/>
      <c r="OXX13"/>
      <c r="OXY13"/>
      <c r="OXZ13"/>
      <c r="OYA13"/>
      <c r="OYB13"/>
      <c r="OYC13"/>
      <c r="OYD13"/>
      <c r="OYE13"/>
      <c r="OYF13"/>
      <c r="OYG13"/>
      <c r="OYH13"/>
      <c r="OYI13"/>
      <c r="OYJ13"/>
      <c r="OYK13"/>
      <c r="OYL13"/>
      <c r="OYM13"/>
      <c r="OYN13"/>
      <c r="OYO13"/>
      <c r="OYP13"/>
      <c r="OYQ13"/>
      <c r="OYR13"/>
      <c r="OYS13"/>
      <c r="OYT13"/>
      <c r="OYU13"/>
      <c r="OYV13"/>
      <c r="OYW13"/>
      <c r="OYX13"/>
      <c r="OYY13"/>
      <c r="OYZ13"/>
      <c r="OZA13"/>
      <c r="OZB13"/>
      <c r="OZC13"/>
      <c r="OZD13"/>
      <c r="OZE13"/>
      <c r="OZF13"/>
      <c r="OZG13"/>
      <c r="OZH13"/>
      <c r="OZI13"/>
      <c r="OZJ13"/>
      <c r="OZK13"/>
      <c r="OZL13"/>
      <c r="OZM13"/>
      <c r="OZN13"/>
      <c r="OZO13"/>
      <c r="OZP13"/>
      <c r="OZQ13"/>
      <c r="OZR13"/>
      <c r="OZS13"/>
      <c r="OZT13"/>
      <c r="OZU13"/>
      <c r="OZV13"/>
      <c r="OZW13"/>
      <c r="OZX13"/>
      <c r="OZY13"/>
      <c r="OZZ13"/>
      <c r="PAA13"/>
      <c r="PAB13"/>
      <c r="PAC13"/>
      <c r="PAD13"/>
      <c r="PAE13"/>
      <c r="PAF13"/>
      <c r="PAG13"/>
      <c r="PAH13"/>
      <c r="PAI13"/>
      <c r="PAJ13"/>
      <c r="PAK13"/>
      <c r="PAL13"/>
      <c r="PAM13"/>
      <c r="PAN13"/>
      <c r="PAO13"/>
      <c r="PAP13"/>
      <c r="PAQ13"/>
      <c r="PAR13"/>
      <c r="PAS13"/>
      <c r="PAT13"/>
      <c r="PAU13"/>
      <c r="PAV13"/>
      <c r="PAW13"/>
      <c r="PAX13"/>
      <c r="PAY13"/>
      <c r="PAZ13"/>
      <c r="PBA13"/>
      <c r="PBB13"/>
      <c r="PBC13"/>
      <c r="PBD13"/>
      <c r="PBE13"/>
      <c r="PBF13"/>
      <c r="PBG13"/>
      <c r="PBH13"/>
      <c r="PBI13"/>
      <c r="PBJ13"/>
      <c r="PBK13"/>
      <c r="PBL13"/>
      <c r="PBM13"/>
      <c r="PBN13"/>
      <c r="PBO13"/>
      <c r="PBP13"/>
      <c r="PBQ13"/>
      <c r="PBR13"/>
      <c r="PBS13"/>
      <c r="PBT13"/>
      <c r="PBU13"/>
      <c r="PBV13"/>
      <c r="PBW13"/>
      <c r="PBX13"/>
      <c r="PBY13"/>
      <c r="PBZ13"/>
      <c r="PCA13"/>
      <c r="PCB13"/>
      <c r="PCC13"/>
      <c r="PCD13"/>
      <c r="PCE13"/>
      <c r="PCF13"/>
      <c r="PCG13"/>
      <c r="PCH13"/>
      <c r="PCI13"/>
      <c r="PCJ13"/>
      <c r="PCK13"/>
      <c r="PCL13"/>
      <c r="PCM13"/>
      <c r="PCN13"/>
      <c r="PCO13"/>
      <c r="PCP13"/>
      <c r="PCQ13"/>
      <c r="PCR13"/>
      <c r="PCS13"/>
      <c r="PCT13"/>
      <c r="PCU13"/>
      <c r="PCV13"/>
      <c r="PCW13"/>
      <c r="PCX13"/>
      <c r="PCY13"/>
      <c r="PCZ13"/>
      <c r="PDA13"/>
      <c r="PDB13"/>
      <c r="PDC13"/>
      <c r="PDD13"/>
      <c r="PDE13"/>
      <c r="PDF13"/>
      <c r="PDG13"/>
      <c r="PDH13"/>
      <c r="PDI13"/>
      <c r="PDJ13"/>
      <c r="PDK13"/>
      <c r="PDL13"/>
      <c r="PDM13"/>
      <c r="PDN13"/>
      <c r="PDO13"/>
      <c r="PDP13"/>
      <c r="PDQ13"/>
      <c r="PDR13"/>
      <c r="PDS13"/>
      <c r="PDT13"/>
      <c r="PDU13"/>
      <c r="PDV13"/>
      <c r="PDW13"/>
      <c r="PDX13"/>
      <c r="PDY13"/>
      <c r="PDZ13"/>
      <c r="PEA13"/>
      <c r="PEB13"/>
      <c r="PEC13"/>
      <c r="PED13"/>
      <c r="PEE13"/>
      <c r="PEF13"/>
      <c r="PEG13"/>
      <c r="PEH13"/>
      <c r="PEI13"/>
      <c r="PEJ13"/>
      <c r="PEK13"/>
      <c r="PEL13"/>
      <c r="PEM13"/>
      <c r="PEN13"/>
      <c r="PEO13"/>
      <c r="PEP13"/>
      <c r="PEQ13"/>
      <c r="PER13"/>
      <c r="PES13"/>
      <c r="PET13"/>
      <c r="PEU13"/>
      <c r="PEV13"/>
      <c r="PEW13"/>
      <c r="PEX13"/>
      <c r="PEY13"/>
      <c r="PEZ13"/>
      <c r="PFA13"/>
      <c r="PFB13"/>
      <c r="PFC13"/>
      <c r="PFD13"/>
      <c r="PFE13"/>
      <c r="PFF13"/>
      <c r="PFG13"/>
      <c r="PFH13"/>
      <c r="PFI13"/>
      <c r="PFJ13"/>
      <c r="PFK13"/>
      <c r="PFL13"/>
      <c r="PFM13"/>
      <c r="PFN13"/>
      <c r="PFO13"/>
      <c r="PFP13"/>
      <c r="PFQ13"/>
      <c r="PFR13"/>
      <c r="PFS13"/>
      <c r="PFT13"/>
      <c r="PFU13"/>
      <c r="PFV13"/>
      <c r="PFW13"/>
      <c r="PFX13"/>
      <c r="PFY13"/>
      <c r="PFZ13"/>
      <c r="PGA13"/>
      <c r="PGB13"/>
      <c r="PGC13"/>
      <c r="PGD13"/>
      <c r="PGE13"/>
      <c r="PGF13"/>
      <c r="PGG13"/>
      <c r="PGH13"/>
      <c r="PGI13"/>
      <c r="PGJ13"/>
      <c r="PGK13"/>
      <c r="PGL13"/>
      <c r="PGM13"/>
      <c r="PGN13"/>
      <c r="PGO13"/>
      <c r="PGP13"/>
      <c r="PGQ13"/>
      <c r="PGR13"/>
      <c r="PGS13"/>
      <c r="PGT13"/>
      <c r="PGU13"/>
      <c r="PGV13"/>
      <c r="PGW13"/>
      <c r="PGX13"/>
      <c r="PGY13"/>
      <c r="PGZ13"/>
      <c r="PHA13"/>
      <c r="PHB13"/>
      <c r="PHC13"/>
      <c r="PHD13"/>
      <c r="PHE13"/>
      <c r="PHF13"/>
      <c r="PHG13"/>
      <c r="PHH13"/>
      <c r="PHI13"/>
      <c r="PHJ13"/>
      <c r="PHK13"/>
      <c r="PHL13"/>
      <c r="PHM13"/>
      <c r="PHN13"/>
      <c r="PHO13"/>
      <c r="PHP13"/>
      <c r="PHQ13"/>
      <c r="PHR13"/>
      <c r="PHS13"/>
      <c r="PHT13"/>
      <c r="PHU13"/>
      <c r="PHV13"/>
      <c r="PHW13"/>
      <c r="PHX13"/>
      <c r="PHY13"/>
      <c r="PHZ13"/>
      <c r="PIA13"/>
      <c r="PIB13"/>
      <c r="PIC13"/>
      <c r="PID13"/>
      <c r="PIE13"/>
      <c r="PIF13"/>
      <c r="PIG13"/>
      <c r="PIH13"/>
      <c r="PII13"/>
      <c r="PIJ13"/>
      <c r="PIK13"/>
      <c r="PIL13"/>
      <c r="PIM13"/>
      <c r="PIN13"/>
      <c r="PIO13"/>
      <c r="PIP13"/>
      <c r="PIQ13"/>
      <c r="PIR13"/>
      <c r="PIS13"/>
      <c r="PIT13"/>
      <c r="PIU13"/>
      <c r="PIV13"/>
      <c r="PIW13"/>
      <c r="PIX13"/>
      <c r="PIY13"/>
      <c r="PIZ13"/>
      <c r="PJA13"/>
      <c r="PJB13"/>
      <c r="PJC13"/>
      <c r="PJD13"/>
      <c r="PJE13"/>
      <c r="PJF13"/>
      <c r="PJG13"/>
      <c r="PJH13"/>
      <c r="PJI13"/>
      <c r="PJJ13"/>
      <c r="PJK13"/>
      <c r="PJL13"/>
      <c r="PJM13"/>
      <c r="PJN13"/>
      <c r="PJO13"/>
      <c r="PJP13"/>
      <c r="PJQ13"/>
      <c r="PJR13"/>
      <c r="PJS13"/>
      <c r="PJT13"/>
      <c r="PJU13"/>
      <c r="PJV13"/>
      <c r="PJW13"/>
      <c r="PJX13"/>
      <c r="PJY13"/>
      <c r="PJZ13"/>
      <c r="PKA13"/>
      <c r="PKB13"/>
      <c r="PKC13"/>
      <c r="PKD13"/>
      <c r="PKE13"/>
      <c r="PKF13"/>
      <c r="PKG13"/>
      <c r="PKH13"/>
      <c r="PKI13"/>
      <c r="PKJ13"/>
      <c r="PKK13"/>
      <c r="PKL13"/>
      <c r="PKM13"/>
      <c r="PKN13"/>
      <c r="PKO13"/>
      <c r="PKP13"/>
      <c r="PKQ13"/>
      <c r="PKR13"/>
      <c r="PKS13"/>
      <c r="PKT13"/>
      <c r="PKU13"/>
      <c r="PKV13"/>
      <c r="PKW13"/>
      <c r="PKX13"/>
      <c r="PKY13"/>
      <c r="PKZ13"/>
      <c r="PLA13"/>
      <c r="PLB13"/>
      <c r="PLC13"/>
      <c r="PLD13"/>
      <c r="PLE13"/>
      <c r="PLF13"/>
      <c r="PLG13"/>
      <c r="PLH13"/>
      <c r="PLI13"/>
      <c r="PLJ13"/>
      <c r="PLK13"/>
      <c r="PLL13"/>
      <c r="PLM13"/>
      <c r="PLN13"/>
      <c r="PLO13"/>
      <c r="PLP13"/>
      <c r="PLQ13"/>
      <c r="PLR13"/>
      <c r="PLS13"/>
      <c r="PLT13"/>
      <c r="PLU13"/>
      <c r="PLV13"/>
      <c r="PLW13"/>
      <c r="PLX13"/>
      <c r="PLY13"/>
      <c r="PLZ13"/>
      <c r="PMA13"/>
      <c r="PMB13"/>
      <c r="PMC13"/>
      <c r="PMD13"/>
      <c r="PME13"/>
      <c r="PMF13"/>
      <c r="PMG13"/>
      <c r="PMH13"/>
      <c r="PMI13"/>
      <c r="PMJ13"/>
      <c r="PMK13"/>
      <c r="PML13"/>
      <c r="PMM13"/>
      <c r="PMN13"/>
      <c r="PMO13"/>
      <c r="PMP13"/>
      <c r="PMQ13"/>
      <c r="PMR13"/>
      <c r="PMS13"/>
      <c r="PMT13"/>
      <c r="PMU13"/>
      <c r="PMV13"/>
      <c r="PMW13"/>
      <c r="PMX13"/>
      <c r="PMY13"/>
      <c r="PMZ13"/>
      <c r="PNA13"/>
      <c r="PNB13"/>
      <c r="PNC13"/>
      <c r="PND13"/>
      <c r="PNE13"/>
      <c r="PNF13"/>
      <c r="PNG13"/>
      <c r="PNH13"/>
      <c r="PNI13"/>
      <c r="PNJ13"/>
      <c r="PNK13"/>
      <c r="PNL13"/>
      <c r="PNM13"/>
      <c r="PNN13"/>
      <c r="PNO13"/>
      <c r="PNP13"/>
      <c r="PNQ13"/>
      <c r="PNR13"/>
      <c r="PNS13"/>
      <c r="PNT13"/>
      <c r="PNU13"/>
      <c r="PNV13"/>
      <c r="PNW13"/>
      <c r="PNX13"/>
      <c r="PNY13"/>
      <c r="PNZ13"/>
      <c r="POA13"/>
      <c r="POB13"/>
      <c r="POC13"/>
      <c r="POD13"/>
      <c r="POE13"/>
      <c r="POF13"/>
      <c r="POG13"/>
      <c r="POH13"/>
      <c r="POI13"/>
      <c r="POJ13"/>
      <c r="POK13"/>
      <c r="POL13"/>
      <c r="POM13"/>
      <c r="PON13"/>
      <c r="POO13"/>
      <c r="POP13"/>
      <c r="POQ13"/>
      <c r="POR13"/>
      <c r="POS13"/>
      <c r="POT13"/>
      <c r="POU13"/>
      <c r="POV13"/>
      <c r="POW13"/>
      <c r="POX13"/>
      <c r="POY13"/>
      <c r="POZ13"/>
      <c r="PPA13"/>
      <c r="PPB13"/>
      <c r="PPC13"/>
      <c r="PPD13"/>
      <c r="PPE13"/>
      <c r="PPF13"/>
      <c r="PPG13"/>
      <c r="PPH13"/>
      <c r="PPI13"/>
      <c r="PPJ13"/>
      <c r="PPK13"/>
      <c r="PPL13"/>
      <c r="PPM13"/>
      <c r="PPN13"/>
      <c r="PPO13"/>
      <c r="PPP13"/>
      <c r="PPQ13"/>
      <c r="PPR13"/>
      <c r="PPS13"/>
      <c r="PPT13"/>
      <c r="PPU13"/>
      <c r="PPV13"/>
      <c r="PPW13"/>
      <c r="PPX13"/>
      <c r="PPY13"/>
      <c r="PPZ13"/>
      <c r="PQA13"/>
      <c r="PQB13"/>
      <c r="PQC13"/>
      <c r="PQD13"/>
      <c r="PQE13"/>
      <c r="PQF13"/>
      <c r="PQG13"/>
      <c r="PQH13"/>
      <c r="PQI13"/>
      <c r="PQJ13"/>
      <c r="PQK13"/>
      <c r="PQL13"/>
      <c r="PQM13"/>
      <c r="PQN13"/>
      <c r="PQO13"/>
      <c r="PQP13"/>
      <c r="PQQ13"/>
      <c r="PQR13"/>
      <c r="PQS13"/>
      <c r="PQT13"/>
      <c r="PQU13"/>
      <c r="PQV13"/>
      <c r="PQW13"/>
      <c r="PQX13"/>
      <c r="PQY13"/>
      <c r="PQZ13"/>
      <c r="PRA13"/>
      <c r="PRB13"/>
      <c r="PRC13"/>
      <c r="PRD13"/>
      <c r="PRE13"/>
      <c r="PRF13"/>
      <c r="PRG13"/>
      <c r="PRH13"/>
      <c r="PRI13"/>
      <c r="PRJ13"/>
      <c r="PRK13"/>
      <c r="PRL13"/>
      <c r="PRM13"/>
      <c r="PRN13"/>
      <c r="PRO13"/>
      <c r="PRP13"/>
      <c r="PRQ13"/>
      <c r="PRR13"/>
      <c r="PRS13"/>
      <c r="PRT13"/>
      <c r="PRU13"/>
      <c r="PRV13"/>
      <c r="PRW13"/>
      <c r="PRX13"/>
      <c r="PRY13"/>
      <c r="PRZ13"/>
      <c r="PSA13"/>
      <c r="PSB13"/>
      <c r="PSC13"/>
      <c r="PSD13"/>
      <c r="PSE13"/>
      <c r="PSF13"/>
      <c r="PSG13"/>
      <c r="PSH13"/>
      <c r="PSI13"/>
      <c r="PSJ13"/>
      <c r="PSK13"/>
      <c r="PSL13"/>
      <c r="PSM13"/>
      <c r="PSN13"/>
      <c r="PSO13"/>
      <c r="PSP13"/>
      <c r="PSQ13"/>
      <c r="PSR13"/>
      <c r="PSS13"/>
      <c r="PST13"/>
      <c r="PSU13"/>
      <c r="PSV13"/>
      <c r="PSW13"/>
      <c r="PSX13"/>
      <c r="PSY13"/>
      <c r="PSZ13"/>
      <c r="PTA13"/>
      <c r="PTB13"/>
      <c r="PTC13"/>
      <c r="PTD13"/>
      <c r="PTE13"/>
      <c r="PTF13"/>
      <c r="PTG13"/>
      <c r="PTH13"/>
      <c r="PTI13"/>
      <c r="PTJ13"/>
      <c r="PTK13"/>
      <c r="PTL13"/>
      <c r="PTM13"/>
      <c r="PTN13"/>
      <c r="PTO13"/>
      <c r="PTP13"/>
      <c r="PTQ13"/>
      <c r="PTR13"/>
      <c r="PTS13"/>
      <c r="PTT13"/>
      <c r="PTU13"/>
      <c r="PTV13"/>
      <c r="PTW13"/>
      <c r="PTX13"/>
      <c r="PTY13"/>
      <c r="PTZ13"/>
      <c r="PUA13"/>
      <c r="PUB13"/>
      <c r="PUC13"/>
      <c r="PUD13"/>
      <c r="PUE13"/>
      <c r="PUF13"/>
      <c r="PUG13"/>
      <c r="PUH13"/>
      <c r="PUI13"/>
      <c r="PUJ13"/>
      <c r="PUK13"/>
      <c r="PUL13"/>
      <c r="PUM13"/>
      <c r="PUN13"/>
      <c r="PUO13"/>
      <c r="PUP13"/>
      <c r="PUQ13"/>
      <c r="PUR13"/>
      <c r="PUS13"/>
      <c r="PUT13"/>
      <c r="PUU13"/>
      <c r="PUV13"/>
      <c r="PUW13"/>
      <c r="PUX13"/>
      <c r="PUY13"/>
      <c r="PUZ13"/>
      <c r="PVA13"/>
      <c r="PVB13"/>
      <c r="PVC13"/>
      <c r="PVD13"/>
      <c r="PVE13"/>
      <c r="PVF13"/>
      <c r="PVG13"/>
      <c r="PVH13"/>
      <c r="PVI13"/>
      <c r="PVJ13"/>
      <c r="PVK13"/>
      <c r="PVL13"/>
      <c r="PVM13"/>
      <c r="PVN13"/>
      <c r="PVO13"/>
      <c r="PVP13"/>
      <c r="PVQ13"/>
      <c r="PVR13"/>
      <c r="PVS13"/>
      <c r="PVT13"/>
      <c r="PVU13"/>
      <c r="PVV13"/>
      <c r="PVW13"/>
      <c r="PVX13"/>
      <c r="PVY13"/>
      <c r="PVZ13"/>
      <c r="PWA13"/>
      <c r="PWB13"/>
      <c r="PWC13"/>
      <c r="PWD13"/>
      <c r="PWE13"/>
      <c r="PWF13"/>
      <c r="PWG13"/>
      <c r="PWH13"/>
      <c r="PWI13"/>
      <c r="PWJ13"/>
      <c r="PWK13"/>
      <c r="PWL13"/>
      <c r="PWM13"/>
      <c r="PWN13"/>
      <c r="PWO13"/>
      <c r="PWP13"/>
      <c r="PWQ13"/>
      <c r="PWR13"/>
      <c r="PWS13"/>
      <c r="PWT13"/>
      <c r="PWU13"/>
      <c r="PWV13"/>
      <c r="PWW13"/>
      <c r="PWX13"/>
      <c r="PWY13"/>
      <c r="PWZ13"/>
      <c r="PXA13"/>
      <c r="PXB13"/>
      <c r="PXC13"/>
      <c r="PXD13"/>
      <c r="PXE13"/>
      <c r="PXF13"/>
      <c r="PXG13"/>
      <c r="PXH13"/>
      <c r="PXI13"/>
      <c r="PXJ13"/>
      <c r="PXK13"/>
      <c r="PXL13"/>
      <c r="PXM13"/>
      <c r="PXN13"/>
      <c r="PXO13"/>
      <c r="PXP13"/>
      <c r="PXQ13"/>
      <c r="PXR13"/>
      <c r="PXS13"/>
      <c r="PXT13"/>
      <c r="PXU13"/>
      <c r="PXV13"/>
      <c r="PXW13"/>
      <c r="PXX13"/>
      <c r="PXY13"/>
      <c r="PXZ13"/>
      <c r="PYA13"/>
      <c r="PYB13"/>
      <c r="PYC13"/>
      <c r="PYD13"/>
      <c r="PYE13"/>
      <c r="PYF13"/>
      <c r="PYG13"/>
      <c r="PYH13"/>
      <c r="PYI13"/>
      <c r="PYJ13"/>
      <c r="PYK13"/>
      <c r="PYL13"/>
      <c r="PYM13"/>
      <c r="PYN13"/>
      <c r="PYO13"/>
      <c r="PYP13"/>
      <c r="PYQ13"/>
      <c r="PYR13"/>
      <c r="PYS13"/>
      <c r="PYT13"/>
      <c r="PYU13"/>
      <c r="PYV13"/>
      <c r="PYW13"/>
      <c r="PYX13"/>
      <c r="PYY13"/>
      <c r="PYZ13"/>
      <c r="PZA13"/>
      <c r="PZB13"/>
      <c r="PZC13"/>
      <c r="PZD13"/>
      <c r="PZE13"/>
      <c r="PZF13"/>
      <c r="PZG13"/>
      <c r="PZH13"/>
      <c r="PZI13"/>
      <c r="PZJ13"/>
      <c r="PZK13"/>
      <c r="PZL13"/>
      <c r="PZM13"/>
      <c r="PZN13"/>
      <c r="PZO13"/>
      <c r="PZP13"/>
      <c r="PZQ13"/>
      <c r="PZR13"/>
      <c r="PZS13"/>
      <c r="PZT13"/>
      <c r="PZU13"/>
      <c r="PZV13"/>
      <c r="PZW13"/>
      <c r="PZX13"/>
      <c r="PZY13"/>
      <c r="PZZ13"/>
      <c r="QAA13"/>
      <c r="QAB13"/>
      <c r="QAC13"/>
      <c r="QAD13"/>
      <c r="QAE13"/>
      <c r="QAF13"/>
      <c r="QAG13"/>
      <c r="QAH13"/>
      <c r="QAI13"/>
      <c r="QAJ13"/>
      <c r="QAK13"/>
      <c r="QAL13"/>
      <c r="QAM13"/>
      <c r="QAN13"/>
      <c r="QAO13"/>
      <c r="QAP13"/>
      <c r="QAQ13"/>
      <c r="QAR13"/>
      <c r="QAS13"/>
      <c r="QAT13"/>
      <c r="QAU13"/>
      <c r="QAV13"/>
      <c r="QAW13"/>
      <c r="QAX13"/>
      <c r="QAY13"/>
      <c r="QAZ13"/>
      <c r="QBA13"/>
      <c r="QBB13"/>
      <c r="QBC13"/>
      <c r="QBD13"/>
      <c r="QBE13"/>
      <c r="QBF13"/>
      <c r="QBG13"/>
      <c r="QBH13"/>
      <c r="QBI13"/>
      <c r="QBJ13"/>
      <c r="QBK13"/>
      <c r="QBL13"/>
      <c r="QBM13"/>
      <c r="QBN13"/>
      <c r="QBO13"/>
      <c r="QBP13"/>
      <c r="QBQ13"/>
      <c r="QBR13"/>
      <c r="QBS13"/>
      <c r="QBT13"/>
      <c r="QBU13"/>
      <c r="QBV13"/>
      <c r="QBW13"/>
      <c r="QBX13"/>
      <c r="QBY13"/>
      <c r="QBZ13"/>
      <c r="QCA13"/>
      <c r="QCB13"/>
      <c r="QCC13"/>
      <c r="QCD13"/>
      <c r="QCE13"/>
      <c r="QCF13"/>
      <c r="QCG13"/>
      <c r="QCH13"/>
      <c r="QCI13"/>
      <c r="QCJ13"/>
      <c r="QCK13"/>
      <c r="QCL13"/>
      <c r="QCM13"/>
      <c r="QCN13"/>
      <c r="QCO13"/>
      <c r="QCP13"/>
      <c r="QCQ13"/>
      <c r="QCR13"/>
      <c r="QCS13"/>
      <c r="QCT13"/>
      <c r="QCU13"/>
      <c r="QCV13"/>
      <c r="QCW13"/>
      <c r="QCX13"/>
      <c r="QCY13"/>
      <c r="QCZ13"/>
      <c r="QDA13"/>
      <c r="QDB13"/>
      <c r="QDC13"/>
      <c r="QDD13"/>
      <c r="QDE13"/>
      <c r="QDF13"/>
      <c r="QDG13"/>
      <c r="QDH13"/>
      <c r="QDI13"/>
      <c r="QDJ13"/>
      <c r="QDK13"/>
      <c r="QDL13"/>
      <c r="QDM13"/>
      <c r="QDN13"/>
      <c r="QDO13"/>
      <c r="QDP13"/>
      <c r="QDQ13"/>
      <c r="QDR13"/>
      <c r="QDS13"/>
      <c r="QDT13"/>
      <c r="QDU13"/>
      <c r="QDV13"/>
      <c r="QDW13"/>
      <c r="QDX13"/>
      <c r="QDY13"/>
      <c r="QDZ13"/>
      <c r="QEA13"/>
      <c r="QEB13"/>
      <c r="QEC13"/>
      <c r="QED13"/>
      <c r="QEE13"/>
      <c r="QEF13"/>
      <c r="QEG13"/>
      <c r="QEH13"/>
      <c r="QEI13"/>
      <c r="QEJ13"/>
      <c r="QEK13"/>
      <c r="QEL13"/>
      <c r="QEM13"/>
      <c r="QEN13"/>
      <c r="QEO13"/>
      <c r="QEP13"/>
      <c r="QEQ13"/>
      <c r="QER13"/>
      <c r="QES13"/>
      <c r="QET13"/>
      <c r="QEU13"/>
      <c r="QEV13"/>
      <c r="QEW13"/>
      <c r="QEX13"/>
      <c r="QEY13"/>
      <c r="QEZ13"/>
      <c r="QFA13"/>
      <c r="QFB13"/>
      <c r="QFC13"/>
      <c r="QFD13"/>
      <c r="QFE13"/>
      <c r="QFF13"/>
      <c r="QFG13"/>
      <c r="QFH13"/>
      <c r="QFI13"/>
      <c r="QFJ13"/>
      <c r="QFK13"/>
      <c r="QFL13"/>
      <c r="QFM13"/>
      <c r="QFN13"/>
      <c r="QFO13"/>
      <c r="QFP13"/>
      <c r="QFQ13"/>
      <c r="QFR13"/>
      <c r="QFS13"/>
      <c r="QFT13"/>
      <c r="QFU13"/>
      <c r="QFV13"/>
      <c r="QFW13"/>
      <c r="QFX13"/>
      <c r="QFY13"/>
      <c r="QFZ13"/>
      <c r="QGA13"/>
      <c r="QGB13"/>
      <c r="QGC13"/>
      <c r="QGD13"/>
      <c r="QGE13"/>
      <c r="QGF13"/>
      <c r="QGG13"/>
      <c r="QGH13"/>
      <c r="QGI13"/>
      <c r="QGJ13"/>
      <c r="QGK13"/>
      <c r="QGL13"/>
      <c r="QGM13"/>
      <c r="QGN13"/>
      <c r="QGO13"/>
      <c r="QGP13"/>
      <c r="QGQ13"/>
      <c r="QGR13"/>
      <c r="QGS13"/>
      <c r="QGT13"/>
      <c r="QGU13"/>
      <c r="QGV13"/>
      <c r="QGW13"/>
      <c r="QGX13"/>
      <c r="QGY13"/>
      <c r="QGZ13"/>
      <c r="QHA13"/>
      <c r="QHB13"/>
      <c r="QHC13"/>
      <c r="QHD13"/>
      <c r="QHE13"/>
      <c r="QHF13"/>
      <c r="QHG13"/>
      <c r="QHH13"/>
      <c r="QHI13"/>
      <c r="QHJ13"/>
      <c r="QHK13"/>
      <c r="QHL13"/>
      <c r="QHM13"/>
      <c r="QHN13"/>
      <c r="QHO13"/>
      <c r="QHP13"/>
      <c r="QHQ13"/>
      <c r="QHR13"/>
      <c r="QHS13"/>
      <c r="QHT13"/>
      <c r="QHU13"/>
      <c r="QHV13"/>
      <c r="QHW13"/>
      <c r="QHX13"/>
      <c r="QHY13"/>
      <c r="QHZ13"/>
      <c r="QIA13"/>
      <c r="QIB13"/>
      <c r="QIC13"/>
      <c r="QID13"/>
      <c r="QIE13"/>
      <c r="QIF13"/>
      <c r="QIG13"/>
      <c r="QIH13"/>
      <c r="QII13"/>
      <c r="QIJ13"/>
      <c r="QIK13"/>
      <c r="QIL13"/>
      <c r="QIM13"/>
      <c r="QIN13"/>
      <c r="QIO13"/>
      <c r="QIP13"/>
      <c r="QIQ13"/>
      <c r="QIR13"/>
      <c r="QIS13"/>
      <c r="QIT13"/>
      <c r="QIU13"/>
      <c r="QIV13"/>
      <c r="QIW13"/>
      <c r="QIX13"/>
      <c r="QIY13"/>
      <c r="QIZ13"/>
      <c r="QJA13"/>
      <c r="QJB13"/>
      <c r="QJC13"/>
      <c r="QJD13"/>
      <c r="QJE13"/>
      <c r="QJF13"/>
      <c r="QJG13"/>
      <c r="QJH13"/>
      <c r="QJI13"/>
      <c r="QJJ13"/>
      <c r="QJK13"/>
      <c r="QJL13"/>
      <c r="QJM13"/>
      <c r="QJN13"/>
      <c r="QJO13"/>
      <c r="QJP13"/>
      <c r="QJQ13"/>
      <c r="QJR13"/>
      <c r="QJS13"/>
      <c r="QJT13"/>
      <c r="QJU13"/>
      <c r="QJV13"/>
      <c r="QJW13"/>
      <c r="QJX13"/>
      <c r="QJY13"/>
      <c r="QJZ13"/>
      <c r="QKA13"/>
      <c r="QKB13"/>
      <c r="QKC13"/>
      <c r="QKD13"/>
      <c r="QKE13"/>
      <c r="QKF13"/>
      <c r="QKG13"/>
      <c r="QKH13"/>
      <c r="QKI13"/>
      <c r="QKJ13"/>
      <c r="QKK13"/>
      <c r="QKL13"/>
      <c r="QKM13"/>
      <c r="QKN13"/>
      <c r="QKO13"/>
      <c r="QKP13"/>
      <c r="QKQ13"/>
      <c r="QKR13"/>
      <c r="QKS13"/>
      <c r="QKT13"/>
      <c r="QKU13"/>
      <c r="QKV13"/>
      <c r="QKW13"/>
      <c r="QKX13"/>
      <c r="QKY13"/>
      <c r="QKZ13"/>
      <c r="QLA13"/>
      <c r="QLB13"/>
      <c r="QLC13"/>
      <c r="QLD13"/>
      <c r="QLE13"/>
      <c r="QLF13"/>
      <c r="QLG13"/>
      <c r="QLH13"/>
      <c r="QLI13"/>
      <c r="QLJ13"/>
      <c r="QLK13"/>
      <c r="QLL13"/>
      <c r="QLM13"/>
      <c r="QLN13"/>
      <c r="QLO13"/>
      <c r="QLP13"/>
      <c r="QLQ13"/>
      <c r="QLR13"/>
      <c r="QLS13"/>
      <c r="QLT13"/>
      <c r="QLU13"/>
      <c r="QLV13"/>
      <c r="QLW13"/>
      <c r="QLX13"/>
      <c r="QLY13"/>
      <c r="QLZ13"/>
      <c r="QMA13"/>
      <c r="QMB13"/>
      <c r="QMC13"/>
      <c r="QMD13"/>
      <c r="QME13"/>
      <c r="QMF13"/>
      <c r="QMG13"/>
      <c r="QMH13"/>
      <c r="QMI13"/>
      <c r="QMJ13"/>
      <c r="QMK13"/>
      <c r="QML13"/>
      <c r="QMM13"/>
      <c r="QMN13"/>
      <c r="QMO13"/>
      <c r="QMP13"/>
      <c r="QMQ13"/>
      <c r="QMR13"/>
      <c r="QMS13"/>
      <c r="QMT13"/>
      <c r="QMU13"/>
      <c r="QMV13"/>
      <c r="QMW13"/>
      <c r="QMX13"/>
      <c r="QMY13"/>
      <c r="QMZ13"/>
      <c r="QNA13"/>
      <c r="QNB13"/>
      <c r="QNC13"/>
      <c r="QND13"/>
      <c r="QNE13"/>
      <c r="QNF13"/>
      <c r="QNG13"/>
      <c r="QNH13"/>
      <c r="QNI13"/>
      <c r="QNJ13"/>
      <c r="QNK13"/>
      <c r="QNL13"/>
      <c r="QNM13"/>
      <c r="QNN13"/>
      <c r="QNO13"/>
      <c r="QNP13"/>
      <c r="QNQ13"/>
      <c r="QNR13"/>
      <c r="QNS13"/>
      <c r="QNT13"/>
      <c r="QNU13"/>
      <c r="QNV13"/>
      <c r="QNW13"/>
      <c r="QNX13"/>
      <c r="QNY13"/>
      <c r="QNZ13"/>
      <c r="QOA13"/>
      <c r="QOB13"/>
      <c r="QOC13"/>
      <c r="QOD13"/>
      <c r="QOE13"/>
      <c r="QOF13"/>
      <c r="QOG13"/>
      <c r="QOH13"/>
      <c r="QOI13"/>
      <c r="QOJ13"/>
      <c r="QOK13"/>
      <c r="QOL13"/>
      <c r="QOM13"/>
      <c r="QON13"/>
      <c r="QOO13"/>
      <c r="QOP13"/>
      <c r="QOQ13"/>
      <c r="QOR13"/>
      <c r="QOS13"/>
      <c r="QOT13"/>
      <c r="QOU13"/>
      <c r="QOV13"/>
      <c r="QOW13"/>
      <c r="QOX13"/>
      <c r="QOY13"/>
      <c r="QOZ13"/>
      <c r="QPA13"/>
      <c r="QPB13"/>
      <c r="QPC13"/>
      <c r="QPD13"/>
      <c r="QPE13"/>
      <c r="QPF13"/>
      <c r="QPG13"/>
      <c r="QPH13"/>
      <c r="QPI13"/>
      <c r="QPJ13"/>
      <c r="QPK13"/>
      <c r="QPL13"/>
      <c r="QPM13"/>
      <c r="QPN13"/>
      <c r="QPO13"/>
      <c r="QPP13"/>
      <c r="QPQ13"/>
      <c r="QPR13"/>
      <c r="QPS13"/>
      <c r="QPT13"/>
      <c r="QPU13"/>
      <c r="QPV13"/>
      <c r="QPW13"/>
      <c r="QPX13"/>
      <c r="QPY13"/>
      <c r="QPZ13"/>
      <c r="QQA13"/>
      <c r="QQB13"/>
      <c r="QQC13"/>
      <c r="QQD13"/>
      <c r="QQE13"/>
      <c r="QQF13"/>
      <c r="QQG13"/>
      <c r="QQH13"/>
      <c r="QQI13"/>
      <c r="QQJ13"/>
      <c r="QQK13"/>
      <c r="QQL13"/>
      <c r="QQM13"/>
      <c r="QQN13"/>
      <c r="QQO13"/>
      <c r="QQP13"/>
      <c r="QQQ13"/>
      <c r="QQR13"/>
      <c r="QQS13"/>
      <c r="QQT13"/>
      <c r="QQU13"/>
      <c r="QQV13"/>
      <c r="QQW13"/>
      <c r="QQX13"/>
      <c r="QQY13"/>
      <c r="QQZ13"/>
      <c r="QRA13"/>
      <c r="QRB13"/>
      <c r="QRC13"/>
      <c r="QRD13"/>
      <c r="QRE13"/>
      <c r="QRF13"/>
      <c r="QRG13"/>
      <c r="QRH13"/>
      <c r="QRI13"/>
      <c r="QRJ13"/>
      <c r="QRK13"/>
      <c r="QRL13"/>
      <c r="QRM13"/>
      <c r="QRN13"/>
      <c r="QRO13"/>
      <c r="QRP13"/>
      <c r="QRQ13"/>
      <c r="QRR13"/>
      <c r="QRS13"/>
      <c r="QRT13"/>
      <c r="QRU13"/>
      <c r="QRV13"/>
      <c r="QRW13"/>
      <c r="QRX13"/>
      <c r="QRY13"/>
      <c r="QRZ13"/>
      <c r="QSA13"/>
      <c r="QSB13"/>
      <c r="QSC13"/>
      <c r="QSD13"/>
      <c r="QSE13"/>
      <c r="QSF13"/>
      <c r="QSG13"/>
      <c r="QSH13"/>
      <c r="QSI13"/>
      <c r="QSJ13"/>
      <c r="QSK13"/>
      <c r="QSL13"/>
      <c r="QSM13"/>
      <c r="QSN13"/>
      <c r="QSO13"/>
      <c r="QSP13"/>
      <c r="QSQ13"/>
      <c r="QSR13"/>
      <c r="QSS13"/>
      <c r="QST13"/>
      <c r="QSU13"/>
      <c r="QSV13"/>
      <c r="QSW13"/>
      <c r="QSX13"/>
      <c r="QSY13"/>
      <c r="QSZ13"/>
      <c r="QTA13"/>
      <c r="QTB13"/>
      <c r="QTC13"/>
      <c r="QTD13"/>
      <c r="QTE13"/>
      <c r="QTF13"/>
      <c r="QTG13"/>
      <c r="QTH13"/>
      <c r="QTI13"/>
      <c r="QTJ13"/>
      <c r="QTK13"/>
      <c r="QTL13"/>
      <c r="QTM13"/>
      <c r="QTN13"/>
      <c r="QTO13"/>
      <c r="QTP13"/>
      <c r="QTQ13"/>
      <c r="QTR13"/>
      <c r="QTS13"/>
      <c r="QTT13"/>
      <c r="QTU13"/>
      <c r="QTV13"/>
      <c r="QTW13"/>
      <c r="QTX13"/>
      <c r="QTY13"/>
      <c r="QTZ13"/>
      <c r="QUA13"/>
      <c r="QUB13"/>
      <c r="QUC13"/>
      <c r="QUD13"/>
      <c r="QUE13"/>
      <c r="QUF13"/>
      <c r="QUG13"/>
      <c r="QUH13"/>
      <c r="QUI13"/>
      <c r="QUJ13"/>
      <c r="QUK13"/>
      <c r="QUL13"/>
      <c r="QUM13"/>
      <c r="QUN13"/>
      <c r="QUO13"/>
      <c r="QUP13"/>
      <c r="QUQ13"/>
      <c r="QUR13"/>
      <c r="QUS13"/>
      <c r="QUT13"/>
      <c r="QUU13"/>
      <c r="QUV13"/>
      <c r="QUW13"/>
      <c r="QUX13"/>
      <c r="QUY13"/>
      <c r="QUZ13"/>
      <c r="QVA13"/>
      <c r="QVB13"/>
      <c r="QVC13"/>
      <c r="QVD13"/>
      <c r="QVE13"/>
      <c r="QVF13"/>
      <c r="QVG13"/>
      <c r="QVH13"/>
      <c r="QVI13"/>
      <c r="QVJ13"/>
      <c r="QVK13"/>
      <c r="QVL13"/>
      <c r="QVM13"/>
      <c r="QVN13"/>
      <c r="QVO13"/>
      <c r="QVP13"/>
      <c r="QVQ13"/>
      <c r="QVR13"/>
      <c r="QVS13"/>
      <c r="QVT13"/>
      <c r="QVU13"/>
      <c r="QVV13"/>
      <c r="QVW13"/>
      <c r="QVX13"/>
      <c r="QVY13"/>
      <c r="QVZ13"/>
      <c r="QWA13"/>
      <c r="QWB13"/>
      <c r="QWC13"/>
      <c r="QWD13"/>
      <c r="QWE13"/>
      <c r="QWF13"/>
      <c r="QWG13"/>
      <c r="QWH13"/>
      <c r="QWI13"/>
      <c r="QWJ13"/>
      <c r="QWK13"/>
      <c r="QWL13"/>
      <c r="QWM13"/>
      <c r="QWN13"/>
      <c r="QWO13"/>
      <c r="QWP13"/>
      <c r="QWQ13"/>
      <c r="QWR13"/>
      <c r="QWS13"/>
      <c r="QWT13"/>
      <c r="QWU13"/>
      <c r="QWV13"/>
      <c r="QWW13"/>
      <c r="QWX13"/>
      <c r="QWY13"/>
      <c r="QWZ13"/>
      <c r="QXA13"/>
      <c r="QXB13"/>
      <c r="QXC13"/>
      <c r="QXD13"/>
      <c r="QXE13"/>
      <c r="QXF13"/>
      <c r="QXG13"/>
      <c r="QXH13"/>
      <c r="QXI13"/>
      <c r="QXJ13"/>
      <c r="QXK13"/>
      <c r="QXL13"/>
      <c r="QXM13"/>
      <c r="QXN13"/>
      <c r="QXO13"/>
      <c r="QXP13"/>
      <c r="QXQ13"/>
      <c r="QXR13"/>
      <c r="QXS13"/>
      <c r="QXT13"/>
      <c r="QXU13"/>
      <c r="QXV13"/>
      <c r="QXW13"/>
      <c r="QXX13"/>
      <c r="QXY13"/>
      <c r="QXZ13"/>
      <c r="QYA13"/>
      <c r="QYB13"/>
      <c r="QYC13"/>
      <c r="QYD13"/>
      <c r="QYE13"/>
      <c r="QYF13"/>
      <c r="QYG13"/>
      <c r="QYH13"/>
      <c r="QYI13"/>
      <c r="QYJ13"/>
      <c r="QYK13"/>
      <c r="QYL13"/>
      <c r="QYM13"/>
      <c r="QYN13"/>
      <c r="QYO13"/>
      <c r="QYP13"/>
      <c r="QYQ13"/>
      <c r="QYR13"/>
      <c r="QYS13"/>
      <c r="QYT13"/>
      <c r="QYU13"/>
      <c r="QYV13"/>
      <c r="QYW13"/>
      <c r="QYX13"/>
      <c r="QYY13"/>
      <c r="QYZ13"/>
      <c r="QZA13"/>
      <c r="QZB13"/>
      <c r="QZC13"/>
      <c r="QZD13"/>
      <c r="QZE13"/>
      <c r="QZF13"/>
      <c r="QZG13"/>
      <c r="QZH13"/>
      <c r="QZI13"/>
      <c r="QZJ13"/>
      <c r="QZK13"/>
      <c r="QZL13"/>
      <c r="QZM13"/>
      <c r="QZN13"/>
      <c r="QZO13"/>
      <c r="QZP13"/>
      <c r="QZQ13"/>
      <c r="QZR13"/>
      <c r="QZS13"/>
      <c r="QZT13"/>
      <c r="QZU13"/>
      <c r="QZV13"/>
      <c r="QZW13"/>
      <c r="QZX13"/>
      <c r="QZY13"/>
      <c r="QZZ13"/>
      <c r="RAA13"/>
      <c r="RAB13"/>
      <c r="RAC13"/>
      <c r="RAD13"/>
      <c r="RAE13"/>
      <c r="RAF13"/>
      <c r="RAG13"/>
      <c r="RAH13"/>
      <c r="RAI13"/>
      <c r="RAJ13"/>
      <c r="RAK13"/>
      <c r="RAL13"/>
      <c r="RAM13"/>
      <c r="RAN13"/>
      <c r="RAO13"/>
      <c r="RAP13"/>
      <c r="RAQ13"/>
      <c r="RAR13"/>
      <c r="RAS13"/>
      <c r="RAT13"/>
      <c r="RAU13"/>
      <c r="RAV13"/>
      <c r="RAW13"/>
      <c r="RAX13"/>
      <c r="RAY13"/>
      <c r="RAZ13"/>
      <c r="RBA13"/>
      <c r="RBB13"/>
      <c r="RBC13"/>
      <c r="RBD13"/>
      <c r="RBE13"/>
      <c r="RBF13"/>
      <c r="RBG13"/>
      <c r="RBH13"/>
      <c r="RBI13"/>
      <c r="RBJ13"/>
      <c r="RBK13"/>
      <c r="RBL13"/>
      <c r="RBM13"/>
      <c r="RBN13"/>
      <c r="RBO13"/>
      <c r="RBP13"/>
      <c r="RBQ13"/>
      <c r="RBR13"/>
      <c r="RBS13"/>
      <c r="RBT13"/>
      <c r="RBU13"/>
      <c r="RBV13"/>
      <c r="RBW13"/>
      <c r="RBX13"/>
      <c r="RBY13"/>
      <c r="RBZ13"/>
      <c r="RCA13"/>
      <c r="RCB13"/>
      <c r="RCC13"/>
      <c r="RCD13"/>
      <c r="RCE13"/>
      <c r="RCF13"/>
      <c r="RCG13"/>
      <c r="RCH13"/>
      <c r="RCI13"/>
      <c r="RCJ13"/>
      <c r="RCK13"/>
      <c r="RCL13"/>
      <c r="RCM13"/>
      <c r="RCN13"/>
      <c r="RCO13"/>
      <c r="RCP13"/>
      <c r="RCQ13"/>
      <c r="RCR13"/>
      <c r="RCS13"/>
      <c r="RCT13"/>
      <c r="RCU13"/>
      <c r="RCV13"/>
      <c r="RCW13"/>
      <c r="RCX13"/>
      <c r="RCY13"/>
      <c r="RCZ13"/>
      <c r="RDA13"/>
      <c r="RDB13"/>
      <c r="RDC13"/>
      <c r="RDD13"/>
      <c r="RDE13"/>
      <c r="RDF13"/>
      <c r="RDG13"/>
      <c r="RDH13"/>
      <c r="RDI13"/>
      <c r="RDJ13"/>
      <c r="RDK13"/>
      <c r="RDL13"/>
      <c r="RDM13"/>
      <c r="RDN13"/>
      <c r="RDO13"/>
      <c r="RDP13"/>
      <c r="RDQ13"/>
      <c r="RDR13"/>
      <c r="RDS13"/>
      <c r="RDT13"/>
      <c r="RDU13"/>
      <c r="RDV13"/>
      <c r="RDW13"/>
      <c r="RDX13"/>
      <c r="RDY13"/>
      <c r="RDZ13"/>
      <c r="REA13"/>
      <c r="REB13"/>
      <c r="REC13"/>
      <c r="RED13"/>
      <c r="REE13"/>
      <c r="REF13"/>
      <c r="REG13"/>
      <c r="REH13"/>
      <c r="REI13"/>
      <c r="REJ13"/>
      <c r="REK13"/>
      <c r="REL13"/>
      <c r="REM13"/>
      <c r="REN13"/>
      <c r="REO13"/>
      <c r="REP13"/>
      <c r="REQ13"/>
      <c r="RER13"/>
      <c r="RES13"/>
      <c r="RET13"/>
      <c r="REU13"/>
      <c r="REV13"/>
      <c r="REW13"/>
      <c r="REX13"/>
      <c r="REY13"/>
      <c r="REZ13"/>
      <c r="RFA13"/>
      <c r="RFB13"/>
      <c r="RFC13"/>
      <c r="RFD13"/>
      <c r="RFE13"/>
      <c r="RFF13"/>
      <c r="RFG13"/>
      <c r="RFH13"/>
      <c r="RFI13"/>
      <c r="RFJ13"/>
      <c r="RFK13"/>
      <c r="RFL13"/>
      <c r="RFM13"/>
      <c r="RFN13"/>
      <c r="RFO13"/>
      <c r="RFP13"/>
      <c r="RFQ13"/>
      <c r="RFR13"/>
      <c r="RFS13"/>
      <c r="RFT13"/>
      <c r="RFU13"/>
      <c r="RFV13"/>
      <c r="RFW13"/>
      <c r="RFX13"/>
      <c r="RFY13"/>
      <c r="RFZ13"/>
      <c r="RGA13"/>
      <c r="RGB13"/>
      <c r="RGC13"/>
      <c r="RGD13"/>
      <c r="RGE13"/>
      <c r="RGF13"/>
      <c r="RGG13"/>
      <c r="RGH13"/>
      <c r="RGI13"/>
      <c r="RGJ13"/>
      <c r="RGK13"/>
      <c r="RGL13"/>
      <c r="RGM13"/>
      <c r="RGN13"/>
      <c r="RGO13"/>
      <c r="RGP13"/>
      <c r="RGQ13"/>
      <c r="RGR13"/>
      <c r="RGS13"/>
      <c r="RGT13"/>
      <c r="RGU13"/>
      <c r="RGV13"/>
      <c r="RGW13"/>
      <c r="RGX13"/>
      <c r="RGY13"/>
      <c r="RGZ13"/>
      <c r="RHA13"/>
      <c r="RHB13"/>
      <c r="RHC13"/>
      <c r="RHD13"/>
      <c r="RHE13"/>
      <c r="RHF13"/>
      <c r="RHG13"/>
      <c r="RHH13"/>
      <c r="RHI13"/>
      <c r="RHJ13"/>
      <c r="RHK13"/>
      <c r="RHL13"/>
      <c r="RHM13"/>
      <c r="RHN13"/>
      <c r="RHO13"/>
      <c r="RHP13"/>
      <c r="RHQ13"/>
      <c r="RHR13"/>
      <c r="RHS13"/>
      <c r="RHT13"/>
      <c r="RHU13"/>
      <c r="RHV13"/>
      <c r="RHW13"/>
      <c r="RHX13"/>
      <c r="RHY13"/>
      <c r="RHZ13"/>
      <c r="RIA13"/>
      <c r="RIB13"/>
      <c r="RIC13"/>
      <c r="RID13"/>
      <c r="RIE13"/>
      <c r="RIF13"/>
      <c r="RIG13"/>
      <c r="RIH13"/>
      <c r="RII13"/>
      <c r="RIJ13"/>
      <c r="RIK13"/>
      <c r="RIL13"/>
      <c r="RIM13"/>
      <c r="RIN13"/>
      <c r="RIO13"/>
      <c r="RIP13"/>
      <c r="RIQ13"/>
      <c r="RIR13"/>
      <c r="RIS13"/>
      <c r="RIT13"/>
      <c r="RIU13"/>
      <c r="RIV13"/>
      <c r="RIW13"/>
      <c r="RIX13"/>
      <c r="RIY13"/>
      <c r="RIZ13"/>
      <c r="RJA13"/>
      <c r="RJB13"/>
      <c r="RJC13"/>
      <c r="RJD13"/>
      <c r="RJE13"/>
      <c r="RJF13"/>
      <c r="RJG13"/>
      <c r="RJH13"/>
      <c r="RJI13"/>
      <c r="RJJ13"/>
      <c r="RJK13"/>
      <c r="RJL13"/>
      <c r="RJM13"/>
      <c r="RJN13"/>
      <c r="RJO13"/>
      <c r="RJP13"/>
      <c r="RJQ13"/>
      <c r="RJR13"/>
      <c r="RJS13"/>
      <c r="RJT13"/>
      <c r="RJU13"/>
      <c r="RJV13"/>
      <c r="RJW13"/>
      <c r="RJX13"/>
      <c r="RJY13"/>
      <c r="RJZ13"/>
      <c r="RKA13"/>
      <c r="RKB13"/>
      <c r="RKC13"/>
      <c r="RKD13"/>
      <c r="RKE13"/>
      <c r="RKF13"/>
      <c r="RKG13"/>
      <c r="RKH13"/>
      <c r="RKI13"/>
      <c r="RKJ13"/>
      <c r="RKK13"/>
      <c r="RKL13"/>
      <c r="RKM13"/>
      <c r="RKN13"/>
      <c r="RKO13"/>
      <c r="RKP13"/>
      <c r="RKQ13"/>
      <c r="RKR13"/>
      <c r="RKS13"/>
      <c r="RKT13"/>
      <c r="RKU13"/>
      <c r="RKV13"/>
      <c r="RKW13"/>
      <c r="RKX13"/>
      <c r="RKY13"/>
      <c r="RKZ13"/>
      <c r="RLA13"/>
      <c r="RLB13"/>
      <c r="RLC13"/>
      <c r="RLD13"/>
      <c r="RLE13"/>
      <c r="RLF13"/>
      <c r="RLG13"/>
      <c r="RLH13"/>
      <c r="RLI13"/>
      <c r="RLJ13"/>
      <c r="RLK13"/>
      <c r="RLL13"/>
      <c r="RLM13"/>
      <c r="RLN13"/>
      <c r="RLO13"/>
      <c r="RLP13"/>
      <c r="RLQ13"/>
      <c r="RLR13"/>
      <c r="RLS13"/>
      <c r="RLT13"/>
      <c r="RLU13"/>
      <c r="RLV13"/>
      <c r="RLW13"/>
      <c r="RLX13"/>
      <c r="RLY13"/>
      <c r="RLZ13"/>
      <c r="RMA13"/>
      <c r="RMB13"/>
      <c r="RMC13"/>
      <c r="RMD13"/>
      <c r="RME13"/>
      <c r="RMF13"/>
      <c r="RMG13"/>
      <c r="RMH13"/>
      <c r="RMI13"/>
      <c r="RMJ13"/>
      <c r="RMK13"/>
      <c r="RML13"/>
      <c r="RMM13"/>
      <c r="RMN13"/>
      <c r="RMO13"/>
      <c r="RMP13"/>
      <c r="RMQ13"/>
      <c r="RMR13"/>
      <c r="RMS13"/>
      <c r="RMT13"/>
      <c r="RMU13"/>
      <c r="RMV13"/>
      <c r="RMW13"/>
      <c r="RMX13"/>
      <c r="RMY13"/>
      <c r="RMZ13"/>
      <c r="RNA13"/>
      <c r="RNB13"/>
      <c r="RNC13"/>
      <c r="RND13"/>
      <c r="RNE13"/>
      <c r="RNF13"/>
      <c r="RNG13"/>
      <c r="RNH13"/>
      <c r="RNI13"/>
      <c r="RNJ13"/>
      <c r="RNK13"/>
      <c r="RNL13"/>
      <c r="RNM13"/>
      <c r="RNN13"/>
      <c r="RNO13"/>
      <c r="RNP13"/>
      <c r="RNQ13"/>
      <c r="RNR13"/>
      <c r="RNS13"/>
      <c r="RNT13"/>
      <c r="RNU13"/>
      <c r="RNV13"/>
      <c r="RNW13"/>
      <c r="RNX13"/>
      <c r="RNY13"/>
      <c r="RNZ13"/>
      <c r="ROA13"/>
      <c r="ROB13"/>
      <c r="ROC13"/>
      <c r="ROD13"/>
      <c r="ROE13"/>
      <c r="ROF13"/>
      <c r="ROG13"/>
      <c r="ROH13"/>
      <c r="ROI13"/>
      <c r="ROJ13"/>
      <c r="ROK13"/>
      <c r="ROL13"/>
      <c r="ROM13"/>
      <c r="RON13"/>
      <c r="ROO13"/>
      <c r="ROP13"/>
      <c r="ROQ13"/>
      <c r="ROR13"/>
      <c r="ROS13"/>
      <c r="ROT13"/>
      <c r="ROU13"/>
      <c r="ROV13"/>
      <c r="ROW13"/>
      <c r="ROX13"/>
      <c r="ROY13"/>
      <c r="ROZ13"/>
      <c r="RPA13"/>
      <c r="RPB13"/>
      <c r="RPC13"/>
      <c r="RPD13"/>
      <c r="RPE13"/>
      <c r="RPF13"/>
      <c r="RPG13"/>
      <c r="RPH13"/>
      <c r="RPI13"/>
      <c r="RPJ13"/>
      <c r="RPK13"/>
      <c r="RPL13"/>
      <c r="RPM13"/>
      <c r="RPN13"/>
      <c r="RPO13"/>
      <c r="RPP13"/>
      <c r="RPQ13"/>
      <c r="RPR13"/>
      <c r="RPS13"/>
      <c r="RPT13"/>
      <c r="RPU13"/>
      <c r="RPV13"/>
      <c r="RPW13"/>
      <c r="RPX13"/>
      <c r="RPY13"/>
      <c r="RPZ13"/>
      <c r="RQA13"/>
      <c r="RQB13"/>
      <c r="RQC13"/>
      <c r="RQD13"/>
      <c r="RQE13"/>
      <c r="RQF13"/>
      <c r="RQG13"/>
      <c r="RQH13"/>
      <c r="RQI13"/>
      <c r="RQJ13"/>
      <c r="RQK13"/>
      <c r="RQL13"/>
      <c r="RQM13"/>
      <c r="RQN13"/>
      <c r="RQO13"/>
      <c r="RQP13"/>
      <c r="RQQ13"/>
      <c r="RQR13"/>
      <c r="RQS13"/>
      <c r="RQT13"/>
      <c r="RQU13"/>
      <c r="RQV13"/>
      <c r="RQW13"/>
      <c r="RQX13"/>
      <c r="RQY13"/>
      <c r="RQZ13"/>
      <c r="RRA13"/>
      <c r="RRB13"/>
      <c r="RRC13"/>
      <c r="RRD13"/>
      <c r="RRE13"/>
      <c r="RRF13"/>
      <c r="RRG13"/>
      <c r="RRH13"/>
      <c r="RRI13"/>
      <c r="RRJ13"/>
      <c r="RRK13"/>
      <c r="RRL13"/>
      <c r="RRM13"/>
      <c r="RRN13"/>
      <c r="RRO13"/>
      <c r="RRP13"/>
      <c r="RRQ13"/>
      <c r="RRR13"/>
      <c r="RRS13"/>
      <c r="RRT13"/>
      <c r="RRU13"/>
      <c r="RRV13"/>
      <c r="RRW13"/>
      <c r="RRX13"/>
      <c r="RRY13"/>
      <c r="RRZ13"/>
      <c r="RSA13"/>
      <c r="RSB13"/>
      <c r="RSC13"/>
      <c r="RSD13"/>
      <c r="RSE13"/>
      <c r="RSF13"/>
      <c r="RSG13"/>
      <c r="RSH13"/>
      <c r="RSI13"/>
      <c r="RSJ13"/>
      <c r="RSK13"/>
      <c r="RSL13"/>
      <c r="RSM13"/>
      <c r="RSN13"/>
      <c r="RSO13"/>
      <c r="RSP13"/>
      <c r="RSQ13"/>
      <c r="RSR13"/>
      <c r="RSS13"/>
      <c r="RST13"/>
      <c r="RSU13"/>
      <c r="RSV13"/>
      <c r="RSW13"/>
      <c r="RSX13"/>
      <c r="RSY13"/>
      <c r="RSZ13"/>
      <c r="RTA13"/>
      <c r="RTB13"/>
      <c r="RTC13"/>
      <c r="RTD13"/>
      <c r="RTE13"/>
      <c r="RTF13"/>
      <c r="RTG13"/>
      <c r="RTH13"/>
      <c r="RTI13"/>
      <c r="RTJ13"/>
      <c r="RTK13"/>
      <c r="RTL13"/>
      <c r="RTM13"/>
      <c r="RTN13"/>
      <c r="RTO13"/>
      <c r="RTP13"/>
      <c r="RTQ13"/>
      <c r="RTR13"/>
      <c r="RTS13"/>
      <c r="RTT13"/>
      <c r="RTU13"/>
      <c r="RTV13"/>
      <c r="RTW13"/>
      <c r="RTX13"/>
      <c r="RTY13"/>
      <c r="RTZ13"/>
      <c r="RUA13"/>
      <c r="RUB13"/>
      <c r="RUC13"/>
      <c r="RUD13"/>
      <c r="RUE13"/>
      <c r="RUF13"/>
      <c r="RUG13"/>
      <c r="RUH13"/>
      <c r="RUI13"/>
      <c r="RUJ13"/>
      <c r="RUK13"/>
      <c r="RUL13"/>
      <c r="RUM13"/>
      <c r="RUN13"/>
      <c r="RUO13"/>
      <c r="RUP13"/>
      <c r="RUQ13"/>
      <c r="RUR13"/>
      <c r="RUS13"/>
      <c r="RUT13"/>
      <c r="RUU13"/>
      <c r="RUV13"/>
      <c r="RUW13"/>
      <c r="RUX13"/>
      <c r="RUY13"/>
      <c r="RUZ13"/>
      <c r="RVA13"/>
      <c r="RVB13"/>
      <c r="RVC13"/>
      <c r="RVD13"/>
      <c r="RVE13"/>
      <c r="RVF13"/>
      <c r="RVG13"/>
      <c r="RVH13"/>
      <c r="RVI13"/>
      <c r="RVJ13"/>
      <c r="RVK13"/>
      <c r="RVL13"/>
      <c r="RVM13"/>
      <c r="RVN13"/>
      <c r="RVO13"/>
      <c r="RVP13"/>
      <c r="RVQ13"/>
      <c r="RVR13"/>
      <c r="RVS13"/>
      <c r="RVT13"/>
      <c r="RVU13"/>
      <c r="RVV13"/>
      <c r="RVW13"/>
      <c r="RVX13"/>
      <c r="RVY13"/>
      <c r="RVZ13"/>
      <c r="RWA13"/>
      <c r="RWB13"/>
      <c r="RWC13"/>
      <c r="RWD13"/>
      <c r="RWE13"/>
      <c r="RWF13"/>
      <c r="RWG13"/>
      <c r="RWH13"/>
      <c r="RWI13"/>
      <c r="RWJ13"/>
      <c r="RWK13"/>
      <c r="RWL13"/>
      <c r="RWM13"/>
      <c r="RWN13"/>
      <c r="RWO13"/>
      <c r="RWP13"/>
      <c r="RWQ13"/>
      <c r="RWR13"/>
      <c r="RWS13"/>
      <c r="RWT13"/>
      <c r="RWU13"/>
      <c r="RWV13"/>
      <c r="RWW13"/>
      <c r="RWX13"/>
      <c r="RWY13"/>
      <c r="RWZ13"/>
      <c r="RXA13"/>
      <c r="RXB13"/>
      <c r="RXC13"/>
      <c r="RXD13"/>
      <c r="RXE13"/>
      <c r="RXF13"/>
      <c r="RXG13"/>
      <c r="RXH13"/>
      <c r="RXI13"/>
      <c r="RXJ13"/>
      <c r="RXK13"/>
      <c r="RXL13"/>
      <c r="RXM13"/>
      <c r="RXN13"/>
      <c r="RXO13"/>
      <c r="RXP13"/>
      <c r="RXQ13"/>
      <c r="RXR13"/>
      <c r="RXS13"/>
      <c r="RXT13"/>
      <c r="RXU13"/>
      <c r="RXV13"/>
      <c r="RXW13"/>
      <c r="RXX13"/>
      <c r="RXY13"/>
      <c r="RXZ13"/>
      <c r="RYA13"/>
      <c r="RYB13"/>
      <c r="RYC13"/>
      <c r="RYD13"/>
      <c r="RYE13"/>
      <c r="RYF13"/>
      <c r="RYG13"/>
      <c r="RYH13"/>
      <c r="RYI13"/>
      <c r="RYJ13"/>
      <c r="RYK13"/>
      <c r="RYL13"/>
      <c r="RYM13"/>
      <c r="RYN13"/>
      <c r="RYO13"/>
      <c r="RYP13"/>
      <c r="RYQ13"/>
      <c r="RYR13"/>
      <c r="RYS13"/>
      <c r="RYT13"/>
      <c r="RYU13"/>
      <c r="RYV13"/>
      <c r="RYW13"/>
      <c r="RYX13"/>
      <c r="RYY13"/>
      <c r="RYZ13"/>
      <c r="RZA13"/>
      <c r="RZB13"/>
      <c r="RZC13"/>
      <c r="RZD13"/>
      <c r="RZE13"/>
      <c r="RZF13"/>
      <c r="RZG13"/>
      <c r="RZH13"/>
      <c r="RZI13"/>
      <c r="RZJ13"/>
      <c r="RZK13"/>
      <c r="RZL13"/>
      <c r="RZM13"/>
      <c r="RZN13"/>
      <c r="RZO13"/>
      <c r="RZP13"/>
      <c r="RZQ13"/>
      <c r="RZR13"/>
      <c r="RZS13"/>
      <c r="RZT13"/>
      <c r="RZU13"/>
      <c r="RZV13"/>
      <c r="RZW13"/>
      <c r="RZX13"/>
      <c r="RZY13"/>
      <c r="RZZ13"/>
      <c r="SAA13"/>
      <c r="SAB13"/>
      <c r="SAC13"/>
      <c r="SAD13"/>
      <c r="SAE13"/>
      <c r="SAF13"/>
      <c r="SAG13"/>
      <c r="SAH13"/>
      <c r="SAI13"/>
      <c r="SAJ13"/>
      <c r="SAK13"/>
      <c r="SAL13"/>
      <c r="SAM13"/>
      <c r="SAN13"/>
      <c r="SAO13"/>
      <c r="SAP13"/>
      <c r="SAQ13"/>
      <c r="SAR13"/>
      <c r="SAS13"/>
      <c r="SAT13"/>
      <c r="SAU13"/>
      <c r="SAV13"/>
      <c r="SAW13"/>
      <c r="SAX13"/>
      <c r="SAY13"/>
      <c r="SAZ13"/>
      <c r="SBA13"/>
      <c r="SBB13"/>
      <c r="SBC13"/>
      <c r="SBD13"/>
      <c r="SBE13"/>
      <c r="SBF13"/>
      <c r="SBG13"/>
      <c r="SBH13"/>
      <c r="SBI13"/>
      <c r="SBJ13"/>
      <c r="SBK13"/>
      <c r="SBL13"/>
      <c r="SBM13"/>
      <c r="SBN13"/>
      <c r="SBO13"/>
      <c r="SBP13"/>
      <c r="SBQ13"/>
      <c r="SBR13"/>
      <c r="SBS13"/>
      <c r="SBT13"/>
      <c r="SBU13"/>
      <c r="SBV13"/>
      <c r="SBW13"/>
      <c r="SBX13"/>
      <c r="SBY13"/>
      <c r="SBZ13"/>
      <c r="SCA13"/>
      <c r="SCB13"/>
      <c r="SCC13"/>
      <c r="SCD13"/>
      <c r="SCE13"/>
      <c r="SCF13"/>
      <c r="SCG13"/>
      <c r="SCH13"/>
      <c r="SCI13"/>
      <c r="SCJ13"/>
      <c r="SCK13"/>
      <c r="SCL13"/>
      <c r="SCM13"/>
      <c r="SCN13"/>
      <c r="SCO13"/>
      <c r="SCP13"/>
      <c r="SCQ13"/>
      <c r="SCR13"/>
      <c r="SCS13"/>
      <c r="SCT13"/>
      <c r="SCU13"/>
      <c r="SCV13"/>
      <c r="SCW13"/>
      <c r="SCX13"/>
      <c r="SCY13"/>
      <c r="SCZ13"/>
      <c r="SDA13"/>
      <c r="SDB13"/>
      <c r="SDC13"/>
      <c r="SDD13"/>
      <c r="SDE13"/>
      <c r="SDF13"/>
      <c r="SDG13"/>
      <c r="SDH13"/>
      <c r="SDI13"/>
      <c r="SDJ13"/>
      <c r="SDK13"/>
      <c r="SDL13"/>
      <c r="SDM13"/>
      <c r="SDN13"/>
      <c r="SDO13"/>
      <c r="SDP13"/>
      <c r="SDQ13"/>
      <c r="SDR13"/>
      <c r="SDS13"/>
      <c r="SDT13"/>
      <c r="SDU13"/>
      <c r="SDV13"/>
      <c r="SDW13"/>
      <c r="SDX13"/>
      <c r="SDY13"/>
      <c r="SDZ13"/>
      <c r="SEA13"/>
      <c r="SEB13"/>
      <c r="SEC13"/>
      <c r="SED13"/>
      <c r="SEE13"/>
      <c r="SEF13"/>
      <c r="SEG13"/>
      <c r="SEH13"/>
      <c r="SEI13"/>
      <c r="SEJ13"/>
      <c r="SEK13"/>
      <c r="SEL13"/>
      <c r="SEM13"/>
      <c r="SEN13"/>
      <c r="SEO13"/>
      <c r="SEP13"/>
      <c r="SEQ13"/>
      <c r="SER13"/>
      <c r="SES13"/>
      <c r="SET13"/>
      <c r="SEU13"/>
      <c r="SEV13"/>
      <c r="SEW13"/>
      <c r="SEX13"/>
      <c r="SEY13"/>
      <c r="SEZ13"/>
      <c r="SFA13"/>
      <c r="SFB13"/>
      <c r="SFC13"/>
      <c r="SFD13"/>
      <c r="SFE13"/>
      <c r="SFF13"/>
      <c r="SFG13"/>
      <c r="SFH13"/>
      <c r="SFI13"/>
      <c r="SFJ13"/>
      <c r="SFK13"/>
      <c r="SFL13"/>
      <c r="SFM13"/>
      <c r="SFN13"/>
      <c r="SFO13"/>
      <c r="SFP13"/>
      <c r="SFQ13"/>
      <c r="SFR13"/>
      <c r="SFS13"/>
      <c r="SFT13"/>
      <c r="SFU13"/>
      <c r="SFV13"/>
      <c r="SFW13"/>
      <c r="SFX13"/>
      <c r="SFY13"/>
      <c r="SFZ13"/>
      <c r="SGA13"/>
      <c r="SGB13"/>
      <c r="SGC13"/>
      <c r="SGD13"/>
      <c r="SGE13"/>
      <c r="SGF13"/>
      <c r="SGG13"/>
      <c r="SGH13"/>
      <c r="SGI13"/>
      <c r="SGJ13"/>
      <c r="SGK13"/>
      <c r="SGL13"/>
      <c r="SGM13"/>
      <c r="SGN13"/>
      <c r="SGO13"/>
      <c r="SGP13"/>
      <c r="SGQ13"/>
      <c r="SGR13"/>
      <c r="SGS13"/>
      <c r="SGT13"/>
      <c r="SGU13"/>
      <c r="SGV13"/>
      <c r="SGW13"/>
      <c r="SGX13"/>
      <c r="SGY13"/>
      <c r="SGZ13"/>
      <c r="SHA13"/>
      <c r="SHB13"/>
      <c r="SHC13"/>
      <c r="SHD13"/>
      <c r="SHE13"/>
      <c r="SHF13"/>
      <c r="SHG13"/>
      <c r="SHH13"/>
      <c r="SHI13"/>
      <c r="SHJ13"/>
      <c r="SHK13"/>
      <c r="SHL13"/>
      <c r="SHM13"/>
      <c r="SHN13"/>
      <c r="SHO13"/>
      <c r="SHP13"/>
      <c r="SHQ13"/>
      <c r="SHR13"/>
      <c r="SHS13"/>
      <c r="SHT13"/>
      <c r="SHU13"/>
      <c r="SHV13"/>
      <c r="SHW13"/>
      <c r="SHX13"/>
      <c r="SHY13"/>
      <c r="SHZ13"/>
      <c r="SIA13"/>
      <c r="SIB13"/>
      <c r="SIC13"/>
      <c r="SID13"/>
      <c r="SIE13"/>
      <c r="SIF13"/>
      <c r="SIG13"/>
      <c r="SIH13"/>
      <c r="SII13"/>
      <c r="SIJ13"/>
      <c r="SIK13"/>
      <c r="SIL13"/>
      <c r="SIM13"/>
      <c r="SIN13"/>
      <c r="SIO13"/>
      <c r="SIP13"/>
      <c r="SIQ13"/>
      <c r="SIR13"/>
      <c r="SIS13"/>
      <c r="SIT13"/>
      <c r="SIU13"/>
      <c r="SIV13"/>
      <c r="SIW13"/>
      <c r="SIX13"/>
      <c r="SIY13"/>
      <c r="SIZ13"/>
      <c r="SJA13"/>
      <c r="SJB13"/>
      <c r="SJC13"/>
      <c r="SJD13"/>
      <c r="SJE13"/>
      <c r="SJF13"/>
      <c r="SJG13"/>
      <c r="SJH13"/>
      <c r="SJI13"/>
      <c r="SJJ13"/>
      <c r="SJK13"/>
      <c r="SJL13"/>
      <c r="SJM13"/>
      <c r="SJN13"/>
      <c r="SJO13"/>
      <c r="SJP13"/>
      <c r="SJQ13"/>
      <c r="SJR13"/>
      <c r="SJS13"/>
      <c r="SJT13"/>
      <c r="SJU13"/>
      <c r="SJV13"/>
      <c r="SJW13"/>
      <c r="SJX13"/>
      <c r="SJY13"/>
      <c r="SJZ13"/>
      <c r="SKA13"/>
      <c r="SKB13"/>
      <c r="SKC13"/>
      <c r="SKD13"/>
      <c r="SKE13"/>
      <c r="SKF13"/>
      <c r="SKG13"/>
      <c r="SKH13"/>
      <c r="SKI13"/>
      <c r="SKJ13"/>
      <c r="SKK13"/>
      <c r="SKL13"/>
      <c r="SKM13"/>
      <c r="SKN13"/>
      <c r="SKO13"/>
      <c r="SKP13"/>
      <c r="SKQ13"/>
      <c r="SKR13"/>
      <c r="SKS13"/>
      <c r="SKT13"/>
      <c r="SKU13"/>
      <c r="SKV13"/>
      <c r="SKW13"/>
      <c r="SKX13"/>
      <c r="SKY13"/>
      <c r="SKZ13"/>
      <c r="SLA13"/>
      <c r="SLB13"/>
      <c r="SLC13"/>
      <c r="SLD13"/>
      <c r="SLE13"/>
      <c r="SLF13"/>
      <c r="SLG13"/>
      <c r="SLH13"/>
      <c r="SLI13"/>
      <c r="SLJ13"/>
      <c r="SLK13"/>
      <c r="SLL13"/>
      <c r="SLM13"/>
      <c r="SLN13"/>
      <c r="SLO13"/>
      <c r="SLP13"/>
      <c r="SLQ13"/>
      <c r="SLR13"/>
      <c r="SLS13"/>
      <c r="SLT13"/>
      <c r="SLU13"/>
      <c r="SLV13"/>
      <c r="SLW13"/>
      <c r="SLX13"/>
      <c r="SLY13"/>
      <c r="SLZ13"/>
      <c r="SMA13"/>
      <c r="SMB13"/>
      <c r="SMC13"/>
      <c r="SMD13"/>
      <c r="SME13"/>
      <c r="SMF13"/>
      <c r="SMG13"/>
      <c r="SMH13"/>
      <c r="SMI13"/>
      <c r="SMJ13"/>
      <c r="SMK13"/>
      <c r="SML13"/>
      <c r="SMM13"/>
      <c r="SMN13"/>
      <c r="SMO13"/>
      <c r="SMP13"/>
      <c r="SMQ13"/>
      <c r="SMR13"/>
      <c r="SMS13"/>
      <c r="SMT13"/>
      <c r="SMU13"/>
      <c r="SMV13"/>
      <c r="SMW13"/>
      <c r="SMX13"/>
      <c r="SMY13"/>
      <c r="SMZ13"/>
      <c r="SNA13"/>
      <c r="SNB13"/>
      <c r="SNC13"/>
      <c r="SND13"/>
      <c r="SNE13"/>
      <c r="SNF13"/>
      <c r="SNG13"/>
      <c r="SNH13"/>
      <c r="SNI13"/>
      <c r="SNJ13"/>
      <c r="SNK13"/>
      <c r="SNL13"/>
      <c r="SNM13"/>
      <c r="SNN13"/>
      <c r="SNO13"/>
      <c r="SNP13"/>
      <c r="SNQ13"/>
      <c r="SNR13"/>
      <c r="SNS13"/>
      <c r="SNT13"/>
      <c r="SNU13"/>
      <c r="SNV13"/>
      <c r="SNW13"/>
      <c r="SNX13"/>
      <c r="SNY13"/>
      <c r="SNZ13"/>
      <c r="SOA13"/>
      <c r="SOB13"/>
      <c r="SOC13"/>
      <c r="SOD13"/>
      <c r="SOE13"/>
      <c r="SOF13"/>
      <c r="SOG13"/>
      <c r="SOH13"/>
      <c r="SOI13"/>
      <c r="SOJ13"/>
      <c r="SOK13"/>
      <c r="SOL13"/>
      <c r="SOM13"/>
      <c r="SON13"/>
      <c r="SOO13"/>
      <c r="SOP13"/>
      <c r="SOQ13"/>
      <c r="SOR13"/>
      <c r="SOS13"/>
      <c r="SOT13"/>
      <c r="SOU13"/>
      <c r="SOV13"/>
      <c r="SOW13"/>
      <c r="SOX13"/>
      <c r="SOY13"/>
      <c r="SOZ13"/>
      <c r="SPA13"/>
      <c r="SPB13"/>
      <c r="SPC13"/>
      <c r="SPD13"/>
      <c r="SPE13"/>
      <c r="SPF13"/>
      <c r="SPG13"/>
      <c r="SPH13"/>
      <c r="SPI13"/>
      <c r="SPJ13"/>
      <c r="SPK13"/>
      <c r="SPL13"/>
      <c r="SPM13"/>
      <c r="SPN13"/>
      <c r="SPO13"/>
      <c r="SPP13"/>
      <c r="SPQ13"/>
      <c r="SPR13"/>
      <c r="SPS13"/>
      <c r="SPT13"/>
      <c r="SPU13"/>
      <c r="SPV13"/>
      <c r="SPW13"/>
      <c r="SPX13"/>
      <c r="SPY13"/>
      <c r="SPZ13"/>
      <c r="SQA13"/>
      <c r="SQB13"/>
      <c r="SQC13"/>
      <c r="SQD13"/>
      <c r="SQE13"/>
      <c r="SQF13"/>
      <c r="SQG13"/>
      <c r="SQH13"/>
      <c r="SQI13"/>
      <c r="SQJ13"/>
      <c r="SQK13"/>
      <c r="SQL13"/>
      <c r="SQM13"/>
      <c r="SQN13"/>
      <c r="SQO13"/>
      <c r="SQP13"/>
      <c r="SQQ13"/>
      <c r="SQR13"/>
      <c r="SQS13"/>
      <c r="SQT13"/>
      <c r="SQU13"/>
      <c r="SQV13"/>
      <c r="SQW13"/>
      <c r="SQX13"/>
      <c r="SQY13"/>
      <c r="SQZ13"/>
      <c r="SRA13"/>
      <c r="SRB13"/>
      <c r="SRC13"/>
      <c r="SRD13"/>
      <c r="SRE13"/>
      <c r="SRF13"/>
      <c r="SRG13"/>
      <c r="SRH13"/>
      <c r="SRI13"/>
      <c r="SRJ13"/>
      <c r="SRK13"/>
      <c r="SRL13"/>
      <c r="SRM13"/>
      <c r="SRN13"/>
      <c r="SRO13"/>
      <c r="SRP13"/>
      <c r="SRQ13"/>
      <c r="SRR13"/>
      <c r="SRS13"/>
      <c r="SRT13"/>
      <c r="SRU13"/>
      <c r="SRV13"/>
      <c r="SRW13"/>
      <c r="SRX13"/>
      <c r="SRY13"/>
      <c r="SRZ13"/>
      <c r="SSA13"/>
      <c r="SSB13"/>
      <c r="SSC13"/>
      <c r="SSD13"/>
      <c r="SSE13"/>
      <c r="SSF13"/>
      <c r="SSG13"/>
      <c r="SSH13"/>
      <c r="SSI13"/>
      <c r="SSJ13"/>
      <c r="SSK13"/>
      <c r="SSL13"/>
      <c r="SSM13"/>
      <c r="SSN13"/>
      <c r="SSO13"/>
      <c r="SSP13"/>
      <c r="SSQ13"/>
      <c r="SSR13"/>
      <c r="SSS13"/>
      <c r="SST13"/>
      <c r="SSU13"/>
      <c r="SSV13"/>
      <c r="SSW13"/>
      <c r="SSX13"/>
      <c r="SSY13"/>
      <c r="SSZ13"/>
      <c r="STA13"/>
      <c r="STB13"/>
      <c r="STC13"/>
      <c r="STD13"/>
      <c r="STE13"/>
      <c r="STF13"/>
      <c r="STG13"/>
      <c r="STH13"/>
      <c r="STI13"/>
      <c r="STJ13"/>
      <c r="STK13"/>
      <c r="STL13"/>
      <c r="STM13"/>
      <c r="STN13"/>
      <c r="STO13"/>
      <c r="STP13"/>
      <c r="STQ13"/>
      <c r="STR13"/>
      <c r="STS13"/>
      <c r="STT13"/>
      <c r="STU13"/>
      <c r="STV13"/>
      <c r="STW13"/>
      <c r="STX13"/>
      <c r="STY13"/>
      <c r="STZ13"/>
      <c r="SUA13"/>
      <c r="SUB13"/>
      <c r="SUC13"/>
      <c r="SUD13"/>
      <c r="SUE13"/>
      <c r="SUF13"/>
      <c r="SUG13"/>
      <c r="SUH13"/>
      <c r="SUI13"/>
      <c r="SUJ13"/>
      <c r="SUK13"/>
      <c r="SUL13"/>
      <c r="SUM13"/>
      <c r="SUN13"/>
      <c r="SUO13"/>
      <c r="SUP13"/>
      <c r="SUQ13"/>
      <c r="SUR13"/>
      <c r="SUS13"/>
      <c r="SUT13"/>
      <c r="SUU13"/>
      <c r="SUV13"/>
      <c r="SUW13"/>
      <c r="SUX13"/>
      <c r="SUY13"/>
      <c r="SUZ13"/>
      <c r="SVA13"/>
      <c r="SVB13"/>
      <c r="SVC13"/>
      <c r="SVD13"/>
      <c r="SVE13"/>
      <c r="SVF13"/>
      <c r="SVG13"/>
      <c r="SVH13"/>
      <c r="SVI13"/>
      <c r="SVJ13"/>
      <c r="SVK13"/>
      <c r="SVL13"/>
      <c r="SVM13"/>
      <c r="SVN13"/>
      <c r="SVO13"/>
      <c r="SVP13"/>
      <c r="SVQ13"/>
      <c r="SVR13"/>
      <c r="SVS13"/>
      <c r="SVT13"/>
      <c r="SVU13"/>
      <c r="SVV13"/>
      <c r="SVW13"/>
      <c r="SVX13"/>
      <c r="SVY13"/>
      <c r="SVZ13"/>
      <c r="SWA13"/>
      <c r="SWB13"/>
      <c r="SWC13"/>
      <c r="SWD13"/>
      <c r="SWE13"/>
      <c r="SWF13"/>
      <c r="SWG13"/>
      <c r="SWH13"/>
      <c r="SWI13"/>
      <c r="SWJ13"/>
      <c r="SWK13"/>
      <c r="SWL13"/>
      <c r="SWM13"/>
      <c r="SWN13"/>
      <c r="SWO13"/>
      <c r="SWP13"/>
      <c r="SWQ13"/>
      <c r="SWR13"/>
      <c r="SWS13"/>
      <c r="SWT13"/>
      <c r="SWU13"/>
      <c r="SWV13"/>
      <c r="SWW13"/>
      <c r="SWX13"/>
      <c r="SWY13"/>
      <c r="SWZ13"/>
      <c r="SXA13"/>
      <c r="SXB13"/>
      <c r="SXC13"/>
      <c r="SXD13"/>
      <c r="SXE13"/>
      <c r="SXF13"/>
      <c r="SXG13"/>
      <c r="SXH13"/>
      <c r="SXI13"/>
      <c r="SXJ13"/>
      <c r="SXK13"/>
      <c r="SXL13"/>
      <c r="SXM13"/>
      <c r="SXN13"/>
      <c r="SXO13"/>
      <c r="SXP13"/>
      <c r="SXQ13"/>
      <c r="SXR13"/>
      <c r="SXS13"/>
      <c r="SXT13"/>
      <c r="SXU13"/>
      <c r="SXV13"/>
      <c r="SXW13"/>
      <c r="SXX13"/>
      <c r="SXY13"/>
      <c r="SXZ13"/>
      <c r="SYA13"/>
      <c r="SYB13"/>
      <c r="SYC13"/>
      <c r="SYD13"/>
      <c r="SYE13"/>
      <c r="SYF13"/>
      <c r="SYG13"/>
      <c r="SYH13"/>
      <c r="SYI13"/>
      <c r="SYJ13"/>
      <c r="SYK13"/>
      <c r="SYL13"/>
      <c r="SYM13"/>
      <c r="SYN13"/>
      <c r="SYO13"/>
      <c r="SYP13"/>
      <c r="SYQ13"/>
      <c r="SYR13"/>
      <c r="SYS13"/>
      <c r="SYT13"/>
      <c r="SYU13"/>
      <c r="SYV13"/>
      <c r="SYW13"/>
      <c r="SYX13"/>
      <c r="SYY13"/>
      <c r="SYZ13"/>
      <c r="SZA13"/>
      <c r="SZB13"/>
      <c r="SZC13"/>
      <c r="SZD13"/>
      <c r="SZE13"/>
      <c r="SZF13"/>
      <c r="SZG13"/>
      <c r="SZH13"/>
      <c r="SZI13"/>
      <c r="SZJ13"/>
      <c r="SZK13"/>
      <c r="SZL13"/>
      <c r="SZM13"/>
      <c r="SZN13"/>
      <c r="SZO13"/>
      <c r="SZP13"/>
      <c r="SZQ13"/>
      <c r="SZR13"/>
      <c r="SZS13"/>
      <c r="SZT13"/>
      <c r="SZU13"/>
      <c r="SZV13"/>
      <c r="SZW13"/>
      <c r="SZX13"/>
      <c r="SZY13"/>
      <c r="SZZ13"/>
      <c r="TAA13"/>
      <c r="TAB13"/>
      <c r="TAC13"/>
      <c r="TAD13"/>
      <c r="TAE13"/>
      <c r="TAF13"/>
      <c r="TAG13"/>
      <c r="TAH13"/>
      <c r="TAI13"/>
      <c r="TAJ13"/>
      <c r="TAK13"/>
      <c r="TAL13"/>
      <c r="TAM13"/>
      <c r="TAN13"/>
      <c r="TAO13"/>
      <c r="TAP13"/>
      <c r="TAQ13"/>
      <c r="TAR13"/>
      <c r="TAS13"/>
      <c r="TAT13"/>
      <c r="TAU13"/>
      <c r="TAV13"/>
      <c r="TAW13"/>
      <c r="TAX13"/>
      <c r="TAY13"/>
      <c r="TAZ13"/>
      <c r="TBA13"/>
      <c r="TBB13"/>
      <c r="TBC13"/>
      <c r="TBD13"/>
      <c r="TBE13"/>
      <c r="TBF13"/>
      <c r="TBG13"/>
      <c r="TBH13"/>
      <c r="TBI13"/>
      <c r="TBJ13"/>
      <c r="TBK13"/>
      <c r="TBL13"/>
      <c r="TBM13"/>
      <c r="TBN13"/>
      <c r="TBO13"/>
      <c r="TBP13"/>
      <c r="TBQ13"/>
      <c r="TBR13"/>
      <c r="TBS13"/>
      <c r="TBT13"/>
      <c r="TBU13"/>
      <c r="TBV13"/>
      <c r="TBW13"/>
      <c r="TBX13"/>
      <c r="TBY13"/>
      <c r="TBZ13"/>
      <c r="TCA13"/>
      <c r="TCB13"/>
      <c r="TCC13"/>
      <c r="TCD13"/>
      <c r="TCE13"/>
      <c r="TCF13"/>
      <c r="TCG13"/>
      <c r="TCH13"/>
      <c r="TCI13"/>
      <c r="TCJ13"/>
      <c r="TCK13"/>
      <c r="TCL13"/>
      <c r="TCM13"/>
      <c r="TCN13"/>
      <c r="TCO13"/>
      <c r="TCP13"/>
      <c r="TCQ13"/>
      <c r="TCR13"/>
      <c r="TCS13"/>
      <c r="TCT13"/>
      <c r="TCU13"/>
      <c r="TCV13"/>
      <c r="TCW13"/>
      <c r="TCX13"/>
      <c r="TCY13"/>
      <c r="TCZ13"/>
      <c r="TDA13"/>
      <c r="TDB13"/>
      <c r="TDC13"/>
      <c r="TDD13"/>
      <c r="TDE13"/>
      <c r="TDF13"/>
      <c r="TDG13"/>
      <c r="TDH13"/>
      <c r="TDI13"/>
      <c r="TDJ13"/>
      <c r="TDK13"/>
      <c r="TDL13"/>
      <c r="TDM13"/>
      <c r="TDN13"/>
      <c r="TDO13"/>
      <c r="TDP13"/>
      <c r="TDQ13"/>
      <c r="TDR13"/>
      <c r="TDS13"/>
      <c r="TDT13"/>
      <c r="TDU13"/>
      <c r="TDV13"/>
      <c r="TDW13"/>
      <c r="TDX13"/>
      <c r="TDY13"/>
      <c r="TDZ13"/>
      <c r="TEA13"/>
      <c r="TEB13"/>
      <c r="TEC13"/>
      <c r="TED13"/>
      <c r="TEE13"/>
      <c r="TEF13"/>
      <c r="TEG13"/>
      <c r="TEH13"/>
      <c r="TEI13"/>
      <c r="TEJ13"/>
      <c r="TEK13"/>
      <c r="TEL13"/>
      <c r="TEM13"/>
      <c r="TEN13"/>
      <c r="TEO13"/>
      <c r="TEP13"/>
      <c r="TEQ13"/>
      <c r="TER13"/>
      <c r="TES13"/>
      <c r="TET13"/>
      <c r="TEU13"/>
      <c r="TEV13"/>
      <c r="TEW13"/>
      <c r="TEX13"/>
      <c r="TEY13"/>
      <c r="TEZ13"/>
      <c r="TFA13"/>
      <c r="TFB13"/>
      <c r="TFC13"/>
      <c r="TFD13"/>
      <c r="TFE13"/>
      <c r="TFF13"/>
      <c r="TFG13"/>
      <c r="TFH13"/>
      <c r="TFI13"/>
      <c r="TFJ13"/>
      <c r="TFK13"/>
      <c r="TFL13"/>
      <c r="TFM13"/>
      <c r="TFN13"/>
      <c r="TFO13"/>
      <c r="TFP13"/>
      <c r="TFQ13"/>
      <c r="TFR13"/>
      <c r="TFS13"/>
      <c r="TFT13"/>
      <c r="TFU13"/>
      <c r="TFV13"/>
      <c r="TFW13"/>
      <c r="TFX13"/>
      <c r="TFY13"/>
      <c r="TFZ13"/>
      <c r="TGA13"/>
      <c r="TGB13"/>
      <c r="TGC13"/>
      <c r="TGD13"/>
      <c r="TGE13"/>
      <c r="TGF13"/>
      <c r="TGG13"/>
      <c r="TGH13"/>
      <c r="TGI13"/>
      <c r="TGJ13"/>
      <c r="TGK13"/>
      <c r="TGL13"/>
      <c r="TGM13"/>
      <c r="TGN13"/>
      <c r="TGO13"/>
      <c r="TGP13"/>
      <c r="TGQ13"/>
      <c r="TGR13"/>
      <c r="TGS13"/>
      <c r="TGT13"/>
      <c r="TGU13"/>
      <c r="TGV13"/>
      <c r="TGW13"/>
      <c r="TGX13"/>
      <c r="TGY13"/>
      <c r="TGZ13"/>
      <c r="THA13"/>
      <c r="THB13"/>
      <c r="THC13"/>
      <c r="THD13"/>
      <c r="THE13"/>
      <c r="THF13"/>
      <c r="THG13"/>
      <c r="THH13"/>
      <c r="THI13"/>
      <c r="THJ13"/>
      <c r="THK13"/>
      <c r="THL13"/>
      <c r="THM13"/>
      <c r="THN13"/>
      <c r="THO13"/>
      <c r="THP13"/>
      <c r="THQ13"/>
      <c r="THR13"/>
      <c r="THS13"/>
      <c r="THT13"/>
      <c r="THU13"/>
      <c r="THV13"/>
      <c r="THW13"/>
      <c r="THX13"/>
      <c r="THY13"/>
      <c r="THZ13"/>
      <c r="TIA13"/>
      <c r="TIB13"/>
      <c r="TIC13"/>
      <c r="TID13"/>
      <c r="TIE13"/>
      <c r="TIF13"/>
      <c r="TIG13"/>
      <c r="TIH13"/>
      <c r="TII13"/>
      <c r="TIJ13"/>
      <c r="TIK13"/>
      <c r="TIL13"/>
      <c r="TIM13"/>
      <c r="TIN13"/>
      <c r="TIO13"/>
      <c r="TIP13"/>
      <c r="TIQ13"/>
      <c r="TIR13"/>
      <c r="TIS13"/>
      <c r="TIT13"/>
      <c r="TIU13"/>
      <c r="TIV13"/>
      <c r="TIW13"/>
      <c r="TIX13"/>
      <c r="TIY13"/>
      <c r="TIZ13"/>
      <c r="TJA13"/>
      <c r="TJB13"/>
      <c r="TJC13"/>
      <c r="TJD13"/>
      <c r="TJE13"/>
      <c r="TJF13"/>
      <c r="TJG13"/>
      <c r="TJH13"/>
      <c r="TJI13"/>
      <c r="TJJ13"/>
      <c r="TJK13"/>
      <c r="TJL13"/>
      <c r="TJM13"/>
      <c r="TJN13"/>
      <c r="TJO13"/>
      <c r="TJP13"/>
      <c r="TJQ13"/>
      <c r="TJR13"/>
      <c r="TJS13"/>
      <c r="TJT13"/>
      <c r="TJU13"/>
      <c r="TJV13"/>
      <c r="TJW13"/>
      <c r="TJX13"/>
      <c r="TJY13"/>
      <c r="TJZ13"/>
      <c r="TKA13"/>
      <c r="TKB13"/>
      <c r="TKC13"/>
      <c r="TKD13"/>
      <c r="TKE13"/>
      <c r="TKF13"/>
      <c r="TKG13"/>
      <c r="TKH13"/>
      <c r="TKI13"/>
      <c r="TKJ13"/>
      <c r="TKK13"/>
      <c r="TKL13"/>
      <c r="TKM13"/>
      <c r="TKN13"/>
      <c r="TKO13"/>
      <c r="TKP13"/>
      <c r="TKQ13"/>
      <c r="TKR13"/>
      <c r="TKS13"/>
      <c r="TKT13"/>
      <c r="TKU13"/>
      <c r="TKV13"/>
      <c r="TKW13"/>
      <c r="TKX13"/>
      <c r="TKY13"/>
      <c r="TKZ13"/>
      <c r="TLA13"/>
      <c r="TLB13"/>
      <c r="TLC13"/>
      <c r="TLD13"/>
      <c r="TLE13"/>
      <c r="TLF13"/>
      <c r="TLG13"/>
      <c r="TLH13"/>
      <c r="TLI13"/>
      <c r="TLJ13"/>
      <c r="TLK13"/>
      <c r="TLL13"/>
      <c r="TLM13"/>
      <c r="TLN13"/>
      <c r="TLO13"/>
      <c r="TLP13"/>
      <c r="TLQ13"/>
      <c r="TLR13"/>
      <c r="TLS13"/>
      <c r="TLT13"/>
      <c r="TLU13"/>
      <c r="TLV13"/>
      <c r="TLW13"/>
      <c r="TLX13"/>
      <c r="TLY13"/>
      <c r="TLZ13"/>
      <c r="TMA13"/>
      <c r="TMB13"/>
      <c r="TMC13"/>
      <c r="TMD13"/>
      <c r="TME13"/>
      <c r="TMF13"/>
      <c r="TMG13"/>
      <c r="TMH13"/>
      <c r="TMI13"/>
      <c r="TMJ13"/>
      <c r="TMK13"/>
      <c r="TML13"/>
      <c r="TMM13"/>
      <c r="TMN13"/>
      <c r="TMO13"/>
      <c r="TMP13"/>
      <c r="TMQ13"/>
      <c r="TMR13"/>
      <c r="TMS13"/>
      <c r="TMT13"/>
      <c r="TMU13"/>
      <c r="TMV13"/>
      <c r="TMW13"/>
      <c r="TMX13"/>
      <c r="TMY13"/>
      <c r="TMZ13"/>
      <c r="TNA13"/>
      <c r="TNB13"/>
      <c r="TNC13"/>
      <c r="TND13"/>
      <c r="TNE13"/>
      <c r="TNF13"/>
      <c r="TNG13"/>
      <c r="TNH13"/>
      <c r="TNI13"/>
      <c r="TNJ13"/>
      <c r="TNK13"/>
      <c r="TNL13"/>
      <c r="TNM13"/>
      <c r="TNN13"/>
      <c r="TNO13"/>
      <c r="TNP13"/>
      <c r="TNQ13"/>
      <c r="TNR13"/>
      <c r="TNS13"/>
      <c r="TNT13"/>
      <c r="TNU13"/>
      <c r="TNV13"/>
      <c r="TNW13"/>
      <c r="TNX13"/>
      <c r="TNY13"/>
      <c r="TNZ13"/>
      <c r="TOA13"/>
      <c r="TOB13"/>
      <c r="TOC13"/>
      <c r="TOD13"/>
      <c r="TOE13"/>
      <c r="TOF13"/>
      <c r="TOG13"/>
      <c r="TOH13"/>
      <c r="TOI13"/>
      <c r="TOJ13"/>
      <c r="TOK13"/>
      <c r="TOL13"/>
      <c r="TOM13"/>
      <c r="TON13"/>
      <c r="TOO13"/>
      <c r="TOP13"/>
      <c r="TOQ13"/>
      <c r="TOR13"/>
      <c r="TOS13"/>
      <c r="TOT13"/>
      <c r="TOU13"/>
      <c r="TOV13"/>
      <c r="TOW13"/>
      <c r="TOX13"/>
      <c r="TOY13"/>
      <c r="TOZ13"/>
      <c r="TPA13"/>
      <c r="TPB13"/>
      <c r="TPC13"/>
      <c r="TPD13"/>
      <c r="TPE13"/>
      <c r="TPF13"/>
      <c r="TPG13"/>
      <c r="TPH13"/>
      <c r="TPI13"/>
      <c r="TPJ13"/>
      <c r="TPK13"/>
      <c r="TPL13"/>
      <c r="TPM13"/>
      <c r="TPN13"/>
      <c r="TPO13"/>
      <c r="TPP13"/>
      <c r="TPQ13"/>
      <c r="TPR13"/>
      <c r="TPS13"/>
      <c r="TPT13"/>
      <c r="TPU13"/>
      <c r="TPV13"/>
      <c r="TPW13"/>
      <c r="TPX13"/>
      <c r="TPY13"/>
      <c r="TPZ13"/>
      <c r="TQA13"/>
      <c r="TQB13"/>
      <c r="TQC13"/>
      <c r="TQD13"/>
      <c r="TQE13"/>
      <c r="TQF13"/>
      <c r="TQG13"/>
      <c r="TQH13"/>
      <c r="TQI13"/>
      <c r="TQJ13"/>
      <c r="TQK13"/>
      <c r="TQL13"/>
      <c r="TQM13"/>
      <c r="TQN13"/>
      <c r="TQO13"/>
      <c r="TQP13"/>
      <c r="TQQ13"/>
      <c r="TQR13"/>
      <c r="TQS13"/>
      <c r="TQT13"/>
      <c r="TQU13"/>
      <c r="TQV13"/>
      <c r="TQW13"/>
      <c r="TQX13"/>
      <c r="TQY13"/>
      <c r="TQZ13"/>
      <c r="TRA13"/>
      <c r="TRB13"/>
      <c r="TRC13"/>
      <c r="TRD13"/>
      <c r="TRE13"/>
      <c r="TRF13"/>
      <c r="TRG13"/>
      <c r="TRH13"/>
      <c r="TRI13"/>
      <c r="TRJ13"/>
      <c r="TRK13"/>
      <c r="TRL13"/>
      <c r="TRM13"/>
      <c r="TRN13"/>
      <c r="TRO13"/>
      <c r="TRP13"/>
      <c r="TRQ13"/>
      <c r="TRR13"/>
      <c r="TRS13"/>
      <c r="TRT13"/>
      <c r="TRU13"/>
      <c r="TRV13"/>
      <c r="TRW13"/>
      <c r="TRX13"/>
      <c r="TRY13"/>
      <c r="TRZ13"/>
      <c r="TSA13"/>
      <c r="TSB13"/>
      <c r="TSC13"/>
      <c r="TSD13"/>
      <c r="TSE13"/>
      <c r="TSF13"/>
      <c r="TSG13"/>
      <c r="TSH13"/>
      <c r="TSI13"/>
      <c r="TSJ13"/>
      <c r="TSK13"/>
      <c r="TSL13"/>
      <c r="TSM13"/>
      <c r="TSN13"/>
      <c r="TSO13"/>
      <c r="TSP13"/>
      <c r="TSQ13"/>
      <c r="TSR13"/>
      <c r="TSS13"/>
      <c r="TST13"/>
      <c r="TSU13"/>
      <c r="TSV13"/>
      <c r="TSW13"/>
      <c r="TSX13"/>
      <c r="TSY13"/>
      <c r="TSZ13"/>
      <c r="TTA13"/>
      <c r="TTB13"/>
      <c r="TTC13"/>
      <c r="TTD13"/>
      <c r="TTE13"/>
      <c r="TTF13"/>
      <c r="TTG13"/>
      <c r="TTH13"/>
      <c r="TTI13"/>
      <c r="TTJ13"/>
      <c r="TTK13"/>
      <c r="TTL13"/>
      <c r="TTM13"/>
      <c r="TTN13"/>
      <c r="TTO13"/>
      <c r="TTP13"/>
      <c r="TTQ13"/>
      <c r="TTR13"/>
      <c r="TTS13"/>
      <c r="TTT13"/>
      <c r="TTU13"/>
      <c r="TTV13"/>
      <c r="TTW13"/>
      <c r="TTX13"/>
      <c r="TTY13"/>
      <c r="TTZ13"/>
      <c r="TUA13"/>
      <c r="TUB13"/>
      <c r="TUC13"/>
      <c r="TUD13"/>
      <c r="TUE13"/>
      <c r="TUF13"/>
      <c r="TUG13"/>
      <c r="TUH13"/>
      <c r="TUI13"/>
      <c r="TUJ13"/>
      <c r="TUK13"/>
      <c r="TUL13"/>
      <c r="TUM13"/>
      <c r="TUN13"/>
      <c r="TUO13"/>
      <c r="TUP13"/>
      <c r="TUQ13"/>
      <c r="TUR13"/>
      <c r="TUS13"/>
      <c r="TUT13"/>
      <c r="TUU13"/>
      <c r="TUV13"/>
      <c r="TUW13"/>
      <c r="TUX13"/>
      <c r="TUY13"/>
      <c r="TUZ13"/>
      <c r="TVA13"/>
      <c r="TVB13"/>
      <c r="TVC13"/>
      <c r="TVD13"/>
      <c r="TVE13"/>
      <c r="TVF13"/>
      <c r="TVG13"/>
      <c r="TVH13"/>
      <c r="TVI13"/>
      <c r="TVJ13"/>
      <c r="TVK13"/>
      <c r="TVL13"/>
      <c r="TVM13"/>
      <c r="TVN13"/>
      <c r="TVO13"/>
      <c r="TVP13"/>
      <c r="TVQ13"/>
      <c r="TVR13"/>
      <c r="TVS13"/>
      <c r="TVT13"/>
      <c r="TVU13"/>
      <c r="TVV13"/>
      <c r="TVW13"/>
      <c r="TVX13"/>
      <c r="TVY13"/>
      <c r="TVZ13"/>
      <c r="TWA13"/>
      <c r="TWB13"/>
      <c r="TWC13"/>
      <c r="TWD13"/>
      <c r="TWE13"/>
      <c r="TWF13"/>
      <c r="TWG13"/>
      <c r="TWH13"/>
      <c r="TWI13"/>
      <c r="TWJ13"/>
      <c r="TWK13"/>
      <c r="TWL13"/>
      <c r="TWM13"/>
      <c r="TWN13"/>
      <c r="TWO13"/>
      <c r="TWP13"/>
      <c r="TWQ13"/>
      <c r="TWR13"/>
      <c r="TWS13"/>
      <c r="TWT13"/>
      <c r="TWU13"/>
      <c r="TWV13"/>
      <c r="TWW13"/>
      <c r="TWX13"/>
      <c r="TWY13"/>
      <c r="TWZ13"/>
      <c r="TXA13"/>
      <c r="TXB13"/>
      <c r="TXC13"/>
      <c r="TXD13"/>
      <c r="TXE13"/>
      <c r="TXF13"/>
      <c r="TXG13"/>
      <c r="TXH13"/>
      <c r="TXI13"/>
      <c r="TXJ13"/>
      <c r="TXK13"/>
      <c r="TXL13"/>
      <c r="TXM13"/>
      <c r="TXN13"/>
      <c r="TXO13"/>
      <c r="TXP13"/>
      <c r="TXQ13"/>
      <c r="TXR13"/>
      <c r="TXS13"/>
      <c r="TXT13"/>
      <c r="TXU13"/>
      <c r="TXV13"/>
      <c r="TXW13"/>
      <c r="TXX13"/>
      <c r="TXY13"/>
      <c r="TXZ13"/>
      <c r="TYA13"/>
      <c r="TYB13"/>
      <c r="TYC13"/>
      <c r="TYD13"/>
      <c r="TYE13"/>
      <c r="TYF13"/>
      <c r="TYG13"/>
      <c r="TYH13"/>
      <c r="TYI13"/>
      <c r="TYJ13"/>
      <c r="TYK13"/>
      <c r="TYL13"/>
      <c r="TYM13"/>
      <c r="TYN13"/>
      <c r="TYO13"/>
      <c r="TYP13"/>
      <c r="TYQ13"/>
      <c r="TYR13"/>
      <c r="TYS13"/>
      <c r="TYT13"/>
      <c r="TYU13"/>
      <c r="TYV13"/>
      <c r="TYW13"/>
      <c r="TYX13"/>
      <c r="TYY13"/>
      <c r="TYZ13"/>
      <c r="TZA13"/>
      <c r="TZB13"/>
      <c r="TZC13"/>
      <c r="TZD13"/>
      <c r="TZE13"/>
      <c r="TZF13"/>
      <c r="TZG13"/>
      <c r="TZH13"/>
      <c r="TZI13"/>
      <c r="TZJ13"/>
      <c r="TZK13"/>
      <c r="TZL13"/>
      <c r="TZM13"/>
      <c r="TZN13"/>
      <c r="TZO13"/>
      <c r="TZP13"/>
      <c r="TZQ13"/>
      <c r="TZR13"/>
      <c r="TZS13"/>
      <c r="TZT13"/>
      <c r="TZU13"/>
      <c r="TZV13"/>
      <c r="TZW13"/>
      <c r="TZX13"/>
      <c r="TZY13"/>
      <c r="TZZ13"/>
      <c r="UAA13"/>
      <c r="UAB13"/>
      <c r="UAC13"/>
      <c r="UAD13"/>
      <c r="UAE13"/>
      <c r="UAF13"/>
      <c r="UAG13"/>
      <c r="UAH13"/>
      <c r="UAI13"/>
      <c r="UAJ13"/>
      <c r="UAK13"/>
      <c r="UAL13"/>
      <c r="UAM13"/>
      <c r="UAN13"/>
      <c r="UAO13"/>
      <c r="UAP13"/>
      <c r="UAQ13"/>
      <c r="UAR13"/>
      <c r="UAS13"/>
      <c r="UAT13"/>
      <c r="UAU13"/>
      <c r="UAV13"/>
      <c r="UAW13"/>
      <c r="UAX13"/>
      <c r="UAY13"/>
      <c r="UAZ13"/>
      <c r="UBA13"/>
      <c r="UBB13"/>
      <c r="UBC13"/>
      <c r="UBD13"/>
      <c r="UBE13"/>
      <c r="UBF13"/>
      <c r="UBG13"/>
      <c r="UBH13"/>
      <c r="UBI13"/>
      <c r="UBJ13"/>
      <c r="UBK13"/>
      <c r="UBL13"/>
      <c r="UBM13"/>
      <c r="UBN13"/>
      <c r="UBO13"/>
      <c r="UBP13"/>
      <c r="UBQ13"/>
      <c r="UBR13"/>
      <c r="UBS13"/>
      <c r="UBT13"/>
      <c r="UBU13"/>
      <c r="UBV13"/>
      <c r="UBW13"/>
      <c r="UBX13"/>
      <c r="UBY13"/>
      <c r="UBZ13"/>
      <c r="UCA13"/>
      <c r="UCB13"/>
      <c r="UCC13"/>
      <c r="UCD13"/>
      <c r="UCE13"/>
      <c r="UCF13"/>
      <c r="UCG13"/>
      <c r="UCH13"/>
      <c r="UCI13"/>
      <c r="UCJ13"/>
      <c r="UCK13"/>
      <c r="UCL13"/>
      <c r="UCM13"/>
      <c r="UCN13"/>
      <c r="UCO13"/>
      <c r="UCP13"/>
      <c r="UCQ13"/>
      <c r="UCR13"/>
      <c r="UCS13"/>
      <c r="UCT13"/>
      <c r="UCU13"/>
      <c r="UCV13"/>
      <c r="UCW13"/>
      <c r="UCX13"/>
      <c r="UCY13"/>
      <c r="UCZ13"/>
      <c r="UDA13"/>
      <c r="UDB13"/>
      <c r="UDC13"/>
      <c r="UDD13"/>
      <c r="UDE13"/>
      <c r="UDF13"/>
      <c r="UDG13"/>
      <c r="UDH13"/>
      <c r="UDI13"/>
      <c r="UDJ13"/>
      <c r="UDK13"/>
      <c r="UDL13"/>
      <c r="UDM13"/>
      <c r="UDN13"/>
      <c r="UDO13"/>
      <c r="UDP13"/>
      <c r="UDQ13"/>
      <c r="UDR13"/>
      <c r="UDS13"/>
      <c r="UDT13"/>
      <c r="UDU13"/>
      <c r="UDV13"/>
      <c r="UDW13"/>
      <c r="UDX13"/>
      <c r="UDY13"/>
      <c r="UDZ13"/>
      <c r="UEA13"/>
      <c r="UEB13"/>
      <c r="UEC13"/>
      <c r="UED13"/>
      <c r="UEE13"/>
      <c r="UEF13"/>
      <c r="UEG13"/>
      <c r="UEH13"/>
      <c r="UEI13"/>
      <c r="UEJ13"/>
      <c r="UEK13"/>
      <c r="UEL13"/>
      <c r="UEM13"/>
      <c r="UEN13"/>
      <c r="UEO13"/>
      <c r="UEP13"/>
      <c r="UEQ13"/>
      <c r="UER13"/>
      <c r="UES13"/>
      <c r="UET13"/>
      <c r="UEU13"/>
      <c r="UEV13"/>
      <c r="UEW13"/>
      <c r="UEX13"/>
      <c r="UEY13"/>
      <c r="UEZ13"/>
      <c r="UFA13"/>
      <c r="UFB13"/>
      <c r="UFC13"/>
      <c r="UFD13"/>
      <c r="UFE13"/>
      <c r="UFF13"/>
      <c r="UFG13"/>
      <c r="UFH13"/>
      <c r="UFI13"/>
      <c r="UFJ13"/>
      <c r="UFK13"/>
      <c r="UFL13"/>
      <c r="UFM13"/>
      <c r="UFN13"/>
      <c r="UFO13"/>
      <c r="UFP13"/>
      <c r="UFQ13"/>
      <c r="UFR13"/>
      <c r="UFS13"/>
      <c r="UFT13"/>
      <c r="UFU13"/>
      <c r="UFV13"/>
      <c r="UFW13"/>
      <c r="UFX13"/>
      <c r="UFY13"/>
      <c r="UFZ13"/>
      <c r="UGA13"/>
      <c r="UGB13"/>
      <c r="UGC13"/>
      <c r="UGD13"/>
      <c r="UGE13"/>
      <c r="UGF13"/>
      <c r="UGG13"/>
      <c r="UGH13"/>
      <c r="UGI13"/>
      <c r="UGJ13"/>
      <c r="UGK13"/>
      <c r="UGL13"/>
      <c r="UGM13"/>
      <c r="UGN13"/>
      <c r="UGO13"/>
      <c r="UGP13"/>
      <c r="UGQ13"/>
      <c r="UGR13"/>
      <c r="UGS13"/>
      <c r="UGT13"/>
      <c r="UGU13"/>
      <c r="UGV13"/>
      <c r="UGW13"/>
      <c r="UGX13"/>
      <c r="UGY13"/>
      <c r="UGZ13"/>
      <c r="UHA13"/>
      <c r="UHB13"/>
      <c r="UHC13"/>
      <c r="UHD13"/>
      <c r="UHE13"/>
      <c r="UHF13"/>
      <c r="UHG13"/>
      <c r="UHH13"/>
      <c r="UHI13"/>
      <c r="UHJ13"/>
      <c r="UHK13"/>
      <c r="UHL13"/>
      <c r="UHM13"/>
      <c r="UHN13"/>
      <c r="UHO13"/>
      <c r="UHP13"/>
      <c r="UHQ13"/>
      <c r="UHR13"/>
      <c r="UHS13"/>
      <c r="UHT13"/>
      <c r="UHU13"/>
      <c r="UHV13"/>
      <c r="UHW13"/>
      <c r="UHX13"/>
      <c r="UHY13"/>
      <c r="UHZ13"/>
      <c r="UIA13"/>
      <c r="UIB13"/>
      <c r="UIC13"/>
      <c r="UID13"/>
      <c r="UIE13"/>
      <c r="UIF13"/>
      <c r="UIG13"/>
      <c r="UIH13"/>
      <c r="UII13"/>
      <c r="UIJ13"/>
      <c r="UIK13"/>
      <c r="UIL13"/>
      <c r="UIM13"/>
      <c r="UIN13"/>
      <c r="UIO13"/>
      <c r="UIP13"/>
      <c r="UIQ13"/>
      <c r="UIR13"/>
      <c r="UIS13"/>
      <c r="UIT13"/>
      <c r="UIU13"/>
      <c r="UIV13"/>
      <c r="UIW13"/>
      <c r="UIX13"/>
      <c r="UIY13"/>
      <c r="UIZ13"/>
      <c r="UJA13"/>
      <c r="UJB13"/>
      <c r="UJC13"/>
      <c r="UJD13"/>
      <c r="UJE13"/>
      <c r="UJF13"/>
      <c r="UJG13"/>
      <c r="UJH13"/>
      <c r="UJI13"/>
      <c r="UJJ13"/>
      <c r="UJK13"/>
      <c r="UJL13"/>
      <c r="UJM13"/>
      <c r="UJN13"/>
      <c r="UJO13"/>
      <c r="UJP13"/>
      <c r="UJQ13"/>
      <c r="UJR13"/>
      <c r="UJS13"/>
      <c r="UJT13"/>
      <c r="UJU13"/>
      <c r="UJV13"/>
      <c r="UJW13"/>
      <c r="UJX13"/>
      <c r="UJY13"/>
      <c r="UJZ13"/>
      <c r="UKA13"/>
      <c r="UKB13"/>
      <c r="UKC13"/>
      <c r="UKD13"/>
      <c r="UKE13"/>
      <c r="UKF13"/>
      <c r="UKG13"/>
      <c r="UKH13"/>
      <c r="UKI13"/>
      <c r="UKJ13"/>
      <c r="UKK13"/>
      <c r="UKL13"/>
      <c r="UKM13"/>
      <c r="UKN13"/>
      <c r="UKO13"/>
      <c r="UKP13"/>
      <c r="UKQ13"/>
      <c r="UKR13"/>
      <c r="UKS13"/>
      <c r="UKT13"/>
      <c r="UKU13"/>
      <c r="UKV13"/>
      <c r="UKW13"/>
      <c r="UKX13"/>
      <c r="UKY13"/>
      <c r="UKZ13"/>
      <c r="ULA13"/>
      <c r="ULB13"/>
      <c r="ULC13"/>
      <c r="ULD13"/>
      <c r="ULE13"/>
      <c r="ULF13"/>
      <c r="ULG13"/>
      <c r="ULH13"/>
      <c r="ULI13"/>
      <c r="ULJ13"/>
      <c r="ULK13"/>
      <c r="ULL13"/>
      <c r="ULM13"/>
      <c r="ULN13"/>
      <c r="ULO13"/>
      <c r="ULP13"/>
      <c r="ULQ13"/>
      <c r="ULR13"/>
      <c r="ULS13"/>
      <c r="ULT13"/>
      <c r="ULU13"/>
      <c r="ULV13"/>
      <c r="ULW13"/>
      <c r="ULX13"/>
      <c r="ULY13"/>
      <c r="ULZ13"/>
      <c r="UMA13"/>
      <c r="UMB13"/>
      <c r="UMC13"/>
      <c r="UMD13"/>
      <c r="UME13"/>
      <c r="UMF13"/>
      <c r="UMG13"/>
      <c r="UMH13"/>
      <c r="UMI13"/>
      <c r="UMJ13"/>
      <c r="UMK13"/>
      <c r="UML13"/>
      <c r="UMM13"/>
      <c r="UMN13"/>
      <c r="UMO13"/>
      <c r="UMP13"/>
      <c r="UMQ13"/>
      <c r="UMR13"/>
      <c r="UMS13"/>
      <c r="UMT13"/>
      <c r="UMU13"/>
      <c r="UMV13"/>
      <c r="UMW13"/>
      <c r="UMX13"/>
      <c r="UMY13"/>
      <c r="UMZ13"/>
      <c r="UNA13"/>
      <c r="UNB13"/>
      <c r="UNC13"/>
      <c r="UND13"/>
      <c r="UNE13"/>
      <c r="UNF13"/>
      <c r="UNG13"/>
      <c r="UNH13"/>
      <c r="UNI13"/>
      <c r="UNJ13"/>
      <c r="UNK13"/>
      <c r="UNL13"/>
      <c r="UNM13"/>
      <c r="UNN13"/>
      <c r="UNO13"/>
      <c r="UNP13"/>
      <c r="UNQ13"/>
      <c r="UNR13"/>
      <c r="UNS13"/>
      <c r="UNT13"/>
      <c r="UNU13"/>
      <c r="UNV13"/>
      <c r="UNW13"/>
      <c r="UNX13"/>
      <c r="UNY13"/>
      <c r="UNZ13"/>
      <c r="UOA13"/>
      <c r="UOB13"/>
      <c r="UOC13"/>
      <c r="UOD13"/>
      <c r="UOE13"/>
      <c r="UOF13"/>
      <c r="UOG13"/>
      <c r="UOH13"/>
      <c r="UOI13"/>
      <c r="UOJ13"/>
      <c r="UOK13"/>
      <c r="UOL13"/>
      <c r="UOM13"/>
      <c r="UON13"/>
      <c r="UOO13"/>
      <c r="UOP13"/>
      <c r="UOQ13"/>
      <c r="UOR13"/>
      <c r="UOS13"/>
      <c r="UOT13"/>
      <c r="UOU13"/>
      <c r="UOV13"/>
      <c r="UOW13"/>
      <c r="UOX13"/>
      <c r="UOY13"/>
      <c r="UOZ13"/>
      <c r="UPA13"/>
      <c r="UPB13"/>
      <c r="UPC13"/>
      <c r="UPD13"/>
      <c r="UPE13"/>
      <c r="UPF13"/>
      <c r="UPG13"/>
      <c r="UPH13"/>
      <c r="UPI13"/>
      <c r="UPJ13"/>
      <c r="UPK13"/>
      <c r="UPL13"/>
      <c r="UPM13"/>
      <c r="UPN13"/>
      <c r="UPO13"/>
      <c r="UPP13"/>
      <c r="UPQ13"/>
      <c r="UPR13"/>
      <c r="UPS13"/>
      <c r="UPT13"/>
      <c r="UPU13"/>
      <c r="UPV13"/>
      <c r="UPW13"/>
      <c r="UPX13"/>
      <c r="UPY13"/>
      <c r="UPZ13"/>
      <c r="UQA13"/>
      <c r="UQB13"/>
      <c r="UQC13"/>
      <c r="UQD13"/>
      <c r="UQE13"/>
      <c r="UQF13"/>
      <c r="UQG13"/>
      <c r="UQH13"/>
      <c r="UQI13"/>
      <c r="UQJ13"/>
      <c r="UQK13"/>
      <c r="UQL13"/>
      <c r="UQM13"/>
      <c r="UQN13"/>
      <c r="UQO13"/>
      <c r="UQP13"/>
      <c r="UQQ13"/>
      <c r="UQR13"/>
      <c r="UQS13"/>
      <c r="UQT13"/>
      <c r="UQU13"/>
      <c r="UQV13"/>
      <c r="UQW13"/>
      <c r="UQX13"/>
      <c r="UQY13"/>
      <c r="UQZ13"/>
      <c r="URA13"/>
      <c r="URB13"/>
      <c r="URC13"/>
      <c r="URD13"/>
      <c r="URE13"/>
      <c r="URF13"/>
      <c r="URG13"/>
      <c r="URH13"/>
      <c r="URI13"/>
      <c r="URJ13"/>
      <c r="URK13"/>
      <c r="URL13"/>
      <c r="URM13"/>
      <c r="URN13"/>
      <c r="URO13"/>
      <c r="URP13"/>
      <c r="URQ13"/>
      <c r="URR13"/>
      <c r="URS13"/>
      <c r="URT13"/>
      <c r="URU13"/>
      <c r="URV13"/>
      <c r="URW13"/>
      <c r="URX13"/>
      <c r="URY13"/>
      <c r="URZ13"/>
      <c r="USA13"/>
      <c r="USB13"/>
      <c r="USC13"/>
      <c r="USD13"/>
      <c r="USE13"/>
      <c r="USF13"/>
      <c r="USG13"/>
      <c r="USH13"/>
      <c r="USI13"/>
      <c r="USJ13"/>
      <c r="USK13"/>
      <c r="USL13"/>
      <c r="USM13"/>
      <c r="USN13"/>
      <c r="USO13"/>
      <c r="USP13"/>
      <c r="USQ13"/>
      <c r="USR13"/>
      <c r="USS13"/>
      <c r="UST13"/>
      <c r="USU13"/>
      <c r="USV13"/>
      <c r="USW13"/>
      <c r="USX13"/>
      <c r="USY13"/>
      <c r="USZ13"/>
      <c r="UTA13"/>
      <c r="UTB13"/>
      <c r="UTC13"/>
      <c r="UTD13"/>
      <c r="UTE13"/>
      <c r="UTF13"/>
      <c r="UTG13"/>
      <c r="UTH13"/>
      <c r="UTI13"/>
      <c r="UTJ13"/>
      <c r="UTK13"/>
      <c r="UTL13"/>
      <c r="UTM13"/>
      <c r="UTN13"/>
      <c r="UTO13"/>
      <c r="UTP13"/>
      <c r="UTQ13"/>
      <c r="UTR13"/>
      <c r="UTS13"/>
      <c r="UTT13"/>
      <c r="UTU13"/>
      <c r="UTV13"/>
      <c r="UTW13"/>
      <c r="UTX13"/>
      <c r="UTY13"/>
      <c r="UTZ13"/>
      <c r="UUA13"/>
      <c r="UUB13"/>
      <c r="UUC13"/>
      <c r="UUD13"/>
      <c r="UUE13"/>
      <c r="UUF13"/>
      <c r="UUG13"/>
      <c r="UUH13"/>
      <c r="UUI13"/>
      <c r="UUJ13"/>
      <c r="UUK13"/>
      <c r="UUL13"/>
      <c r="UUM13"/>
      <c r="UUN13"/>
      <c r="UUO13"/>
      <c r="UUP13"/>
      <c r="UUQ13"/>
      <c r="UUR13"/>
      <c r="UUS13"/>
      <c r="UUT13"/>
      <c r="UUU13"/>
      <c r="UUV13"/>
      <c r="UUW13"/>
      <c r="UUX13"/>
      <c r="UUY13"/>
      <c r="UUZ13"/>
      <c r="UVA13"/>
      <c r="UVB13"/>
      <c r="UVC13"/>
      <c r="UVD13"/>
      <c r="UVE13"/>
      <c r="UVF13"/>
      <c r="UVG13"/>
      <c r="UVH13"/>
      <c r="UVI13"/>
      <c r="UVJ13"/>
      <c r="UVK13"/>
      <c r="UVL13"/>
      <c r="UVM13"/>
      <c r="UVN13"/>
      <c r="UVO13"/>
      <c r="UVP13"/>
      <c r="UVQ13"/>
      <c r="UVR13"/>
      <c r="UVS13"/>
      <c r="UVT13"/>
      <c r="UVU13"/>
      <c r="UVV13"/>
      <c r="UVW13"/>
      <c r="UVX13"/>
      <c r="UVY13"/>
      <c r="UVZ13"/>
      <c r="UWA13"/>
      <c r="UWB13"/>
      <c r="UWC13"/>
      <c r="UWD13"/>
      <c r="UWE13"/>
      <c r="UWF13"/>
      <c r="UWG13"/>
      <c r="UWH13"/>
      <c r="UWI13"/>
      <c r="UWJ13"/>
      <c r="UWK13"/>
      <c r="UWL13"/>
      <c r="UWM13"/>
      <c r="UWN13"/>
      <c r="UWO13"/>
      <c r="UWP13"/>
      <c r="UWQ13"/>
      <c r="UWR13"/>
      <c r="UWS13"/>
      <c r="UWT13"/>
      <c r="UWU13"/>
      <c r="UWV13"/>
      <c r="UWW13"/>
      <c r="UWX13"/>
      <c r="UWY13"/>
      <c r="UWZ13"/>
      <c r="UXA13"/>
      <c r="UXB13"/>
      <c r="UXC13"/>
      <c r="UXD13"/>
      <c r="UXE13"/>
      <c r="UXF13"/>
      <c r="UXG13"/>
      <c r="UXH13"/>
      <c r="UXI13"/>
      <c r="UXJ13"/>
      <c r="UXK13"/>
      <c r="UXL13"/>
      <c r="UXM13"/>
      <c r="UXN13"/>
      <c r="UXO13"/>
      <c r="UXP13"/>
      <c r="UXQ13"/>
      <c r="UXR13"/>
      <c r="UXS13"/>
      <c r="UXT13"/>
      <c r="UXU13"/>
      <c r="UXV13"/>
      <c r="UXW13"/>
      <c r="UXX13"/>
      <c r="UXY13"/>
      <c r="UXZ13"/>
      <c r="UYA13"/>
      <c r="UYB13"/>
      <c r="UYC13"/>
      <c r="UYD13"/>
      <c r="UYE13"/>
      <c r="UYF13"/>
      <c r="UYG13"/>
      <c r="UYH13"/>
      <c r="UYI13"/>
      <c r="UYJ13"/>
      <c r="UYK13"/>
      <c r="UYL13"/>
      <c r="UYM13"/>
      <c r="UYN13"/>
      <c r="UYO13"/>
      <c r="UYP13"/>
      <c r="UYQ13"/>
      <c r="UYR13"/>
      <c r="UYS13"/>
      <c r="UYT13"/>
      <c r="UYU13"/>
      <c r="UYV13"/>
      <c r="UYW13"/>
      <c r="UYX13"/>
      <c r="UYY13"/>
      <c r="UYZ13"/>
      <c r="UZA13"/>
      <c r="UZB13"/>
      <c r="UZC13"/>
      <c r="UZD13"/>
      <c r="UZE13"/>
      <c r="UZF13"/>
      <c r="UZG13"/>
      <c r="UZH13"/>
      <c r="UZI13"/>
      <c r="UZJ13"/>
      <c r="UZK13"/>
      <c r="UZL13"/>
      <c r="UZM13"/>
      <c r="UZN13"/>
      <c r="UZO13"/>
      <c r="UZP13"/>
      <c r="UZQ13"/>
      <c r="UZR13"/>
      <c r="UZS13"/>
      <c r="UZT13"/>
      <c r="UZU13"/>
      <c r="UZV13"/>
      <c r="UZW13"/>
      <c r="UZX13"/>
      <c r="UZY13"/>
      <c r="UZZ13"/>
      <c r="VAA13"/>
      <c r="VAB13"/>
      <c r="VAC13"/>
      <c r="VAD13"/>
      <c r="VAE13"/>
      <c r="VAF13"/>
      <c r="VAG13"/>
      <c r="VAH13"/>
      <c r="VAI13"/>
      <c r="VAJ13"/>
      <c r="VAK13"/>
      <c r="VAL13"/>
      <c r="VAM13"/>
      <c r="VAN13"/>
      <c r="VAO13"/>
      <c r="VAP13"/>
      <c r="VAQ13"/>
      <c r="VAR13"/>
      <c r="VAS13"/>
      <c r="VAT13"/>
      <c r="VAU13"/>
      <c r="VAV13"/>
      <c r="VAW13"/>
      <c r="VAX13"/>
      <c r="VAY13"/>
      <c r="VAZ13"/>
      <c r="VBA13"/>
      <c r="VBB13"/>
      <c r="VBC13"/>
      <c r="VBD13"/>
      <c r="VBE13"/>
      <c r="VBF13"/>
      <c r="VBG13"/>
      <c r="VBH13"/>
      <c r="VBI13"/>
      <c r="VBJ13"/>
      <c r="VBK13"/>
      <c r="VBL13"/>
      <c r="VBM13"/>
      <c r="VBN13"/>
      <c r="VBO13"/>
      <c r="VBP13"/>
      <c r="VBQ13"/>
      <c r="VBR13"/>
      <c r="VBS13"/>
      <c r="VBT13"/>
      <c r="VBU13"/>
      <c r="VBV13"/>
      <c r="VBW13"/>
      <c r="VBX13"/>
      <c r="VBY13"/>
      <c r="VBZ13"/>
      <c r="VCA13"/>
      <c r="VCB13"/>
      <c r="VCC13"/>
      <c r="VCD13"/>
      <c r="VCE13"/>
      <c r="VCF13"/>
      <c r="VCG13"/>
      <c r="VCH13"/>
      <c r="VCI13"/>
      <c r="VCJ13"/>
      <c r="VCK13"/>
      <c r="VCL13"/>
      <c r="VCM13"/>
      <c r="VCN13"/>
      <c r="VCO13"/>
      <c r="VCP13"/>
      <c r="VCQ13"/>
      <c r="VCR13"/>
      <c r="VCS13"/>
      <c r="VCT13"/>
      <c r="VCU13"/>
      <c r="VCV13"/>
      <c r="VCW13"/>
      <c r="VCX13"/>
      <c r="VCY13"/>
      <c r="VCZ13"/>
      <c r="VDA13"/>
      <c r="VDB13"/>
      <c r="VDC13"/>
      <c r="VDD13"/>
      <c r="VDE13"/>
      <c r="VDF13"/>
      <c r="VDG13"/>
      <c r="VDH13"/>
      <c r="VDI13"/>
      <c r="VDJ13"/>
      <c r="VDK13"/>
      <c r="VDL13"/>
      <c r="VDM13"/>
      <c r="VDN13"/>
      <c r="VDO13"/>
      <c r="VDP13"/>
      <c r="VDQ13"/>
      <c r="VDR13"/>
      <c r="VDS13"/>
      <c r="VDT13"/>
      <c r="VDU13"/>
      <c r="VDV13"/>
      <c r="VDW13"/>
      <c r="VDX13"/>
      <c r="VDY13"/>
      <c r="VDZ13"/>
      <c r="VEA13"/>
      <c r="VEB13"/>
      <c r="VEC13"/>
      <c r="VED13"/>
      <c r="VEE13"/>
      <c r="VEF13"/>
      <c r="VEG13"/>
      <c r="VEH13"/>
      <c r="VEI13"/>
      <c r="VEJ13"/>
      <c r="VEK13"/>
      <c r="VEL13"/>
      <c r="VEM13"/>
      <c r="VEN13"/>
      <c r="VEO13"/>
      <c r="VEP13"/>
      <c r="VEQ13"/>
      <c r="VER13"/>
      <c r="VES13"/>
      <c r="VET13"/>
      <c r="VEU13"/>
      <c r="VEV13"/>
      <c r="VEW13"/>
      <c r="VEX13"/>
      <c r="VEY13"/>
      <c r="VEZ13"/>
      <c r="VFA13"/>
      <c r="VFB13"/>
      <c r="VFC13"/>
      <c r="VFD13"/>
      <c r="VFE13"/>
      <c r="VFF13"/>
      <c r="VFG13"/>
      <c r="VFH13"/>
      <c r="VFI13"/>
      <c r="VFJ13"/>
      <c r="VFK13"/>
      <c r="VFL13"/>
      <c r="VFM13"/>
      <c r="VFN13"/>
      <c r="VFO13"/>
      <c r="VFP13"/>
      <c r="VFQ13"/>
      <c r="VFR13"/>
      <c r="VFS13"/>
      <c r="VFT13"/>
      <c r="VFU13"/>
      <c r="VFV13"/>
      <c r="VFW13"/>
      <c r="VFX13"/>
      <c r="VFY13"/>
      <c r="VFZ13"/>
      <c r="VGA13"/>
      <c r="VGB13"/>
      <c r="VGC13"/>
      <c r="VGD13"/>
      <c r="VGE13"/>
      <c r="VGF13"/>
      <c r="VGG13"/>
      <c r="VGH13"/>
      <c r="VGI13"/>
      <c r="VGJ13"/>
      <c r="VGK13"/>
      <c r="VGL13"/>
      <c r="VGM13"/>
      <c r="VGN13"/>
      <c r="VGO13"/>
      <c r="VGP13"/>
      <c r="VGQ13"/>
      <c r="VGR13"/>
      <c r="VGS13"/>
      <c r="VGT13"/>
      <c r="VGU13"/>
      <c r="VGV13"/>
      <c r="VGW13"/>
      <c r="VGX13"/>
      <c r="VGY13"/>
      <c r="VGZ13"/>
      <c r="VHA13"/>
      <c r="VHB13"/>
      <c r="VHC13"/>
      <c r="VHD13"/>
      <c r="VHE13"/>
      <c r="VHF13"/>
      <c r="VHG13"/>
      <c r="VHH13"/>
      <c r="VHI13"/>
      <c r="VHJ13"/>
      <c r="VHK13"/>
      <c r="VHL13"/>
      <c r="VHM13"/>
      <c r="VHN13"/>
      <c r="VHO13"/>
      <c r="VHP13"/>
      <c r="VHQ13"/>
      <c r="VHR13"/>
      <c r="VHS13"/>
      <c r="VHT13"/>
      <c r="VHU13"/>
      <c r="VHV13"/>
      <c r="VHW13"/>
      <c r="VHX13"/>
      <c r="VHY13"/>
      <c r="VHZ13"/>
      <c r="VIA13"/>
      <c r="VIB13"/>
      <c r="VIC13"/>
      <c r="VID13"/>
      <c r="VIE13"/>
      <c r="VIF13"/>
      <c r="VIG13"/>
      <c r="VIH13"/>
      <c r="VII13"/>
      <c r="VIJ13"/>
      <c r="VIK13"/>
      <c r="VIL13"/>
      <c r="VIM13"/>
      <c r="VIN13"/>
      <c r="VIO13"/>
      <c r="VIP13"/>
      <c r="VIQ13"/>
      <c r="VIR13"/>
      <c r="VIS13"/>
      <c r="VIT13"/>
      <c r="VIU13"/>
      <c r="VIV13"/>
      <c r="VIW13"/>
      <c r="VIX13"/>
      <c r="VIY13"/>
      <c r="VIZ13"/>
      <c r="VJA13"/>
      <c r="VJB13"/>
      <c r="VJC13"/>
      <c r="VJD13"/>
      <c r="VJE13"/>
      <c r="VJF13"/>
      <c r="VJG13"/>
      <c r="VJH13"/>
      <c r="VJI13"/>
      <c r="VJJ13"/>
      <c r="VJK13"/>
      <c r="VJL13"/>
      <c r="VJM13"/>
      <c r="VJN13"/>
      <c r="VJO13"/>
      <c r="VJP13"/>
      <c r="VJQ13"/>
      <c r="VJR13"/>
      <c r="VJS13"/>
      <c r="VJT13"/>
      <c r="VJU13"/>
      <c r="VJV13"/>
      <c r="VJW13"/>
      <c r="VJX13"/>
      <c r="VJY13"/>
      <c r="VJZ13"/>
      <c r="VKA13"/>
      <c r="VKB13"/>
      <c r="VKC13"/>
      <c r="VKD13"/>
      <c r="VKE13"/>
      <c r="VKF13"/>
      <c r="VKG13"/>
      <c r="VKH13"/>
      <c r="VKI13"/>
      <c r="VKJ13"/>
      <c r="VKK13"/>
      <c r="VKL13"/>
      <c r="VKM13"/>
      <c r="VKN13"/>
      <c r="VKO13"/>
      <c r="VKP13"/>
      <c r="VKQ13"/>
      <c r="VKR13"/>
      <c r="VKS13"/>
      <c r="VKT13"/>
      <c r="VKU13"/>
      <c r="VKV13"/>
      <c r="VKW13"/>
      <c r="VKX13"/>
      <c r="VKY13"/>
      <c r="VKZ13"/>
      <c r="VLA13"/>
      <c r="VLB13"/>
      <c r="VLC13"/>
      <c r="VLD13"/>
      <c r="VLE13"/>
      <c r="VLF13"/>
      <c r="VLG13"/>
      <c r="VLH13"/>
      <c r="VLI13"/>
      <c r="VLJ13"/>
      <c r="VLK13"/>
      <c r="VLL13"/>
      <c r="VLM13"/>
      <c r="VLN13"/>
      <c r="VLO13"/>
      <c r="VLP13"/>
      <c r="VLQ13"/>
      <c r="VLR13"/>
      <c r="VLS13"/>
      <c r="VLT13"/>
      <c r="VLU13"/>
      <c r="VLV13"/>
      <c r="VLW13"/>
      <c r="VLX13"/>
      <c r="VLY13"/>
      <c r="VLZ13"/>
      <c r="VMA13"/>
      <c r="VMB13"/>
      <c r="VMC13"/>
      <c r="VMD13"/>
      <c r="VME13"/>
      <c r="VMF13"/>
      <c r="VMG13"/>
      <c r="VMH13"/>
      <c r="VMI13"/>
      <c r="VMJ13"/>
      <c r="VMK13"/>
      <c r="VML13"/>
      <c r="VMM13"/>
      <c r="VMN13"/>
      <c r="VMO13"/>
      <c r="VMP13"/>
      <c r="VMQ13"/>
      <c r="VMR13"/>
      <c r="VMS13"/>
      <c r="VMT13"/>
      <c r="VMU13"/>
      <c r="VMV13"/>
      <c r="VMW13"/>
      <c r="VMX13"/>
      <c r="VMY13"/>
      <c r="VMZ13"/>
      <c r="VNA13"/>
      <c r="VNB13"/>
      <c r="VNC13"/>
      <c r="VND13"/>
      <c r="VNE13"/>
      <c r="VNF13"/>
      <c r="VNG13"/>
      <c r="VNH13"/>
      <c r="VNI13"/>
      <c r="VNJ13"/>
      <c r="VNK13"/>
      <c r="VNL13"/>
      <c r="VNM13"/>
      <c r="VNN13"/>
      <c r="VNO13"/>
      <c r="VNP13"/>
      <c r="VNQ13"/>
      <c r="VNR13"/>
      <c r="VNS13"/>
      <c r="VNT13"/>
      <c r="VNU13"/>
      <c r="VNV13"/>
      <c r="VNW13"/>
      <c r="VNX13"/>
      <c r="VNY13"/>
      <c r="VNZ13"/>
      <c r="VOA13"/>
      <c r="VOB13"/>
      <c r="VOC13"/>
      <c r="VOD13"/>
      <c r="VOE13"/>
      <c r="VOF13"/>
      <c r="VOG13"/>
      <c r="VOH13"/>
      <c r="VOI13"/>
      <c r="VOJ13"/>
      <c r="VOK13"/>
      <c r="VOL13"/>
      <c r="VOM13"/>
      <c r="VON13"/>
      <c r="VOO13"/>
      <c r="VOP13"/>
      <c r="VOQ13"/>
      <c r="VOR13"/>
      <c r="VOS13"/>
      <c r="VOT13"/>
      <c r="VOU13"/>
      <c r="VOV13"/>
      <c r="VOW13"/>
      <c r="VOX13"/>
      <c r="VOY13"/>
      <c r="VOZ13"/>
      <c r="VPA13"/>
      <c r="VPB13"/>
      <c r="VPC13"/>
      <c r="VPD13"/>
      <c r="VPE13"/>
      <c r="VPF13"/>
      <c r="VPG13"/>
      <c r="VPH13"/>
      <c r="VPI13"/>
      <c r="VPJ13"/>
      <c r="VPK13"/>
      <c r="VPL13"/>
      <c r="VPM13"/>
      <c r="VPN13"/>
      <c r="VPO13"/>
      <c r="VPP13"/>
      <c r="VPQ13"/>
      <c r="VPR13"/>
      <c r="VPS13"/>
      <c r="VPT13"/>
      <c r="VPU13"/>
      <c r="VPV13"/>
      <c r="VPW13"/>
      <c r="VPX13"/>
      <c r="VPY13"/>
      <c r="VPZ13"/>
      <c r="VQA13"/>
      <c r="VQB13"/>
      <c r="VQC13"/>
      <c r="VQD13"/>
      <c r="VQE13"/>
      <c r="VQF13"/>
      <c r="VQG13"/>
      <c r="VQH13"/>
      <c r="VQI13"/>
      <c r="VQJ13"/>
      <c r="VQK13"/>
      <c r="VQL13"/>
      <c r="VQM13"/>
      <c r="VQN13"/>
      <c r="VQO13"/>
      <c r="VQP13"/>
      <c r="VQQ13"/>
      <c r="VQR13"/>
      <c r="VQS13"/>
      <c r="VQT13"/>
      <c r="VQU13"/>
      <c r="VQV13"/>
      <c r="VQW13"/>
      <c r="VQX13"/>
      <c r="VQY13"/>
      <c r="VQZ13"/>
      <c r="VRA13"/>
      <c r="VRB13"/>
      <c r="VRC13"/>
      <c r="VRD13"/>
      <c r="VRE13"/>
      <c r="VRF13"/>
      <c r="VRG13"/>
      <c r="VRH13"/>
      <c r="VRI13"/>
      <c r="VRJ13"/>
      <c r="VRK13"/>
      <c r="VRL13"/>
      <c r="VRM13"/>
      <c r="VRN13"/>
      <c r="VRO13"/>
      <c r="VRP13"/>
      <c r="VRQ13"/>
      <c r="VRR13"/>
      <c r="VRS13"/>
      <c r="VRT13"/>
      <c r="VRU13"/>
      <c r="VRV13"/>
      <c r="VRW13"/>
      <c r="VRX13"/>
      <c r="VRY13"/>
      <c r="VRZ13"/>
      <c r="VSA13"/>
      <c r="VSB13"/>
      <c r="VSC13"/>
      <c r="VSD13"/>
      <c r="VSE13"/>
      <c r="VSF13"/>
      <c r="VSG13"/>
      <c r="VSH13"/>
      <c r="VSI13"/>
      <c r="VSJ13"/>
      <c r="VSK13"/>
      <c r="VSL13"/>
      <c r="VSM13"/>
      <c r="VSN13"/>
      <c r="VSO13"/>
      <c r="VSP13"/>
      <c r="VSQ13"/>
      <c r="VSR13"/>
      <c r="VSS13"/>
      <c r="VST13"/>
      <c r="VSU13"/>
      <c r="VSV13"/>
      <c r="VSW13"/>
      <c r="VSX13"/>
      <c r="VSY13"/>
      <c r="VSZ13"/>
      <c r="VTA13"/>
      <c r="VTB13"/>
      <c r="VTC13"/>
      <c r="VTD13"/>
      <c r="VTE13"/>
      <c r="VTF13"/>
      <c r="VTG13"/>
      <c r="VTH13"/>
      <c r="VTI13"/>
      <c r="VTJ13"/>
      <c r="VTK13"/>
      <c r="VTL13"/>
      <c r="VTM13"/>
      <c r="VTN13"/>
      <c r="VTO13"/>
      <c r="VTP13"/>
      <c r="VTQ13"/>
      <c r="VTR13"/>
      <c r="VTS13"/>
      <c r="VTT13"/>
      <c r="VTU13"/>
      <c r="VTV13"/>
      <c r="VTW13"/>
      <c r="VTX13"/>
      <c r="VTY13"/>
      <c r="VTZ13"/>
      <c r="VUA13"/>
      <c r="VUB13"/>
      <c r="VUC13"/>
      <c r="VUD13"/>
      <c r="VUE13"/>
      <c r="VUF13"/>
      <c r="VUG13"/>
      <c r="VUH13"/>
      <c r="VUI13"/>
      <c r="VUJ13"/>
      <c r="VUK13"/>
      <c r="VUL13"/>
      <c r="VUM13"/>
      <c r="VUN13"/>
      <c r="VUO13"/>
      <c r="VUP13"/>
      <c r="VUQ13"/>
      <c r="VUR13"/>
      <c r="VUS13"/>
      <c r="VUT13"/>
      <c r="VUU13"/>
      <c r="VUV13"/>
      <c r="VUW13"/>
      <c r="VUX13"/>
      <c r="VUY13"/>
      <c r="VUZ13"/>
      <c r="VVA13"/>
      <c r="VVB13"/>
      <c r="VVC13"/>
      <c r="VVD13"/>
      <c r="VVE13"/>
      <c r="VVF13"/>
      <c r="VVG13"/>
      <c r="VVH13"/>
      <c r="VVI13"/>
      <c r="VVJ13"/>
      <c r="VVK13"/>
      <c r="VVL13"/>
      <c r="VVM13"/>
      <c r="VVN13"/>
      <c r="VVO13"/>
      <c r="VVP13"/>
      <c r="VVQ13"/>
      <c r="VVR13"/>
      <c r="VVS13"/>
      <c r="VVT13"/>
      <c r="VVU13"/>
      <c r="VVV13"/>
      <c r="VVW13"/>
      <c r="VVX13"/>
      <c r="VVY13"/>
      <c r="VVZ13"/>
      <c r="VWA13"/>
      <c r="VWB13"/>
      <c r="VWC13"/>
      <c r="VWD13"/>
      <c r="VWE13"/>
      <c r="VWF13"/>
      <c r="VWG13"/>
      <c r="VWH13"/>
      <c r="VWI13"/>
      <c r="VWJ13"/>
      <c r="VWK13"/>
      <c r="VWL13"/>
      <c r="VWM13"/>
      <c r="VWN13"/>
      <c r="VWO13"/>
      <c r="VWP13"/>
      <c r="VWQ13"/>
      <c r="VWR13"/>
      <c r="VWS13"/>
      <c r="VWT13"/>
      <c r="VWU13"/>
      <c r="VWV13"/>
      <c r="VWW13"/>
      <c r="VWX13"/>
      <c r="VWY13"/>
      <c r="VWZ13"/>
      <c r="VXA13"/>
      <c r="VXB13"/>
      <c r="VXC13"/>
      <c r="VXD13"/>
      <c r="VXE13"/>
      <c r="VXF13"/>
      <c r="VXG13"/>
      <c r="VXH13"/>
      <c r="VXI13"/>
      <c r="VXJ13"/>
      <c r="VXK13"/>
      <c r="VXL13"/>
      <c r="VXM13"/>
      <c r="VXN13"/>
      <c r="VXO13"/>
      <c r="VXP13"/>
      <c r="VXQ13"/>
      <c r="VXR13"/>
      <c r="VXS13"/>
      <c r="VXT13"/>
      <c r="VXU13"/>
      <c r="VXV13"/>
      <c r="VXW13"/>
      <c r="VXX13"/>
      <c r="VXY13"/>
      <c r="VXZ13"/>
      <c r="VYA13"/>
      <c r="VYB13"/>
      <c r="VYC13"/>
      <c r="VYD13"/>
      <c r="VYE13"/>
      <c r="VYF13"/>
      <c r="VYG13"/>
      <c r="VYH13"/>
      <c r="VYI13"/>
      <c r="VYJ13"/>
      <c r="VYK13"/>
      <c r="VYL13"/>
      <c r="VYM13"/>
      <c r="VYN13"/>
      <c r="VYO13"/>
      <c r="VYP13"/>
      <c r="VYQ13"/>
      <c r="VYR13"/>
      <c r="VYS13"/>
      <c r="VYT13"/>
      <c r="VYU13"/>
      <c r="VYV13"/>
      <c r="VYW13"/>
      <c r="VYX13"/>
      <c r="VYY13"/>
      <c r="VYZ13"/>
      <c r="VZA13"/>
      <c r="VZB13"/>
      <c r="VZC13"/>
      <c r="VZD13"/>
      <c r="VZE13"/>
      <c r="VZF13"/>
      <c r="VZG13"/>
      <c r="VZH13"/>
      <c r="VZI13"/>
      <c r="VZJ13"/>
      <c r="VZK13"/>
      <c r="VZL13"/>
      <c r="VZM13"/>
      <c r="VZN13"/>
      <c r="VZO13"/>
      <c r="VZP13"/>
      <c r="VZQ13"/>
      <c r="VZR13"/>
      <c r="VZS13"/>
      <c r="VZT13"/>
      <c r="VZU13"/>
      <c r="VZV13"/>
      <c r="VZW13"/>
      <c r="VZX13"/>
      <c r="VZY13"/>
      <c r="VZZ13"/>
      <c r="WAA13"/>
      <c r="WAB13"/>
      <c r="WAC13"/>
      <c r="WAD13"/>
      <c r="WAE13"/>
      <c r="WAF13"/>
      <c r="WAG13"/>
      <c r="WAH13"/>
      <c r="WAI13"/>
      <c r="WAJ13"/>
      <c r="WAK13"/>
      <c r="WAL13"/>
      <c r="WAM13"/>
      <c r="WAN13"/>
      <c r="WAO13"/>
      <c r="WAP13"/>
      <c r="WAQ13"/>
      <c r="WAR13"/>
      <c r="WAS13"/>
      <c r="WAT13"/>
      <c r="WAU13"/>
      <c r="WAV13"/>
      <c r="WAW13"/>
      <c r="WAX13"/>
      <c r="WAY13"/>
      <c r="WAZ13"/>
      <c r="WBA13"/>
      <c r="WBB13"/>
      <c r="WBC13"/>
      <c r="WBD13"/>
      <c r="WBE13"/>
      <c r="WBF13"/>
      <c r="WBG13"/>
      <c r="WBH13"/>
      <c r="WBI13"/>
      <c r="WBJ13"/>
      <c r="WBK13"/>
      <c r="WBL13"/>
      <c r="WBM13"/>
      <c r="WBN13"/>
      <c r="WBO13"/>
      <c r="WBP13"/>
      <c r="WBQ13"/>
      <c r="WBR13"/>
      <c r="WBS13"/>
      <c r="WBT13"/>
      <c r="WBU13"/>
      <c r="WBV13"/>
      <c r="WBW13"/>
      <c r="WBX13"/>
      <c r="WBY13"/>
      <c r="WBZ13"/>
      <c r="WCA13"/>
      <c r="WCB13"/>
      <c r="WCC13"/>
      <c r="WCD13"/>
      <c r="WCE13"/>
      <c r="WCF13"/>
      <c r="WCG13"/>
      <c r="WCH13"/>
      <c r="WCI13"/>
      <c r="WCJ13"/>
      <c r="WCK13"/>
      <c r="WCL13"/>
      <c r="WCM13"/>
      <c r="WCN13"/>
      <c r="WCO13"/>
      <c r="WCP13"/>
      <c r="WCQ13"/>
      <c r="WCR13"/>
      <c r="WCS13"/>
      <c r="WCT13"/>
      <c r="WCU13"/>
      <c r="WCV13"/>
      <c r="WCW13"/>
      <c r="WCX13"/>
      <c r="WCY13"/>
      <c r="WCZ13"/>
      <c r="WDA13"/>
      <c r="WDB13"/>
      <c r="WDC13"/>
      <c r="WDD13"/>
      <c r="WDE13"/>
      <c r="WDF13"/>
      <c r="WDG13"/>
      <c r="WDH13"/>
      <c r="WDI13"/>
      <c r="WDJ13"/>
      <c r="WDK13"/>
      <c r="WDL13"/>
      <c r="WDM13"/>
      <c r="WDN13"/>
      <c r="WDO13"/>
      <c r="WDP13"/>
      <c r="WDQ13"/>
      <c r="WDR13"/>
      <c r="WDS13"/>
      <c r="WDT13"/>
      <c r="WDU13"/>
      <c r="WDV13"/>
      <c r="WDW13"/>
      <c r="WDX13"/>
      <c r="WDY13"/>
      <c r="WDZ13"/>
      <c r="WEA13"/>
      <c r="WEB13"/>
      <c r="WEC13"/>
      <c r="WED13"/>
      <c r="WEE13"/>
      <c r="WEF13"/>
      <c r="WEG13"/>
      <c r="WEH13"/>
      <c r="WEI13"/>
      <c r="WEJ13"/>
      <c r="WEK13"/>
      <c r="WEL13"/>
      <c r="WEM13"/>
      <c r="WEN13"/>
      <c r="WEO13"/>
      <c r="WEP13"/>
      <c r="WEQ13"/>
      <c r="WER13"/>
      <c r="WES13"/>
      <c r="WET13"/>
      <c r="WEU13"/>
      <c r="WEV13"/>
      <c r="WEW13"/>
      <c r="WEX13"/>
      <c r="WEY13"/>
      <c r="WEZ13"/>
      <c r="WFA13"/>
      <c r="WFB13"/>
      <c r="WFC13"/>
      <c r="WFD13"/>
      <c r="WFE13"/>
      <c r="WFF13"/>
      <c r="WFG13"/>
      <c r="WFH13"/>
      <c r="WFI13"/>
      <c r="WFJ13"/>
      <c r="WFK13"/>
      <c r="WFL13"/>
      <c r="WFM13"/>
      <c r="WFN13"/>
      <c r="WFO13"/>
      <c r="WFP13"/>
      <c r="WFQ13"/>
      <c r="WFR13"/>
      <c r="WFS13"/>
      <c r="WFT13"/>
      <c r="WFU13"/>
      <c r="WFV13"/>
      <c r="WFW13"/>
      <c r="WFX13"/>
      <c r="WFY13"/>
      <c r="WFZ13"/>
      <c r="WGA13"/>
      <c r="WGB13"/>
      <c r="WGC13"/>
      <c r="WGD13"/>
      <c r="WGE13"/>
      <c r="WGF13"/>
      <c r="WGG13"/>
      <c r="WGH13"/>
      <c r="WGI13"/>
      <c r="WGJ13"/>
      <c r="WGK13"/>
      <c r="WGL13"/>
      <c r="WGM13"/>
      <c r="WGN13"/>
      <c r="WGO13"/>
      <c r="WGP13"/>
      <c r="WGQ13"/>
      <c r="WGR13"/>
      <c r="WGS13"/>
      <c r="WGT13"/>
      <c r="WGU13"/>
      <c r="WGV13"/>
      <c r="WGW13"/>
      <c r="WGX13"/>
      <c r="WGY13"/>
      <c r="WGZ13"/>
      <c r="WHA13"/>
      <c r="WHB13"/>
      <c r="WHC13"/>
      <c r="WHD13"/>
      <c r="WHE13"/>
      <c r="WHF13"/>
      <c r="WHG13"/>
      <c r="WHH13"/>
      <c r="WHI13"/>
      <c r="WHJ13"/>
      <c r="WHK13"/>
      <c r="WHL13"/>
      <c r="WHM13"/>
      <c r="WHN13"/>
      <c r="WHO13"/>
      <c r="WHP13"/>
      <c r="WHQ13"/>
      <c r="WHR13"/>
      <c r="WHS13"/>
      <c r="WHT13"/>
      <c r="WHU13"/>
      <c r="WHV13"/>
      <c r="WHW13"/>
      <c r="WHX13"/>
      <c r="WHY13"/>
      <c r="WHZ13"/>
      <c r="WIA13"/>
      <c r="WIB13"/>
      <c r="WIC13"/>
      <c r="WID13"/>
      <c r="WIE13"/>
      <c r="WIF13"/>
      <c r="WIG13"/>
      <c r="WIH13"/>
      <c r="WII13"/>
      <c r="WIJ13"/>
      <c r="WIK13"/>
      <c r="WIL13"/>
      <c r="WIM13"/>
      <c r="WIN13"/>
      <c r="WIO13"/>
      <c r="WIP13"/>
      <c r="WIQ13"/>
      <c r="WIR13"/>
      <c r="WIS13"/>
      <c r="WIT13"/>
      <c r="WIU13"/>
      <c r="WIV13"/>
      <c r="WIW13"/>
      <c r="WIX13"/>
      <c r="WIY13"/>
      <c r="WIZ13"/>
      <c r="WJA13"/>
      <c r="WJB13"/>
      <c r="WJC13"/>
      <c r="WJD13"/>
      <c r="WJE13"/>
      <c r="WJF13"/>
      <c r="WJG13"/>
      <c r="WJH13"/>
      <c r="WJI13"/>
      <c r="WJJ13"/>
      <c r="WJK13"/>
      <c r="WJL13"/>
      <c r="WJM13"/>
      <c r="WJN13"/>
      <c r="WJO13"/>
      <c r="WJP13"/>
      <c r="WJQ13"/>
      <c r="WJR13"/>
      <c r="WJS13"/>
      <c r="WJT13"/>
      <c r="WJU13"/>
      <c r="WJV13"/>
      <c r="WJW13"/>
      <c r="WJX13"/>
      <c r="WJY13"/>
      <c r="WJZ13"/>
      <c r="WKA13"/>
      <c r="WKB13"/>
      <c r="WKC13"/>
      <c r="WKD13"/>
      <c r="WKE13"/>
      <c r="WKF13"/>
      <c r="WKG13"/>
      <c r="WKH13"/>
      <c r="WKI13"/>
      <c r="WKJ13"/>
      <c r="WKK13"/>
      <c r="WKL13"/>
      <c r="WKM13"/>
      <c r="WKN13"/>
      <c r="WKO13"/>
      <c r="WKP13"/>
      <c r="WKQ13"/>
      <c r="WKR13"/>
      <c r="WKS13"/>
      <c r="WKT13"/>
      <c r="WKU13"/>
      <c r="WKV13"/>
      <c r="WKW13"/>
      <c r="WKX13"/>
      <c r="WKY13"/>
      <c r="WKZ13"/>
      <c r="WLA13"/>
      <c r="WLB13"/>
      <c r="WLC13"/>
      <c r="WLD13"/>
      <c r="WLE13"/>
      <c r="WLF13"/>
      <c r="WLG13"/>
      <c r="WLH13"/>
      <c r="WLI13"/>
      <c r="WLJ13"/>
      <c r="WLK13"/>
      <c r="WLL13"/>
      <c r="WLM13"/>
      <c r="WLN13"/>
      <c r="WLO13"/>
      <c r="WLP13"/>
      <c r="WLQ13"/>
      <c r="WLR13"/>
      <c r="WLS13"/>
      <c r="WLT13"/>
      <c r="WLU13"/>
      <c r="WLV13"/>
      <c r="WLW13"/>
      <c r="WLX13"/>
      <c r="WLY13"/>
      <c r="WLZ13"/>
      <c r="WMA13"/>
      <c r="WMB13"/>
      <c r="WMC13"/>
      <c r="WMD13"/>
      <c r="WME13"/>
      <c r="WMF13"/>
      <c r="WMG13"/>
      <c r="WMH13"/>
      <c r="WMI13"/>
      <c r="WMJ13"/>
      <c r="WMK13"/>
      <c r="WML13"/>
      <c r="WMM13"/>
      <c r="WMN13"/>
      <c r="WMO13"/>
      <c r="WMP13"/>
      <c r="WMQ13"/>
      <c r="WMR13"/>
      <c r="WMS13"/>
      <c r="WMT13"/>
      <c r="WMU13"/>
      <c r="WMV13"/>
      <c r="WMW13"/>
      <c r="WMX13"/>
      <c r="WMY13"/>
      <c r="WMZ13"/>
      <c r="WNA13"/>
      <c r="WNB13"/>
      <c r="WNC13"/>
      <c r="WND13"/>
      <c r="WNE13"/>
      <c r="WNF13"/>
      <c r="WNG13"/>
      <c r="WNH13"/>
      <c r="WNI13"/>
      <c r="WNJ13"/>
      <c r="WNK13"/>
      <c r="WNL13"/>
      <c r="WNM13"/>
      <c r="WNN13"/>
      <c r="WNO13"/>
      <c r="WNP13"/>
      <c r="WNQ13"/>
      <c r="WNR13"/>
      <c r="WNS13"/>
      <c r="WNT13"/>
      <c r="WNU13"/>
      <c r="WNV13"/>
      <c r="WNW13"/>
      <c r="WNX13"/>
      <c r="WNY13"/>
      <c r="WNZ13"/>
      <c r="WOA13"/>
      <c r="WOB13"/>
      <c r="WOC13"/>
      <c r="WOD13"/>
      <c r="WOE13"/>
      <c r="WOF13"/>
      <c r="WOG13"/>
      <c r="WOH13"/>
      <c r="WOI13"/>
      <c r="WOJ13"/>
      <c r="WOK13"/>
      <c r="WOL13"/>
      <c r="WOM13"/>
      <c r="WON13"/>
      <c r="WOO13"/>
      <c r="WOP13"/>
      <c r="WOQ13"/>
      <c r="WOR13"/>
      <c r="WOS13"/>
      <c r="WOT13"/>
      <c r="WOU13"/>
      <c r="WOV13"/>
      <c r="WOW13"/>
      <c r="WOX13"/>
      <c r="WOY13"/>
      <c r="WOZ13"/>
      <c r="WPA13"/>
      <c r="WPB13"/>
      <c r="WPC13"/>
      <c r="WPD13"/>
      <c r="WPE13"/>
      <c r="WPF13"/>
      <c r="WPG13"/>
      <c r="WPH13"/>
      <c r="WPI13"/>
      <c r="WPJ13"/>
      <c r="WPK13"/>
      <c r="WPL13"/>
      <c r="WPM13"/>
      <c r="WPN13"/>
      <c r="WPO13"/>
      <c r="WPP13"/>
      <c r="WPQ13"/>
      <c r="WPR13"/>
      <c r="WPS13"/>
      <c r="WPT13"/>
      <c r="WPU13"/>
      <c r="WPV13"/>
      <c r="WPW13"/>
      <c r="WPX13"/>
      <c r="WPY13"/>
      <c r="WPZ13"/>
      <c r="WQA13"/>
      <c r="WQB13"/>
      <c r="WQC13"/>
      <c r="WQD13"/>
      <c r="WQE13"/>
      <c r="WQF13"/>
      <c r="WQG13"/>
      <c r="WQH13"/>
      <c r="WQI13"/>
      <c r="WQJ13"/>
      <c r="WQK13"/>
      <c r="WQL13"/>
      <c r="WQM13"/>
      <c r="WQN13"/>
      <c r="WQO13"/>
      <c r="WQP13"/>
      <c r="WQQ13"/>
      <c r="WQR13"/>
      <c r="WQS13"/>
      <c r="WQT13"/>
      <c r="WQU13"/>
      <c r="WQV13"/>
      <c r="WQW13"/>
      <c r="WQX13"/>
      <c r="WQY13"/>
      <c r="WQZ13"/>
      <c r="WRA13"/>
      <c r="WRB13"/>
      <c r="WRC13"/>
      <c r="WRD13"/>
      <c r="WRE13"/>
      <c r="WRF13"/>
      <c r="WRG13"/>
      <c r="WRH13"/>
      <c r="WRI13"/>
      <c r="WRJ13"/>
      <c r="WRK13"/>
      <c r="WRL13"/>
      <c r="WRM13"/>
      <c r="WRN13"/>
      <c r="WRO13"/>
      <c r="WRP13"/>
      <c r="WRQ13"/>
      <c r="WRR13"/>
      <c r="WRS13"/>
      <c r="WRT13"/>
      <c r="WRU13"/>
      <c r="WRV13"/>
      <c r="WRW13"/>
      <c r="WRX13"/>
      <c r="WRY13"/>
      <c r="WRZ13"/>
      <c r="WSA13"/>
      <c r="WSB13"/>
      <c r="WSC13"/>
      <c r="WSD13"/>
      <c r="WSE13"/>
      <c r="WSF13"/>
      <c r="WSG13"/>
      <c r="WSH13"/>
      <c r="WSI13"/>
      <c r="WSJ13"/>
      <c r="WSK13"/>
      <c r="WSL13"/>
      <c r="WSM13"/>
      <c r="WSN13"/>
      <c r="WSO13"/>
      <c r="WSP13"/>
      <c r="WSQ13"/>
      <c r="WSR13"/>
      <c r="WSS13"/>
      <c r="WST13"/>
      <c r="WSU13"/>
      <c r="WSV13"/>
      <c r="WSW13"/>
      <c r="WSX13"/>
      <c r="WSY13"/>
      <c r="WSZ13"/>
      <c r="WTA13"/>
      <c r="WTB13"/>
      <c r="WTC13"/>
      <c r="WTD13"/>
      <c r="WTE13"/>
      <c r="WTF13"/>
      <c r="WTG13"/>
      <c r="WTH13"/>
      <c r="WTI13"/>
      <c r="WTJ13"/>
      <c r="WTK13"/>
      <c r="WTL13"/>
      <c r="WTM13"/>
      <c r="WTN13"/>
      <c r="WTO13"/>
      <c r="WTP13"/>
      <c r="WTQ13"/>
      <c r="WTR13"/>
      <c r="WTS13"/>
      <c r="WTT13"/>
      <c r="WTU13"/>
      <c r="WTV13"/>
      <c r="WTW13"/>
      <c r="WTX13"/>
      <c r="WTY13"/>
      <c r="WTZ13"/>
      <c r="WUA13"/>
      <c r="WUB13"/>
      <c r="WUC13"/>
      <c r="WUD13"/>
      <c r="WUE13"/>
      <c r="WUF13"/>
      <c r="WUG13"/>
      <c r="WUH13"/>
      <c r="WUI13"/>
      <c r="WUJ13"/>
      <c r="WUK13"/>
      <c r="WUL13"/>
      <c r="WUM13"/>
      <c r="WUN13"/>
      <c r="WUO13"/>
      <c r="WUP13"/>
      <c r="WUQ13"/>
      <c r="WUR13"/>
      <c r="WUS13"/>
      <c r="WUT13"/>
      <c r="WUU13"/>
      <c r="WUV13"/>
      <c r="WUW13"/>
      <c r="WUX13"/>
      <c r="WUY13"/>
      <c r="WUZ13"/>
      <c r="WVA13"/>
      <c r="WVB13"/>
      <c r="WVC13"/>
      <c r="WVD13"/>
      <c r="WVE13"/>
      <c r="WVF13"/>
      <c r="WVG13"/>
      <c r="WVH13"/>
      <c r="WVI13"/>
      <c r="WVJ13"/>
      <c r="WVK13"/>
      <c r="WVL13"/>
      <c r="WVM13"/>
      <c r="WVN13"/>
      <c r="WVO13"/>
      <c r="WVP13"/>
      <c r="WVQ13"/>
      <c r="WVR13"/>
      <c r="WVS13"/>
      <c r="WVT13"/>
      <c r="WVU13"/>
      <c r="WVV13"/>
      <c r="WVW13"/>
      <c r="WVX13"/>
      <c r="WVY13"/>
      <c r="WVZ13"/>
      <c r="WWA13"/>
      <c r="WWB13"/>
      <c r="WWC13"/>
      <c r="WWD13"/>
      <c r="WWE13"/>
      <c r="WWF13"/>
      <c r="WWG13"/>
      <c r="WWH13"/>
      <c r="WWI13"/>
      <c r="WWJ13"/>
      <c r="WWK13"/>
      <c r="WWL13"/>
      <c r="WWM13"/>
      <c r="WWN13"/>
      <c r="WWO13"/>
      <c r="WWP13"/>
      <c r="WWQ13"/>
      <c r="WWR13"/>
      <c r="WWS13"/>
      <c r="WWT13"/>
      <c r="WWU13"/>
      <c r="WWV13"/>
      <c r="WWW13"/>
      <c r="WWX13"/>
      <c r="WWY13"/>
      <c r="WWZ13"/>
      <c r="WXA13"/>
      <c r="WXB13"/>
      <c r="WXC13"/>
      <c r="WXD13"/>
      <c r="WXE13"/>
      <c r="WXF13"/>
      <c r="WXG13"/>
      <c r="WXH13"/>
      <c r="WXI13"/>
      <c r="WXJ13"/>
      <c r="WXK13"/>
      <c r="WXL13"/>
      <c r="WXM13"/>
      <c r="WXN13"/>
      <c r="WXO13"/>
      <c r="WXP13"/>
      <c r="WXQ13"/>
      <c r="WXR13"/>
      <c r="WXS13"/>
      <c r="WXT13"/>
      <c r="WXU13"/>
      <c r="WXV13"/>
      <c r="WXW13"/>
      <c r="WXX13"/>
      <c r="WXY13"/>
      <c r="WXZ13"/>
      <c r="WYA13"/>
      <c r="WYB13"/>
      <c r="WYC13"/>
      <c r="WYD13"/>
      <c r="WYE13"/>
      <c r="WYF13"/>
      <c r="WYG13"/>
      <c r="WYH13"/>
      <c r="WYI13"/>
      <c r="WYJ13"/>
      <c r="WYK13"/>
      <c r="WYL13"/>
      <c r="WYM13"/>
      <c r="WYN13"/>
      <c r="WYO13"/>
      <c r="WYP13"/>
      <c r="WYQ13"/>
      <c r="WYR13"/>
      <c r="WYS13"/>
      <c r="WYT13"/>
      <c r="WYU13"/>
      <c r="WYV13"/>
      <c r="WYW13"/>
      <c r="WYX13"/>
      <c r="WYY13"/>
      <c r="WYZ13"/>
      <c r="WZA13"/>
      <c r="WZB13"/>
      <c r="WZC13"/>
      <c r="WZD13"/>
      <c r="WZE13"/>
      <c r="WZF13"/>
      <c r="WZG13"/>
      <c r="WZH13"/>
      <c r="WZI13"/>
      <c r="WZJ13"/>
      <c r="WZK13"/>
      <c r="WZL13"/>
      <c r="WZM13"/>
      <c r="WZN13"/>
      <c r="WZO13"/>
      <c r="WZP13"/>
      <c r="WZQ13"/>
      <c r="WZR13"/>
      <c r="WZS13"/>
      <c r="WZT13"/>
      <c r="WZU13"/>
      <c r="WZV13"/>
      <c r="WZW13"/>
      <c r="WZX13"/>
      <c r="WZY13"/>
      <c r="WZZ13"/>
      <c r="XAA13"/>
      <c r="XAB13"/>
      <c r="XAC13"/>
      <c r="XAD13"/>
      <c r="XAE13"/>
      <c r="XAF13"/>
      <c r="XAG13"/>
      <c r="XAH13"/>
      <c r="XAI13"/>
      <c r="XAJ13"/>
      <c r="XAK13"/>
      <c r="XAL13"/>
      <c r="XAM13"/>
      <c r="XAN13"/>
      <c r="XAO13"/>
      <c r="XAP13"/>
      <c r="XAQ13"/>
      <c r="XAR13"/>
      <c r="XAS13"/>
      <c r="XAT13"/>
      <c r="XAU13"/>
      <c r="XAV13"/>
      <c r="XAW13"/>
      <c r="XAX13"/>
      <c r="XAY13"/>
      <c r="XAZ13"/>
      <c r="XBA13"/>
      <c r="XBB13"/>
      <c r="XBC13"/>
      <c r="XBD13"/>
      <c r="XBE13"/>
      <c r="XBF13"/>
      <c r="XBG13"/>
      <c r="XBH13"/>
      <c r="XBI13"/>
      <c r="XBJ13"/>
      <c r="XBK13"/>
      <c r="XBL13"/>
      <c r="XBM13"/>
      <c r="XBN13"/>
      <c r="XBO13"/>
      <c r="XBP13"/>
      <c r="XBQ13"/>
      <c r="XBR13"/>
      <c r="XBS13"/>
      <c r="XBT13"/>
      <c r="XBU13"/>
      <c r="XBV13"/>
      <c r="XBW13"/>
      <c r="XBX13"/>
      <c r="XBY13"/>
      <c r="XBZ13"/>
      <c r="XCA13"/>
      <c r="XCB13"/>
      <c r="XCC13"/>
      <c r="XCD13"/>
      <c r="XCE13"/>
      <c r="XCF13"/>
      <c r="XCG13"/>
      <c r="XCH13"/>
      <c r="XCI13"/>
      <c r="XCJ13"/>
      <c r="XCK13"/>
      <c r="XCL13"/>
      <c r="XCM13"/>
      <c r="XCN13"/>
      <c r="XCO13"/>
      <c r="XCP13"/>
      <c r="XCQ13"/>
      <c r="XCR13"/>
      <c r="XCS13"/>
      <c r="XCT13"/>
      <c r="XCU13"/>
      <c r="XCV13"/>
      <c r="XCW13"/>
      <c r="XCX13"/>
      <c r="XCY13"/>
      <c r="XCZ13"/>
      <c r="XDA13"/>
      <c r="XDB13"/>
      <c r="XDC13"/>
      <c r="XDD13"/>
      <c r="XDE13"/>
      <c r="XDF13"/>
      <c r="XDG13"/>
      <c r="XDH13"/>
      <c r="XDI13"/>
      <c r="XDJ13"/>
      <c r="XDK13"/>
      <c r="XDL13"/>
      <c r="XDM13"/>
      <c r="XDN13"/>
      <c r="XDO13"/>
      <c r="XDP13"/>
      <c r="XDQ13"/>
      <c r="XDR13"/>
      <c r="XDS13"/>
      <c r="XDT13"/>
      <c r="XDU13"/>
      <c r="XDV13"/>
      <c r="XDW13"/>
      <c r="XDX13"/>
      <c r="XDY13"/>
      <c r="XDZ13"/>
      <c r="XEA13"/>
      <c r="XEB13"/>
      <c r="XEC13"/>
      <c r="XED13"/>
      <c r="XEE13"/>
      <c r="XEF13"/>
      <c r="XEG13"/>
      <c r="XEH13"/>
      <c r="XEI13"/>
      <c r="XEJ13"/>
      <c r="XEK13"/>
      <c r="XEL13"/>
      <c r="XEM13"/>
      <c r="XEN13"/>
      <c r="XEO13"/>
      <c r="XEP13"/>
      <c r="XEQ13"/>
      <c r="XER13"/>
      <c r="XES13"/>
      <c r="XET13"/>
      <c r="XEU13"/>
      <c r="XEV13"/>
      <c r="XEW13"/>
      <c r="XEX13"/>
      <c r="XEY13"/>
      <c r="XEZ13"/>
      <c r="XFA13"/>
      <c r="XFB13"/>
      <c r="XFC13"/>
      <c r="XFD13"/>
    </row>
    <row r="14" spans="1:16384" ht="12.75">
      <c r="A14"/>
      <c r="B14"/>
      <c r="C14"/>
      <c r="D14"/>
      <c r="E14" s="78">
        <f t="shared" si="0"/>
        <v>0</v>
      </c>
      <c r="F14" s="263" t="e">
        <f t="shared" si="1"/>
        <v>#DIV/0!</v>
      </c>
      <c r="G14" s="70"/>
    </row>
    <row r="15" spans="1:16384">
      <c r="A15" s="80"/>
      <c r="B15" s="67"/>
      <c r="C15" s="81"/>
      <c r="D15" s="73"/>
      <c r="E15" s="78">
        <f t="shared" si="0"/>
        <v>0</v>
      </c>
      <c r="F15" s="263" t="e">
        <f t="shared" si="1"/>
        <v>#DIV/0!</v>
      </c>
      <c r="G15" s="70"/>
    </row>
    <row r="16" spans="1:16384">
      <c r="A16" s="68"/>
      <c r="B16" s="67"/>
      <c r="C16" s="73"/>
      <c r="D16" s="73"/>
      <c r="E16" s="78">
        <f t="shared" si="0"/>
        <v>0</v>
      </c>
      <c r="F16" s="263" t="e">
        <f t="shared" si="1"/>
        <v>#DIV/0!</v>
      </c>
      <c r="G16" s="74"/>
    </row>
    <row r="17" spans="2:6">
      <c r="C17" s="82"/>
      <c r="D17" s="82"/>
      <c r="E17" s="82"/>
      <c r="F17" s="262"/>
    </row>
    <row r="18" spans="2:6" ht="12.75" thickBot="1">
      <c r="B18" s="83" t="s">
        <v>11</v>
      </c>
      <c r="C18" s="84">
        <f>SUM(C4:C17)</f>
        <v>588568.79999999993</v>
      </c>
      <c r="D18" s="84">
        <f>SUM(D4:D17)</f>
        <v>588349.1100000001</v>
      </c>
      <c r="E18" s="84">
        <f>SUM(E4:E17)</f>
        <v>219.68999999999528</v>
      </c>
      <c r="F18" s="263">
        <f t="shared" si="1"/>
        <v>3.7326139999999998E-4</v>
      </c>
    </row>
    <row r="19" spans="2:6" ht="12.75" thickTop="1"/>
    <row r="21" spans="2:6">
      <c r="B21" s="68"/>
      <c r="C21" s="77"/>
      <c r="D21" s="85"/>
      <c r="E21" s="75"/>
      <c r="F21" s="75"/>
    </row>
    <row r="25" spans="2:6" ht="12.75">
      <c r="B25"/>
      <c r="C25"/>
    </row>
    <row r="31" spans="2:6" ht="12.75">
      <c r="B31"/>
      <c r="C31"/>
    </row>
    <row r="32" spans="2:6" ht="12.75">
      <c r="B32"/>
      <c r="C32"/>
    </row>
    <row r="33" spans="2:3" ht="12.75">
      <c r="B33"/>
      <c r="C33"/>
    </row>
    <row r="34" spans="2:3" ht="12.75">
      <c r="B34"/>
      <c r="C34"/>
    </row>
    <row r="35" spans="2:3" ht="12.75">
      <c r="B35"/>
      <c r="C35"/>
    </row>
    <row r="36" spans="2:3" ht="12.75">
      <c r="B36"/>
      <c r="C36"/>
    </row>
    <row r="37" spans="2:3" ht="12.75">
      <c r="B37"/>
      <c r="C37"/>
    </row>
    <row r="38" spans="2:3" ht="12.75">
      <c r="B38"/>
      <c r="C38"/>
    </row>
    <row r="39" spans="2:3" ht="12.75">
      <c r="B39"/>
      <c r="C39"/>
    </row>
  </sheetData>
  <phoneticPr fontId="0" type="noConversion"/>
  <pageMargins left="0.35" right="0.1" top="0.75" bottom="0.75" header="0.25" footer="0.25"/>
  <pageSetup scale="47" orientation="landscape" r:id="rId1"/>
  <headerFooter alignWithMargins="0">
    <oddHeader>&amp;A</oddHeader>
    <oddFooter>Page &amp;P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X64"/>
  <sheetViews>
    <sheetView zoomScaleNormal="100" workbookViewId="0">
      <pane xSplit="4" ySplit="1" topLeftCell="E2" activePane="bottomRight" state="frozen"/>
      <selection pane="topRight" activeCell="E1" sqref="E1"/>
      <selection pane="bottomLeft" activeCell="A2" sqref="A2"/>
      <selection pane="bottomRight"/>
    </sheetView>
  </sheetViews>
  <sheetFormatPr defaultColWidth="8.85546875" defaultRowHeight="12"/>
  <cols>
    <col min="1" max="1" width="6.42578125" style="59" bestFit="1" customWidth="1"/>
    <col min="2" max="2" width="8.42578125" style="59" customWidth="1"/>
    <col min="3" max="3" width="12.7109375" style="72" customWidth="1"/>
    <col min="4" max="4" width="33.28515625" style="59" customWidth="1"/>
    <col min="5" max="5" width="18.5703125" style="59" customWidth="1"/>
    <col min="6" max="6" width="16.140625" style="275" customWidth="1"/>
    <col min="7" max="8" width="15.5703125" style="59" customWidth="1"/>
    <col min="9" max="9" width="18.7109375" style="59" customWidth="1"/>
    <col min="10" max="12" width="21.85546875" style="59" customWidth="1"/>
    <col min="13" max="13" width="24.28515625" style="59" customWidth="1"/>
    <col min="14" max="14" width="22" style="59" bestFit="1" customWidth="1"/>
    <col min="15" max="16" width="22" style="59" customWidth="1"/>
    <col min="17" max="17" width="21.7109375" style="59" customWidth="1"/>
    <col min="18" max="18" width="22" style="59" bestFit="1" customWidth="1"/>
    <col min="19" max="20" width="22" style="59" customWidth="1"/>
    <col min="21" max="21" width="18" style="164" bestFit="1" customWidth="1"/>
    <col min="22" max="22" width="18.42578125" style="59" customWidth="1"/>
    <col min="23" max="16384" width="8.85546875" style="59"/>
  </cols>
  <sheetData>
    <row r="1" spans="1:24" s="68" customFormat="1" ht="24">
      <c r="A1" s="156" t="s">
        <v>12</v>
      </c>
      <c r="B1" s="156" t="s">
        <v>55</v>
      </c>
      <c r="C1" s="337" t="s">
        <v>16</v>
      </c>
      <c r="D1" s="156" t="s">
        <v>5</v>
      </c>
      <c r="E1" s="181" t="s">
        <v>117</v>
      </c>
      <c r="F1" s="271" t="s">
        <v>118</v>
      </c>
      <c r="G1" s="158" t="s">
        <v>81</v>
      </c>
      <c r="H1" s="158" t="s">
        <v>193</v>
      </c>
      <c r="I1" s="165" t="s">
        <v>13</v>
      </c>
      <c r="J1" s="157" t="s">
        <v>75</v>
      </c>
      <c r="K1" s="158" t="s">
        <v>81</v>
      </c>
      <c r="L1" s="158" t="s">
        <v>193</v>
      </c>
      <c r="M1" s="165" t="s">
        <v>82</v>
      </c>
      <c r="N1" s="157" t="s">
        <v>122</v>
      </c>
      <c r="O1" s="158" t="s">
        <v>81</v>
      </c>
      <c r="P1" s="158" t="s">
        <v>193</v>
      </c>
      <c r="Q1" s="165" t="s">
        <v>124</v>
      </c>
      <c r="R1" s="157" t="s">
        <v>123</v>
      </c>
      <c r="S1" s="158" t="s">
        <v>81</v>
      </c>
      <c r="T1" s="158" t="s">
        <v>193</v>
      </c>
      <c r="U1" s="157" t="s">
        <v>125</v>
      </c>
    </row>
    <row r="2" spans="1:24" s="68" customFormat="1" ht="12.75">
      <c r="A2" t="s">
        <v>277</v>
      </c>
      <c r="B2" t="s">
        <v>523</v>
      </c>
      <c r="C2" s="334">
        <v>705015105</v>
      </c>
      <c r="D2" t="s">
        <v>449</v>
      </c>
      <c r="E2">
        <v>31708</v>
      </c>
      <c r="F2">
        <v>31708</v>
      </c>
      <c r="G2" s="261">
        <f>E2-F2</f>
        <v>0</v>
      </c>
      <c r="H2" s="277">
        <f>ROUND(G2/E2,10)</f>
        <v>0</v>
      </c>
      <c r="I2">
        <v>2466.7600000000002</v>
      </c>
      <c r="J2">
        <v>2466.7600000000002</v>
      </c>
      <c r="K2" s="261">
        <f>I2-J2</f>
        <v>0</v>
      </c>
      <c r="L2" s="277">
        <f>ROUND(K2/I2,10)</f>
        <v>0</v>
      </c>
      <c r="M2">
        <v>0</v>
      </c>
      <c r="N2">
        <v>0</v>
      </c>
      <c r="O2" s="261">
        <f>M2-N2</f>
        <v>0</v>
      </c>
      <c r="P2" s="277" t="e">
        <f>ROUND(O2/M2,10)</f>
        <v>#DIV/0!</v>
      </c>
      <c r="Q2">
        <v>0</v>
      </c>
      <c r="R2">
        <v>0</v>
      </c>
      <c r="S2" s="261">
        <f>Q2-R2</f>
        <v>0</v>
      </c>
      <c r="T2" s="277" t="e">
        <f>ROUND(S2/Q2,10)</f>
        <v>#DIV/0!</v>
      </c>
      <c r="U2" s="157"/>
      <c r="V2" s="255"/>
      <c r="W2" s="255"/>
      <c r="X2" s="255"/>
    </row>
    <row r="3" spans="1:24" s="68" customFormat="1" ht="12.75">
      <c r="A3" t="s">
        <v>277</v>
      </c>
      <c r="B3" t="s">
        <v>511</v>
      </c>
      <c r="C3" s="334">
        <v>599933900</v>
      </c>
      <c r="D3" t="s">
        <v>451</v>
      </c>
      <c r="E3">
        <v>2900</v>
      </c>
      <c r="F3">
        <v>2900</v>
      </c>
      <c r="G3" s="261">
        <f t="shared" ref="G3" si="0">E3-F3</f>
        <v>0</v>
      </c>
      <c r="H3" s="277">
        <f t="shared" ref="H3" si="1">ROUND(G3/E3,10)</f>
        <v>0</v>
      </c>
      <c r="I3">
        <v>0</v>
      </c>
      <c r="J3">
        <v>0</v>
      </c>
      <c r="K3" s="261">
        <f t="shared" ref="K3" si="2">I3-J3</f>
        <v>0</v>
      </c>
      <c r="L3" s="277" t="e">
        <f t="shared" ref="L3" si="3">ROUND(K3/I3,10)</f>
        <v>#DIV/0!</v>
      </c>
      <c r="M3">
        <v>0</v>
      </c>
      <c r="N3">
        <v>0</v>
      </c>
      <c r="O3" s="261">
        <f t="shared" ref="O3:O56" si="4">M3-N3</f>
        <v>0</v>
      </c>
      <c r="P3" s="277" t="e">
        <f t="shared" ref="P3:P56" si="5">ROUND(O3/M3,10)</f>
        <v>#DIV/0!</v>
      </c>
      <c r="Q3">
        <v>0</v>
      </c>
      <c r="R3">
        <v>0</v>
      </c>
      <c r="S3" s="261">
        <f t="shared" ref="S3:S56" si="6">Q3-R3</f>
        <v>0</v>
      </c>
      <c r="T3" s="277" t="e">
        <f t="shared" ref="T3:T56" si="7">ROUND(S3/Q3,10)</f>
        <v>#DIV/0!</v>
      </c>
      <c r="U3" s="157"/>
    </row>
    <row r="4" spans="1:24" s="68" customFormat="1" ht="12.75">
      <c r="A4" t="s">
        <v>277</v>
      </c>
      <c r="B4" t="s">
        <v>511</v>
      </c>
      <c r="C4" s="334">
        <v>599933900</v>
      </c>
      <c r="D4" t="s">
        <v>451</v>
      </c>
      <c r="E4">
        <v>2900</v>
      </c>
      <c r="F4">
        <v>2900</v>
      </c>
      <c r="G4" s="261">
        <f t="shared" ref="G4:G5" si="8">E4-F4</f>
        <v>0</v>
      </c>
      <c r="H4" s="277">
        <f t="shared" ref="H4:H5" si="9">ROUND(G4/E4,10)</f>
        <v>0</v>
      </c>
      <c r="I4">
        <v>0</v>
      </c>
      <c r="J4">
        <v>0</v>
      </c>
      <c r="K4" s="261">
        <f t="shared" ref="K4:K20" si="10">I4-J4</f>
        <v>0</v>
      </c>
      <c r="L4" s="277" t="e">
        <f t="shared" ref="L4:L20" si="11">ROUND(K4/I4,10)</f>
        <v>#DIV/0!</v>
      </c>
      <c r="M4">
        <v>0</v>
      </c>
      <c r="N4">
        <v>0</v>
      </c>
      <c r="O4" s="261">
        <f t="shared" si="4"/>
        <v>0</v>
      </c>
      <c r="P4" s="277" t="e">
        <f t="shared" si="5"/>
        <v>#DIV/0!</v>
      </c>
      <c r="Q4">
        <v>0</v>
      </c>
      <c r="R4">
        <v>0</v>
      </c>
      <c r="S4" s="261">
        <f t="shared" si="6"/>
        <v>0</v>
      </c>
      <c r="T4" s="277" t="e">
        <f t="shared" si="7"/>
        <v>#DIV/0!</v>
      </c>
      <c r="U4" s="157"/>
    </row>
    <row r="5" spans="1:24" s="68" customFormat="1" ht="12.75">
      <c r="A5" t="s">
        <v>277</v>
      </c>
      <c r="B5" t="s">
        <v>511</v>
      </c>
      <c r="C5" s="334">
        <v>403187909</v>
      </c>
      <c r="D5" t="s">
        <v>453</v>
      </c>
      <c r="E5">
        <v>14376</v>
      </c>
      <c r="F5">
        <v>14376</v>
      </c>
      <c r="G5" s="261">
        <f t="shared" si="8"/>
        <v>0</v>
      </c>
      <c r="H5" s="277">
        <f t="shared" si="9"/>
        <v>0</v>
      </c>
      <c r="I5">
        <v>0</v>
      </c>
      <c r="J5">
        <v>0</v>
      </c>
      <c r="K5" s="261">
        <f t="shared" si="10"/>
        <v>0</v>
      </c>
      <c r="L5" s="277" t="e">
        <f t="shared" si="11"/>
        <v>#DIV/0!</v>
      </c>
      <c r="M5">
        <v>0</v>
      </c>
      <c r="N5">
        <v>0</v>
      </c>
      <c r="O5" s="261">
        <f t="shared" si="4"/>
        <v>0</v>
      </c>
      <c r="P5" s="277" t="e">
        <f t="shared" si="5"/>
        <v>#DIV/0!</v>
      </c>
      <c r="Q5">
        <v>0</v>
      </c>
      <c r="R5">
        <v>0</v>
      </c>
      <c r="S5" s="261">
        <f t="shared" si="6"/>
        <v>0</v>
      </c>
      <c r="T5" s="277" t="e">
        <f t="shared" si="7"/>
        <v>#DIV/0!</v>
      </c>
      <c r="U5" s="157"/>
    </row>
    <row r="6" spans="1:24" s="68" customFormat="1" ht="12.75">
      <c r="A6" t="s">
        <v>277</v>
      </c>
      <c r="B6" t="s">
        <v>515</v>
      </c>
      <c r="C6" s="334">
        <v>626986905</v>
      </c>
      <c r="D6" t="s">
        <v>456</v>
      </c>
      <c r="E6">
        <v>11200</v>
      </c>
      <c r="F6">
        <v>11200</v>
      </c>
      <c r="G6" s="261">
        <f t="shared" ref="G6:G19" si="12">E6-F6</f>
        <v>0</v>
      </c>
      <c r="H6" s="277">
        <f t="shared" ref="H6:H19" si="13">ROUND(G6/E6,10)</f>
        <v>0</v>
      </c>
      <c r="I6">
        <v>1247.74</v>
      </c>
      <c r="J6">
        <v>1247.74</v>
      </c>
      <c r="K6" s="261">
        <f t="shared" si="10"/>
        <v>0</v>
      </c>
      <c r="L6" s="277">
        <f t="shared" si="11"/>
        <v>0</v>
      </c>
      <c r="M6">
        <v>0</v>
      </c>
      <c r="N6">
        <v>0</v>
      </c>
      <c r="O6" s="261">
        <f t="shared" si="4"/>
        <v>0</v>
      </c>
      <c r="P6" s="277" t="e">
        <f t="shared" si="5"/>
        <v>#DIV/0!</v>
      </c>
      <c r="Q6">
        <v>19.649999999999999</v>
      </c>
      <c r="R6">
        <v>19.649999999999999</v>
      </c>
      <c r="S6" s="261">
        <f t="shared" si="6"/>
        <v>0</v>
      </c>
      <c r="T6" s="277">
        <f t="shared" si="7"/>
        <v>0</v>
      </c>
      <c r="U6" s="157"/>
    </row>
    <row r="7" spans="1:24" s="68" customFormat="1" ht="12.75">
      <c r="A7" t="s">
        <v>277</v>
      </c>
      <c r="B7" t="s">
        <v>515</v>
      </c>
      <c r="C7" s="334">
        <v>698604006</v>
      </c>
      <c r="D7" t="s">
        <v>458</v>
      </c>
      <c r="E7">
        <v>6300</v>
      </c>
      <c r="F7">
        <v>6300</v>
      </c>
      <c r="G7" s="261">
        <f t="shared" si="12"/>
        <v>0</v>
      </c>
      <c r="H7" s="277">
        <f t="shared" si="13"/>
        <v>0</v>
      </c>
      <c r="I7">
        <v>717.91</v>
      </c>
      <c r="J7">
        <v>717.91</v>
      </c>
      <c r="K7" s="261">
        <f t="shared" si="10"/>
        <v>0</v>
      </c>
      <c r="L7" s="277">
        <f t="shared" si="11"/>
        <v>0</v>
      </c>
      <c r="M7">
        <v>0</v>
      </c>
      <c r="N7">
        <v>0</v>
      </c>
      <c r="O7" s="261">
        <f t="shared" si="4"/>
        <v>0</v>
      </c>
      <c r="P7" s="277" t="e">
        <f t="shared" si="5"/>
        <v>#DIV/0!</v>
      </c>
      <c r="Q7">
        <v>-5.01</v>
      </c>
      <c r="R7">
        <v>-5.01</v>
      </c>
      <c r="S7" s="261">
        <f t="shared" si="6"/>
        <v>0</v>
      </c>
      <c r="T7" s="277">
        <f t="shared" si="7"/>
        <v>0</v>
      </c>
      <c r="U7" s="157"/>
    </row>
    <row r="8" spans="1:24" s="68" customFormat="1" ht="12.75">
      <c r="A8" t="s">
        <v>277</v>
      </c>
      <c r="B8" t="s">
        <v>513</v>
      </c>
      <c r="C8" s="334" t="s">
        <v>460</v>
      </c>
      <c r="D8" t="s">
        <v>418</v>
      </c>
      <c r="E8">
        <v>65032</v>
      </c>
      <c r="F8">
        <v>65032</v>
      </c>
      <c r="G8" s="261">
        <f t="shared" si="12"/>
        <v>0</v>
      </c>
      <c r="H8" s="277">
        <f t="shared" si="13"/>
        <v>0</v>
      </c>
      <c r="I8">
        <v>11795.08</v>
      </c>
      <c r="J8">
        <v>11795.08</v>
      </c>
      <c r="K8" s="261">
        <f t="shared" si="10"/>
        <v>0</v>
      </c>
      <c r="L8" s="277">
        <f t="shared" si="11"/>
        <v>0</v>
      </c>
      <c r="M8">
        <v>0</v>
      </c>
      <c r="N8">
        <v>0</v>
      </c>
      <c r="O8" s="261">
        <f t="shared" si="4"/>
        <v>0</v>
      </c>
      <c r="P8" s="277" t="e">
        <f t="shared" si="5"/>
        <v>#DIV/0!</v>
      </c>
      <c r="Q8">
        <v>221.22</v>
      </c>
      <c r="R8">
        <v>221.22</v>
      </c>
      <c r="S8" s="261">
        <f t="shared" si="6"/>
        <v>0</v>
      </c>
      <c r="T8" s="277">
        <f t="shared" si="7"/>
        <v>0</v>
      </c>
      <c r="U8" s="157"/>
    </row>
    <row r="9" spans="1:24" s="68" customFormat="1" ht="12.75">
      <c r="A9" t="s">
        <v>277</v>
      </c>
      <c r="B9" t="s">
        <v>511</v>
      </c>
      <c r="C9" s="334">
        <v>403197908</v>
      </c>
      <c r="D9" t="s">
        <v>379</v>
      </c>
      <c r="E9">
        <v>1416</v>
      </c>
      <c r="F9">
        <v>1416</v>
      </c>
      <c r="G9" s="261">
        <f t="shared" si="12"/>
        <v>0</v>
      </c>
      <c r="H9" s="277">
        <f t="shared" si="13"/>
        <v>0</v>
      </c>
      <c r="I9">
        <v>0</v>
      </c>
      <c r="J9">
        <v>0</v>
      </c>
      <c r="K9" s="261">
        <f t="shared" si="10"/>
        <v>0</v>
      </c>
      <c r="L9" s="277" t="e">
        <f t="shared" si="11"/>
        <v>#DIV/0!</v>
      </c>
      <c r="M9">
        <v>0</v>
      </c>
      <c r="N9">
        <v>0</v>
      </c>
      <c r="O9" s="261">
        <f t="shared" si="4"/>
        <v>0</v>
      </c>
      <c r="P9" s="277" t="e">
        <f t="shared" si="5"/>
        <v>#DIV/0!</v>
      </c>
      <c r="Q9">
        <v>0</v>
      </c>
      <c r="R9">
        <v>0</v>
      </c>
      <c r="S9" s="261">
        <f t="shared" si="6"/>
        <v>0</v>
      </c>
      <c r="T9" s="277" t="e">
        <f t="shared" si="7"/>
        <v>#DIV/0!</v>
      </c>
      <c r="U9" s="157"/>
    </row>
    <row r="10" spans="1:24" s="68" customFormat="1" ht="12.75">
      <c r="A10" t="s">
        <v>277</v>
      </c>
      <c r="B10" t="s">
        <v>511</v>
      </c>
      <c r="C10" s="334">
        <v>403197908</v>
      </c>
      <c r="D10" t="s">
        <v>379</v>
      </c>
      <c r="E10">
        <v>1416</v>
      </c>
      <c r="F10">
        <v>1416</v>
      </c>
      <c r="G10" s="261">
        <f t="shared" si="12"/>
        <v>0</v>
      </c>
      <c r="H10" s="277">
        <f t="shared" si="13"/>
        <v>0</v>
      </c>
      <c r="I10">
        <v>0</v>
      </c>
      <c r="J10">
        <v>0</v>
      </c>
      <c r="K10" s="261">
        <f t="shared" si="10"/>
        <v>0</v>
      </c>
      <c r="L10" s="277" t="e">
        <f t="shared" si="11"/>
        <v>#DIV/0!</v>
      </c>
      <c r="M10">
        <v>0</v>
      </c>
      <c r="N10">
        <v>0</v>
      </c>
      <c r="O10" s="261">
        <f t="shared" si="4"/>
        <v>0</v>
      </c>
      <c r="P10" s="277" t="e">
        <f t="shared" si="5"/>
        <v>#DIV/0!</v>
      </c>
      <c r="Q10">
        <v>0</v>
      </c>
      <c r="R10">
        <v>0</v>
      </c>
      <c r="S10" s="261">
        <f t="shared" si="6"/>
        <v>0</v>
      </c>
      <c r="T10" s="277" t="e">
        <f t="shared" si="7"/>
        <v>#DIV/0!</v>
      </c>
      <c r="U10" s="157"/>
    </row>
    <row r="11" spans="1:24" s="68" customFormat="1" ht="12.75">
      <c r="A11" t="s">
        <v>277</v>
      </c>
      <c r="B11" t="s">
        <v>511</v>
      </c>
      <c r="C11" s="334">
        <v>403197908</v>
      </c>
      <c r="D11" t="s">
        <v>379</v>
      </c>
      <c r="E11">
        <v>1716</v>
      </c>
      <c r="F11">
        <v>1716</v>
      </c>
      <c r="G11" s="261">
        <f t="shared" si="12"/>
        <v>0</v>
      </c>
      <c r="H11" s="277">
        <f t="shared" si="13"/>
        <v>0</v>
      </c>
      <c r="I11">
        <v>0</v>
      </c>
      <c r="J11">
        <v>0</v>
      </c>
      <c r="K11" s="261">
        <f t="shared" si="10"/>
        <v>0</v>
      </c>
      <c r="L11" s="277" t="e">
        <f t="shared" si="11"/>
        <v>#DIV/0!</v>
      </c>
      <c r="M11">
        <v>0</v>
      </c>
      <c r="N11">
        <v>0</v>
      </c>
      <c r="O11" s="261">
        <f t="shared" si="4"/>
        <v>0</v>
      </c>
      <c r="P11" s="277" t="e">
        <f t="shared" si="5"/>
        <v>#DIV/0!</v>
      </c>
      <c r="Q11">
        <v>0</v>
      </c>
      <c r="R11">
        <v>0</v>
      </c>
      <c r="S11" s="261">
        <f t="shared" si="6"/>
        <v>0</v>
      </c>
      <c r="T11" s="277" t="e">
        <f t="shared" si="7"/>
        <v>#DIV/0!</v>
      </c>
      <c r="U11" s="157"/>
    </row>
    <row r="12" spans="1:24" s="68" customFormat="1" ht="12.75">
      <c r="A12" t="s">
        <v>277</v>
      </c>
      <c r="B12" t="s">
        <v>511</v>
      </c>
      <c r="C12" s="334">
        <v>474184900</v>
      </c>
      <c r="D12" t="s">
        <v>385</v>
      </c>
      <c r="E12">
        <v>3154</v>
      </c>
      <c r="F12">
        <v>3154</v>
      </c>
      <c r="G12" s="261">
        <f t="shared" si="12"/>
        <v>0</v>
      </c>
      <c r="H12" s="277">
        <f t="shared" si="13"/>
        <v>0</v>
      </c>
      <c r="I12">
        <v>0</v>
      </c>
      <c r="J12">
        <v>0</v>
      </c>
      <c r="K12" s="261">
        <f t="shared" si="10"/>
        <v>0</v>
      </c>
      <c r="L12" s="277" t="e">
        <f t="shared" si="11"/>
        <v>#DIV/0!</v>
      </c>
      <c r="M12">
        <v>0</v>
      </c>
      <c r="N12">
        <v>0</v>
      </c>
      <c r="O12" s="261">
        <f t="shared" si="4"/>
        <v>0</v>
      </c>
      <c r="P12" s="277" t="e">
        <f t="shared" si="5"/>
        <v>#DIV/0!</v>
      </c>
      <c r="Q12">
        <v>0</v>
      </c>
      <c r="R12">
        <v>0</v>
      </c>
      <c r="S12" s="261">
        <f t="shared" si="6"/>
        <v>0</v>
      </c>
      <c r="T12" s="277" t="e">
        <f t="shared" si="7"/>
        <v>#DIV/0!</v>
      </c>
      <c r="U12" s="157"/>
    </row>
    <row r="13" spans="1:24" s="68" customFormat="1" ht="12.75">
      <c r="A13" t="s">
        <v>277</v>
      </c>
      <c r="B13" t="s">
        <v>511</v>
      </c>
      <c r="C13" s="334">
        <v>474184900</v>
      </c>
      <c r="D13" t="s">
        <v>385</v>
      </c>
      <c r="E13">
        <v>3154</v>
      </c>
      <c r="F13">
        <v>3154</v>
      </c>
      <c r="G13" s="261">
        <f t="shared" si="12"/>
        <v>0</v>
      </c>
      <c r="H13" s="277">
        <f t="shared" si="13"/>
        <v>0</v>
      </c>
      <c r="I13">
        <v>0</v>
      </c>
      <c r="J13">
        <v>0</v>
      </c>
      <c r="K13" s="261">
        <f t="shared" si="10"/>
        <v>0</v>
      </c>
      <c r="L13" s="277" t="e">
        <f t="shared" si="11"/>
        <v>#DIV/0!</v>
      </c>
      <c r="M13">
        <v>0</v>
      </c>
      <c r="N13">
        <v>0</v>
      </c>
      <c r="O13" s="261">
        <f t="shared" si="4"/>
        <v>0</v>
      </c>
      <c r="P13" s="277" t="e">
        <f t="shared" si="5"/>
        <v>#DIV/0!</v>
      </c>
      <c r="Q13">
        <v>0</v>
      </c>
      <c r="R13">
        <v>0</v>
      </c>
      <c r="S13" s="261">
        <f t="shared" si="6"/>
        <v>0</v>
      </c>
      <c r="T13" s="277" t="e">
        <f t="shared" si="7"/>
        <v>#DIV/0!</v>
      </c>
      <c r="U13" s="157"/>
    </row>
    <row r="14" spans="1:24" s="68" customFormat="1" ht="12.75">
      <c r="A14" t="s">
        <v>277</v>
      </c>
      <c r="B14" t="s">
        <v>511</v>
      </c>
      <c r="C14" s="334">
        <v>474184900</v>
      </c>
      <c r="D14" t="s">
        <v>385</v>
      </c>
      <c r="E14">
        <v>3654</v>
      </c>
      <c r="F14">
        <v>3654</v>
      </c>
      <c r="G14" s="261">
        <f t="shared" si="12"/>
        <v>0</v>
      </c>
      <c r="H14" s="277">
        <f t="shared" si="13"/>
        <v>0</v>
      </c>
      <c r="I14">
        <v>0</v>
      </c>
      <c r="J14">
        <v>0</v>
      </c>
      <c r="K14" s="261">
        <f t="shared" si="10"/>
        <v>0</v>
      </c>
      <c r="L14" s="277" t="e">
        <f t="shared" si="11"/>
        <v>#DIV/0!</v>
      </c>
      <c r="M14">
        <v>0</v>
      </c>
      <c r="N14">
        <v>0</v>
      </c>
      <c r="O14" s="261">
        <f t="shared" si="4"/>
        <v>0</v>
      </c>
      <c r="P14" s="277" t="e">
        <f t="shared" si="5"/>
        <v>#DIV/0!</v>
      </c>
      <c r="Q14">
        <v>0</v>
      </c>
      <c r="R14">
        <v>0</v>
      </c>
      <c r="S14" s="261">
        <f t="shared" si="6"/>
        <v>0</v>
      </c>
      <c r="T14" s="277" t="e">
        <f t="shared" si="7"/>
        <v>#DIV/0!</v>
      </c>
      <c r="U14" s="157"/>
    </row>
    <row r="15" spans="1:24" s="68" customFormat="1" ht="12.75">
      <c r="A15" t="s">
        <v>277</v>
      </c>
      <c r="B15" t="s">
        <v>511</v>
      </c>
      <c r="C15" s="334">
        <v>474184900</v>
      </c>
      <c r="D15" t="s">
        <v>385</v>
      </c>
      <c r="E15">
        <v>3654</v>
      </c>
      <c r="F15">
        <v>3654</v>
      </c>
      <c r="G15" s="261">
        <f t="shared" si="12"/>
        <v>0</v>
      </c>
      <c r="H15" s="277">
        <f t="shared" si="13"/>
        <v>0</v>
      </c>
      <c r="I15">
        <v>0</v>
      </c>
      <c r="J15">
        <v>0</v>
      </c>
      <c r="K15" s="261">
        <f t="shared" si="10"/>
        <v>0</v>
      </c>
      <c r="L15" s="277" t="e">
        <f t="shared" si="11"/>
        <v>#DIV/0!</v>
      </c>
      <c r="M15">
        <v>0</v>
      </c>
      <c r="N15">
        <v>0</v>
      </c>
      <c r="O15" s="261">
        <f t="shared" si="4"/>
        <v>0</v>
      </c>
      <c r="P15" s="277" t="e">
        <f t="shared" si="5"/>
        <v>#DIV/0!</v>
      </c>
      <c r="Q15">
        <v>0</v>
      </c>
      <c r="R15">
        <v>0</v>
      </c>
      <c r="S15" s="261">
        <f t="shared" si="6"/>
        <v>0</v>
      </c>
      <c r="T15" s="277" t="e">
        <f t="shared" si="7"/>
        <v>#DIV/0!</v>
      </c>
      <c r="U15" s="157"/>
    </row>
    <row r="16" spans="1:24" s="68" customFormat="1" ht="12.75">
      <c r="A16" t="s">
        <v>277</v>
      </c>
      <c r="B16" t="s">
        <v>511</v>
      </c>
      <c r="C16" s="334">
        <v>533004909</v>
      </c>
      <c r="D16" t="s">
        <v>461</v>
      </c>
      <c r="E16">
        <v>4148</v>
      </c>
      <c r="F16">
        <v>4148</v>
      </c>
      <c r="G16" s="261">
        <f t="shared" si="12"/>
        <v>0</v>
      </c>
      <c r="H16" s="277">
        <f t="shared" si="13"/>
        <v>0</v>
      </c>
      <c r="I16">
        <v>0</v>
      </c>
      <c r="J16">
        <v>0</v>
      </c>
      <c r="K16" s="261">
        <f t="shared" si="10"/>
        <v>0</v>
      </c>
      <c r="L16" s="277" t="e">
        <f t="shared" si="11"/>
        <v>#DIV/0!</v>
      </c>
      <c r="M16">
        <v>0</v>
      </c>
      <c r="N16">
        <v>0</v>
      </c>
      <c r="O16" s="261">
        <f t="shared" si="4"/>
        <v>0</v>
      </c>
      <c r="P16" s="277" t="e">
        <f t="shared" si="5"/>
        <v>#DIV/0!</v>
      </c>
      <c r="Q16">
        <v>0</v>
      </c>
      <c r="R16">
        <v>0</v>
      </c>
      <c r="S16" s="261">
        <f t="shared" si="6"/>
        <v>0</v>
      </c>
      <c r="T16" s="277" t="e">
        <f t="shared" si="7"/>
        <v>#DIV/0!</v>
      </c>
      <c r="U16" s="157"/>
    </row>
    <row r="17" spans="1:21" s="68" customFormat="1" ht="12.75">
      <c r="A17" t="s">
        <v>277</v>
      </c>
      <c r="B17" t="s">
        <v>511</v>
      </c>
      <c r="C17" s="334">
        <v>533004909</v>
      </c>
      <c r="D17" t="s">
        <v>461</v>
      </c>
      <c r="E17">
        <v>5188</v>
      </c>
      <c r="F17">
        <v>5188</v>
      </c>
      <c r="G17" s="261">
        <f t="shared" si="12"/>
        <v>0</v>
      </c>
      <c r="H17" s="277">
        <f t="shared" si="13"/>
        <v>0</v>
      </c>
      <c r="I17">
        <v>0</v>
      </c>
      <c r="J17">
        <v>0</v>
      </c>
      <c r="K17" s="261">
        <f t="shared" si="10"/>
        <v>0</v>
      </c>
      <c r="L17" s="277" t="e">
        <f t="shared" si="11"/>
        <v>#DIV/0!</v>
      </c>
      <c r="M17">
        <v>0</v>
      </c>
      <c r="N17">
        <v>0</v>
      </c>
      <c r="O17" s="261">
        <f t="shared" si="4"/>
        <v>0</v>
      </c>
      <c r="P17" s="277" t="e">
        <f t="shared" si="5"/>
        <v>#DIV/0!</v>
      </c>
      <c r="Q17">
        <v>0</v>
      </c>
      <c r="R17">
        <v>0</v>
      </c>
      <c r="S17" s="261">
        <f t="shared" si="6"/>
        <v>0</v>
      </c>
      <c r="T17" s="277" t="e">
        <f t="shared" si="7"/>
        <v>#DIV/0!</v>
      </c>
      <c r="U17" s="157"/>
    </row>
    <row r="18" spans="1:21" s="68" customFormat="1" ht="12.75">
      <c r="A18" t="s">
        <v>277</v>
      </c>
      <c r="B18" t="s">
        <v>511</v>
      </c>
      <c r="C18" s="334">
        <v>533004909</v>
      </c>
      <c r="D18" t="s">
        <v>461</v>
      </c>
      <c r="E18">
        <v>5188</v>
      </c>
      <c r="F18">
        <v>5188</v>
      </c>
      <c r="G18" s="261">
        <f t="shared" si="12"/>
        <v>0</v>
      </c>
      <c r="H18" s="277">
        <f t="shared" si="13"/>
        <v>0</v>
      </c>
      <c r="I18">
        <v>0</v>
      </c>
      <c r="J18">
        <v>0</v>
      </c>
      <c r="K18" s="261">
        <f t="shared" si="10"/>
        <v>0</v>
      </c>
      <c r="L18" s="277" t="e">
        <f t="shared" si="11"/>
        <v>#DIV/0!</v>
      </c>
      <c r="M18">
        <v>0</v>
      </c>
      <c r="N18">
        <v>0</v>
      </c>
      <c r="O18" s="261">
        <f t="shared" si="4"/>
        <v>0</v>
      </c>
      <c r="P18" s="277" t="e">
        <f t="shared" si="5"/>
        <v>#DIV/0!</v>
      </c>
      <c r="Q18">
        <v>0</v>
      </c>
      <c r="R18">
        <v>0</v>
      </c>
      <c r="S18" s="261">
        <f t="shared" si="6"/>
        <v>0</v>
      </c>
      <c r="T18" s="277" t="e">
        <f t="shared" si="7"/>
        <v>#DIV/0!</v>
      </c>
      <c r="U18" s="157"/>
    </row>
    <row r="19" spans="1:21" s="68" customFormat="1" ht="12.75">
      <c r="A19" t="s">
        <v>277</v>
      </c>
      <c r="B19" t="s">
        <v>511</v>
      </c>
      <c r="C19" s="334">
        <v>545831901</v>
      </c>
      <c r="D19" t="s">
        <v>382</v>
      </c>
      <c r="E19">
        <v>4538</v>
      </c>
      <c r="F19">
        <v>4538</v>
      </c>
      <c r="G19" s="261">
        <f t="shared" si="12"/>
        <v>0</v>
      </c>
      <c r="H19" s="277">
        <f t="shared" si="13"/>
        <v>0</v>
      </c>
      <c r="I19">
        <v>0</v>
      </c>
      <c r="J19">
        <v>0</v>
      </c>
      <c r="K19" s="261">
        <f t="shared" si="10"/>
        <v>0</v>
      </c>
      <c r="L19" s="277" t="e">
        <f t="shared" si="11"/>
        <v>#DIV/0!</v>
      </c>
      <c r="M19">
        <v>0</v>
      </c>
      <c r="N19">
        <v>0</v>
      </c>
      <c r="O19" s="261">
        <f t="shared" si="4"/>
        <v>0</v>
      </c>
      <c r="P19" s="277" t="e">
        <f t="shared" si="5"/>
        <v>#DIV/0!</v>
      </c>
      <c r="Q19">
        <v>0</v>
      </c>
      <c r="R19">
        <v>0</v>
      </c>
      <c r="S19" s="261">
        <f t="shared" si="6"/>
        <v>0</v>
      </c>
      <c r="T19" s="277" t="e">
        <f t="shared" si="7"/>
        <v>#DIV/0!</v>
      </c>
      <c r="U19" s="157"/>
    </row>
    <row r="20" spans="1:21" s="68" customFormat="1" ht="12.75">
      <c r="A20" t="s">
        <v>277</v>
      </c>
      <c r="B20" t="s">
        <v>511</v>
      </c>
      <c r="C20" s="334">
        <v>575035902</v>
      </c>
      <c r="D20" t="s">
        <v>525</v>
      </c>
      <c r="E20">
        <v>15713</v>
      </c>
      <c r="F20">
        <v>15713</v>
      </c>
      <c r="G20" s="261">
        <f t="shared" ref="G20" si="14">E20-F20</f>
        <v>0</v>
      </c>
      <c r="H20" s="277">
        <f t="shared" ref="H20" si="15">ROUND(G20/E20,10)</f>
        <v>0</v>
      </c>
      <c r="I20">
        <v>0</v>
      </c>
      <c r="J20">
        <v>0</v>
      </c>
      <c r="K20" s="261">
        <f t="shared" si="10"/>
        <v>0</v>
      </c>
      <c r="L20" s="277" t="e">
        <f t="shared" si="11"/>
        <v>#DIV/0!</v>
      </c>
      <c r="M20">
        <v>0</v>
      </c>
      <c r="N20">
        <v>0</v>
      </c>
      <c r="O20" s="261">
        <f t="shared" si="4"/>
        <v>0</v>
      </c>
      <c r="P20" s="277" t="e">
        <f t="shared" si="5"/>
        <v>#DIV/0!</v>
      </c>
      <c r="Q20">
        <v>0</v>
      </c>
      <c r="R20">
        <v>0</v>
      </c>
      <c r="S20" s="261">
        <f t="shared" si="6"/>
        <v>0</v>
      </c>
      <c r="T20" s="277" t="e">
        <f t="shared" si="7"/>
        <v>#DIV/0!</v>
      </c>
      <c r="U20" s="157"/>
    </row>
    <row r="21" spans="1:21" s="68" customFormat="1" ht="12.75">
      <c r="A21" t="s">
        <v>277</v>
      </c>
      <c r="B21" t="s">
        <v>511</v>
      </c>
      <c r="C21" s="334">
        <v>575035902</v>
      </c>
      <c r="D21" t="s">
        <v>525</v>
      </c>
      <c r="E21">
        <v>15713</v>
      </c>
      <c r="F21">
        <v>15713</v>
      </c>
      <c r="G21" s="261">
        <f t="shared" ref="G21:G56" si="16">E21-F21</f>
        <v>0</v>
      </c>
      <c r="H21" s="277">
        <f t="shared" ref="H21:H56" si="17">ROUND(G21/E21,10)</f>
        <v>0</v>
      </c>
      <c r="I21">
        <v>0</v>
      </c>
      <c r="J21">
        <v>0</v>
      </c>
      <c r="K21" s="261">
        <f t="shared" ref="K21:K56" si="18">I21-J21</f>
        <v>0</v>
      </c>
      <c r="L21" s="277" t="e">
        <f t="shared" ref="L21:L56" si="19">ROUND(K21/I21,10)</f>
        <v>#DIV/0!</v>
      </c>
      <c r="M21">
        <v>0</v>
      </c>
      <c r="N21">
        <v>0</v>
      </c>
      <c r="O21" s="261">
        <f t="shared" si="4"/>
        <v>0</v>
      </c>
      <c r="P21" s="277" t="e">
        <f t="shared" si="5"/>
        <v>#DIV/0!</v>
      </c>
      <c r="Q21">
        <v>0</v>
      </c>
      <c r="R21">
        <v>0</v>
      </c>
      <c r="S21" s="261">
        <f t="shared" si="6"/>
        <v>0</v>
      </c>
      <c r="T21" s="277" t="e">
        <f t="shared" si="7"/>
        <v>#DIV/0!</v>
      </c>
      <c r="U21" s="157"/>
    </row>
    <row r="22" spans="1:21" s="68" customFormat="1" ht="12.75">
      <c r="A22" t="s">
        <v>277</v>
      </c>
      <c r="B22" t="s">
        <v>511</v>
      </c>
      <c r="C22" s="334">
        <v>575035902</v>
      </c>
      <c r="D22" t="s">
        <v>525</v>
      </c>
      <c r="E22">
        <v>15713</v>
      </c>
      <c r="F22">
        <v>15713</v>
      </c>
      <c r="G22" s="261">
        <f t="shared" si="16"/>
        <v>0</v>
      </c>
      <c r="H22" s="277">
        <f t="shared" si="17"/>
        <v>0</v>
      </c>
      <c r="I22">
        <v>0</v>
      </c>
      <c r="J22">
        <v>0</v>
      </c>
      <c r="K22" s="261">
        <f t="shared" si="18"/>
        <v>0</v>
      </c>
      <c r="L22" s="277" t="e">
        <f t="shared" si="19"/>
        <v>#DIV/0!</v>
      </c>
      <c r="M22">
        <v>0</v>
      </c>
      <c r="N22">
        <v>0</v>
      </c>
      <c r="O22" s="261">
        <f t="shared" si="4"/>
        <v>0</v>
      </c>
      <c r="P22" s="277" t="e">
        <f t="shared" si="5"/>
        <v>#DIV/0!</v>
      </c>
      <c r="Q22">
        <v>0</v>
      </c>
      <c r="R22">
        <v>0</v>
      </c>
      <c r="S22" s="261">
        <f t="shared" si="6"/>
        <v>0</v>
      </c>
      <c r="T22" s="277" t="e">
        <f t="shared" si="7"/>
        <v>#DIV/0!</v>
      </c>
      <c r="U22" s="157"/>
    </row>
    <row r="23" spans="1:21" s="68" customFormat="1" ht="12.75">
      <c r="A23" t="s">
        <v>277</v>
      </c>
      <c r="B23" t="s">
        <v>521</v>
      </c>
      <c r="C23" s="334">
        <v>691678007</v>
      </c>
      <c r="D23" t="s">
        <v>284</v>
      </c>
      <c r="E23">
        <v>12030</v>
      </c>
      <c r="F23">
        <v>12030</v>
      </c>
      <c r="G23" s="261">
        <f t="shared" si="16"/>
        <v>0</v>
      </c>
      <c r="H23" s="277">
        <f t="shared" si="17"/>
        <v>0</v>
      </c>
      <c r="I23">
        <v>3432.99</v>
      </c>
      <c r="J23">
        <v>3432.99</v>
      </c>
      <c r="K23" s="261">
        <f t="shared" si="18"/>
        <v>0</v>
      </c>
      <c r="L23" s="277">
        <f t="shared" si="19"/>
        <v>0</v>
      </c>
      <c r="M23">
        <v>0</v>
      </c>
      <c r="N23">
        <v>0</v>
      </c>
      <c r="O23" s="261">
        <f t="shared" si="4"/>
        <v>0</v>
      </c>
      <c r="P23" s="277" t="e">
        <f t="shared" si="5"/>
        <v>#DIV/0!</v>
      </c>
      <c r="Q23">
        <v>17.8</v>
      </c>
      <c r="R23">
        <v>17.8</v>
      </c>
      <c r="S23" s="261">
        <f t="shared" si="6"/>
        <v>0</v>
      </c>
      <c r="T23" s="277">
        <f t="shared" si="7"/>
        <v>0</v>
      </c>
      <c r="U23" s="157"/>
    </row>
    <row r="24" spans="1:21" s="68" customFormat="1" ht="12.75">
      <c r="A24" t="s">
        <v>277</v>
      </c>
      <c r="B24" t="s">
        <v>511</v>
      </c>
      <c r="C24" s="334">
        <v>588950907</v>
      </c>
      <c r="D24" t="s">
        <v>384</v>
      </c>
      <c r="E24">
        <v>19754</v>
      </c>
      <c r="F24">
        <v>19754</v>
      </c>
      <c r="G24" s="261">
        <f t="shared" si="16"/>
        <v>0</v>
      </c>
      <c r="H24" s="277">
        <f t="shared" si="17"/>
        <v>0</v>
      </c>
      <c r="I24">
        <v>0</v>
      </c>
      <c r="J24">
        <v>0</v>
      </c>
      <c r="K24" s="261">
        <f t="shared" si="18"/>
        <v>0</v>
      </c>
      <c r="L24" s="277" t="e">
        <f t="shared" si="19"/>
        <v>#DIV/0!</v>
      </c>
      <c r="M24">
        <v>0</v>
      </c>
      <c r="N24">
        <v>0</v>
      </c>
      <c r="O24" s="261">
        <f t="shared" si="4"/>
        <v>0</v>
      </c>
      <c r="P24" s="277" t="e">
        <f t="shared" si="5"/>
        <v>#DIV/0!</v>
      </c>
      <c r="Q24">
        <v>0</v>
      </c>
      <c r="R24">
        <v>0</v>
      </c>
      <c r="S24" s="261">
        <f t="shared" si="6"/>
        <v>0</v>
      </c>
      <c r="T24" s="277" t="e">
        <f t="shared" si="7"/>
        <v>#DIV/0!</v>
      </c>
      <c r="U24" s="157"/>
    </row>
    <row r="25" spans="1:21" s="68" customFormat="1" ht="12.75">
      <c r="A25" t="s">
        <v>277</v>
      </c>
      <c r="B25" t="s">
        <v>511</v>
      </c>
      <c r="C25" s="334">
        <v>588950907</v>
      </c>
      <c r="D25" t="s">
        <v>384</v>
      </c>
      <c r="E25">
        <v>19754</v>
      </c>
      <c r="F25">
        <v>19754</v>
      </c>
      <c r="G25" s="261">
        <f t="shared" si="16"/>
        <v>0</v>
      </c>
      <c r="H25" s="277">
        <f t="shared" si="17"/>
        <v>0</v>
      </c>
      <c r="I25">
        <v>0</v>
      </c>
      <c r="J25">
        <v>0</v>
      </c>
      <c r="K25" s="261">
        <f t="shared" si="18"/>
        <v>0</v>
      </c>
      <c r="L25" s="277" t="e">
        <f t="shared" si="19"/>
        <v>#DIV/0!</v>
      </c>
      <c r="M25">
        <v>0</v>
      </c>
      <c r="N25">
        <v>0</v>
      </c>
      <c r="O25" s="261">
        <f t="shared" si="4"/>
        <v>0</v>
      </c>
      <c r="P25" s="277" t="e">
        <f t="shared" si="5"/>
        <v>#DIV/0!</v>
      </c>
      <c r="Q25">
        <v>0</v>
      </c>
      <c r="R25">
        <v>0</v>
      </c>
      <c r="S25" s="261">
        <f t="shared" si="6"/>
        <v>0</v>
      </c>
      <c r="T25" s="277" t="e">
        <f t="shared" si="7"/>
        <v>#DIV/0!</v>
      </c>
      <c r="U25" s="157"/>
    </row>
    <row r="26" spans="1:21" s="68" customFormat="1" ht="12.75">
      <c r="A26" t="s">
        <v>277</v>
      </c>
      <c r="B26" t="s">
        <v>523</v>
      </c>
      <c r="C26" s="334" t="s">
        <v>309</v>
      </c>
      <c r="D26" t="s">
        <v>468</v>
      </c>
      <c r="E26">
        <v>20835</v>
      </c>
      <c r="F26">
        <v>20835</v>
      </c>
      <c r="G26" s="261">
        <f t="shared" si="16"/>
        <v>0</v>
      </c>
      <c r="H26" s="277">
        <f t="shared" si="17"/>
        <v>0</v>
      </c>
      <c r="I26">
        <v>1666.8</v>
      </c>
      <c r="J26">
        <v>1666.8</v>
      </c>
      <c r="K26" s="261">
        <f t="shared" si="18"/>
        <v>0</v>
      </c>
      <c r="L26" s="277">
        <f t="shared" si="19"/>
        <v>0</v>
      </c>
      <c r="M26">
        <v>0</v>
      </c>
      <c r="N26">
        <v>0</v>
      </c>
      <c r="O26" s="261">
        <f t="shared" si="4"/>
        <v>0</v>
      </c>
      <c r="P26" s="277" t="e">
        <f t="shared" si="5"/>
        <v>#DIV/0!</v>
      </c>
      <c r="Q26">
        <v>0</v>
      </c>
      <c r="R26">
        <v>0</v>
      </c>
      <c r="S26" s="261">
        <f t="shared" si="6"/>
        <v>0</v>
      </c>
      <c r="T26" s="277" t="e">
        <f t="shared" si="7"/>
        <v>#DIV/0!</v>
      </c>
      <c r="U26" s="157"/>
    </row>
    <row r="27" spans="1:21" s="68" customFormat="1" ht="12.75">
      <c r="A27" t="s">
        <v>277</v>
      </c>
      <c r="B27" t="s">
        <v>523</v>
      </c>
      <c r="C27" s="334">
        <v>803054204</v>
      </c>
      <c r="D27" t="s">
        <v>469</v>
      </c>
      <c r="E27">
        <v>3700</v>
      </c>
      <c r="F27">
        <v>3700</v>
      </c>
      <c r="G27" s="261">
        <f t="shared" si="16"/>
        <v>0</v>
      </c>
      <c r="H27" s="277">
        <f t="shared" si="17"/>
        <v>0</v>
      </c>
      <c r="I27">
        <v>0</v>
      </c>
      <c r="J27">
        <v>0</v>
      </c>
      <c r="K27" s="261">
        <f t="shared" si="18"/>
        <v>0</v>
      </c>
      <c r="L27" s="277" t="e">
        <f t="shared" si="19"/>
        <v>#DIV/0!</v>
      </c>
      <c r="M27">
        <v>0</v>
      </c>
      <c r="N27">
        <v>0</v>
      </c>
      <c r="O27" s="261">
        <f t="shared" si="4"/>
        <v>0</v>
      </c>
      <c r="P27" s="277" t="e">
        <f t="shared" si="5"/>
        <v>#DIV/0!</v>
      </c>
      <c r="Q27">
        <v>0</v>
      </c>
      <c r="R27">
        <v>0</v>
      </c>
      <c r="S27" s="261">
        <f t="shared" si="6"/>
        <v>0</v>
      </c>
      <c r="T27" s="277" t="e">
        <f t="shared" si="7"/>
        <v>#DIV/0!</v>
      </c>
      <c r="U27" s="157"/>
    </row>
    <row r="28" spans="1:21" s="68" customFormat="1" ht="12.75">
      <c r="A28" t="s">
        <v>277</v>
      </c>
      <c r="B28" t="s">
        <v>523</v>
      </c>
      <c r="C28" s="334">
        <v>803054204</v>
      </c>
      <c r="D28" t="s">
        <v>469</v>
      </c>
      <c r="E28">
        <v>3700</v>
      </c>
      <c r="F28">
        <v>3700</v>
      </c>
      <c r="G28" s="261">
        <f t="shared" si="16"/>
        <v>0</v>
      </c>
      <c r="H28" s="277">
        <f t="shared" si="17"/>
        <v>0</v>
      </c>
      <c r="I28">
        <v>0</v>
      </c>
      <c r="J28">
        <v>0</v>
      </c>
      <c r="K28" s="261">
        <f t="shared" si="18"/>
        <v>0</v>
      </c>
      <c r="L28" s="277" t="e">
        <f t="shared" si="19"/>
        <v>#DIV/0!</v>
      </c>
      <c r="M28">
        <v>0</v>
      </c>
      <c r="N28">
        <v>0</v>
      </c>
      <c r="O28" s="261">
        <f t="shared" si="4"/>
        <v>0</v>
      </c>
      <c r="P28" s="277" t="e">
        <f t="shared" si="5"/>
        <v>#DIV/0!</v>
      </c>
      <c r="Q28">
        <v>0</v>
      </c>
      <c r="R28">
        <v>0</v>
      </c>
      <c r="S28" s="261">
        <f t="shared" si="6"/>
        <v>0</v>
      </c>
      <c r="T28" s="277" t="e">
        <f t="shared" si="7"/>
        <v>#DIV/0!</v>
      </c>
      <c r="U28" s="157"/>
    </row>
    <row r="29" spans="1:21" s="68" customFormat="1" ht="12.75">
      <c r="A29" t="s">
        <v>277</v>
      </c>
      <c r="B29" t="s">
        <v>523</v>
      </c>
      <c r="C29" s="334">
        <v>803054204</v>
      </c>
      <c r="D29" t="s">
        <v>469</v>
      </c>
      <c r="E29">
        <v>7300</v>
      </c>
      <c r="F29">
        <v>7300</v>
      </c>
      <c r="G29" s="261">
        <f t="shared" si="16"/>
        <v>0</v>
      </c>
      <c r="H29" s="277">
        <f t="shared" si="17"/>
        <v>0</v>
      </c>
      <c r="I29">
        <v>0</v>
      </c>
      <c r="J29">
        <v>0</v>
      </c>
      <c r="K29" s="261">
        <f t="shared" si="18"/>
        <v>0</v>
      </c>
      <c r="L29" s="277" t="e">
        <f t="shared" si="19"/>
        <v>#DIV/0!</v>
      </c>
      <c r="M29">
        <v>0</v>
      </c>
      <c r="N29">
        <v>0</v>
      </c>
      <c r="O29" s="261">
        <f t="shared" si="4"/>
        <v>0</v>
      </c>
      <c r="P29" s="277" t="e">
        <f t="shared" si="5"/>
        <v>#DIV/0!</v>
      </c>
      <c r="Q29">
        <v>0</v>
      </c>
      <c r="R29">
        <v>0</v>
      </c>
      <c r="S29" s="261">
        <f t="shared" si="6"/>
        <v>0</v>
      </c>
      <c r="T29" s="277" t="e">
        <f t="shared" si="7"/>
        <v>#DIV/0!</v>
      </c>
      <c r="U29" s="157"/>
    </row>
    <row r="30" spans="1:21" s="68" customFormat="1" ht="12.75">
      <c r="A30" t="s">
        <v>277</v>
      </c>
      <c r="B30" t="s">
        <v>523</v>
      </c>
      <c r="C30" s="334">
        <v>803054204</v>
      </c>
      <c r="D30" t="s">
        <v>469</v>
      </c>
      <c r="E30">
        <v>6200</v>
      </c>
      <c r="F30">
        <v>6200</v>
      </c>
      <c r="G30" s="261">
        <f t="shared" si="16"/>
        <v>0</v>
      </c>
      <c r="H30" s="277">
        <f t="shared" si="17"/>
        <v>0</v>
      </c>
      <c r="I30">
        <v>0</v>
      </c>
      <c r="J30">
        <v>0</v>
      </c>
      <c r="K30" s="261">
        <f t="shared" si="18"/>
        <v>0</v>
      </c>
      <c r="L30" s="277" t="e">
        <f t="shared" si="19"/>
        <v>#DIV/0!</v>
      </c>
      <c r="M30">
        <v>0</v>
      </c>
      <c r="N30">
        <v>0</v>
      </c>
      <c r="O30" s="261">
        <f t="shared" si="4"/>
        <v>0</v>
      </c>
      <c r="P30" s="277" t="e">
        <f t="shared" si="5"/>
        <v>#DIV/0!</v>
      </c>
      <c r="Q30">
        <v>0</v>
      </c>
      <c r="R30">
        <v>0</v>
      </c>
      <c r="S30" s="261">
        <f t="shared" si="6"/>
        <v>0</v>
      </c>
      <c r="T30" s="277" t="e">
        <f t="shared" si="7"/>
        <v>#DIV/0!</v>
      </c>
      <c r="U30" s="157"/>
    </row>
    <row r="31" spans="1:21" s="68" customFormat="1" ht="12.75">
      <c r="A31" t="s">
        <v>277</v>
      </c>
      <c r="B31" t="s">
        <v>523</v>
      </c>
      <c r="C31" s="334" t="s">
        <v>315</v>
      </c>
      <c r="D31" t="s">
        <v>472</v>
      </c>
      <c r="E31">
        <v>30600</v>
      </c>
      <c r="F31">
        <v>30600</v>
      </c>
      <c r="G31" s="261">
        <f t="shared" si="16"/>
        <v>0</v>
      </c>
      <c r="H31" s="277">
        <f t="shared" si="17"/>
        <v>0</v>
      </c>
      <c r="I31">
        <v>9638.2000000000007</v>
      </c>
      <c r="J31">
        <v>9638.2000000000007</v>
      </c>
      <c r="K31" s="261">
        <f t="shared" si="18"/>
        <v>0</v>
      </c>
      <c r="L31" s="277">
        <f t="shared" si="19"/>
        <v>0</v>
      </c>
      <c r="M31">
        <v>0</v>
      </c>
      <c r="N31">
        <v>0</v>
      </c>
      <c r="O31" s="261">
        <f t="shared" si="4"/>
        <v>0</v>
      </c>
      <c r="P31" s="277" t="e">
        <f t="shared" si="5"/>
        <v>#DIV/0!</v>
      </c>
      <c r="Q31">
        <v>0</v>
      </c>
      <c r="R31">
        <v>0</v>
      </c>
      <c r="S31" s="261">
        <f t="shared" si="6"/>
        <v>0</v>
      </c>
      <c r="T31" s="277" t="e">
        <f t="shared" si="7"/>
        <v>#DIV/0!</v>
      </c>
      <c r="U31" s="157"/>
    </row>
    <row r="32" spans="1:21" s="68" customFormat="1" ht="12.75">
      <c r="A32" t="s">
        <v>277</v>
      </c>
      <c r="B32" t="s">
        <v>509</v>
      </c>
      <c r="C32" s="334">
        <v>712459908</v>
      </c>
      <c r="D32" t="s">
        <v>406</v>
      </c>
      <c r="E32">
        <v>2596</v>
      </c>
      <c r="F32">
        <v>2596</v>
      </c>
      <c r="G32" s="261">
        <f t="shared" si="16"/>
        <v>0</v>
      </c>
      <c r="H32" s="277">
        <f t="shared" si="17"/>
        <v>0</v>
      </c>
      <c r="I32">
        <v>0</v>
      </c>
      <c r="J32">
        <v>0</v>
      </c>
      <c r="K32" s="261">
        <f t="shared" si="18"/>
        <v>0</v>
      </c>
      <c r="L32" s="277" t="e">
        <f t="shared" si="19"/>
        <v>#DIV/0!</v>
      </c>
      <c r="M32">
        <v>0</v>
      </c>
      <c r="N32">
        <v>0</v>
      </c>
      <c r="O32" s="261">
        <f t="shared" si="4"/>
        <v>0</v>
      </c>
      <c r="P32" s="277" t="e">
        <f t="shared" si="5"/>
        <v>#DIV/0!</v>
      </c>
      <c r="Q32">
        <v>0</v>
      </c>
      <c r="R32">
        <v>0</v>
      </c>
      <c r="S32" s="261">
        <f t="shared" si="6"/>
        <v>0</v>
      </c>
      <c r="T32" s="277" t="e">
        <f t="shared" si="7"/>
        <v>#DIV/0!</v>
      </c>
      <c r="U32" s="157"/>
    </row>
    <row r="33" spans="1:21" s="68" customFormat="1" ht="12.75">
      <c r="A33" t="s">
        <v>277</v>
      </c>
      <c r="B33" t="s">
        <v>509</v>
      </c>
      <c r="C33" s="334">
        <v>712459908</v>
      </c>
      <c r="D33" t="s">
        <v>406</v>
      </c>
      <c r="E33">
        <v>2596</v>
      </c>
      <c r="F33">
        <v>2596</v>
      </c>
      <c r="G33" s="261">
        <f t="shared" si="16"/>
        <v>0</v>
      </c>
      <c r="H33" s="277">
        <f t="shared" si="17"/>
        <v>0</v>
      </c>
      <c r="I33">
        <v>0</v>
      </c>
      <c r="J33">
        <v>0</v>
      </c>
      <c r="K33" s="261">
        <f t="shared" si="18"/>
        <v>0</v>
      </c>
      <c r="L33" s="277" t="e">
        <f t="shared" si="19"/>
        <v>#DIV/0!</v>
      </c>
      <c r="M33">
        <v>0</v>
      </c>
      <c r="N33">
        <v>0</v>
      </c>
      <c r="O33" s="261">
        <f t="shared" si="4"/>
        <v>0</v>
      </c>
      <c r="P33" s="277" t="e">
        <f t="shared" si="5"/>
        <v>#DIV/0!</v>
      </c>
      <c r="Q33">
        <v>0</v>
      </c>
      <c r="R33">
        <v>0</v>
      </c>
      <c r="S33" s="261">
        <f t="shared" si="6"/>
        <v>0</v>
      </c>
      <c r="T33" s="277" t="e">
        <f t="shared" si="7"/>
        <v>#DIV/0!</v>
      </c>
      <c r="U33" s="157"/>
    </row>
    <row r="34" spans="1:21" s="68" customFormat="1" ht="12.75">
      <c r="A34" t="s">
        <v>277</v>
      </c>
      <c r="B34" t="s">
        <v>509</v>
      </c>
      <c r="C34" s="334">
        <v>717158901</v>
      </c>
      <c r="D34" t="s">
        <v>408</v>
      </c>
      <c r="E34">
        <v>18812</v>
      </c>
      <c r="F34">
        <v>18812</v>
      </c>
      <c r="G34" s="261">
        <f t="shared" si="16"/>
        <v>0</v>
      </c>
      <c r="H34" s="277">
        <f t="shared" si="17"/>
        <v>0</v>
      </c>
      <c r="I34">
        <v>0</v>
      </c>
      <c r="J34">
        <v>0</v>
      </c>
      <c r="K34" s="261">
        <f t="shared" si="18"/>
        <v>0</v>
      </c>
      <c r="L34" s="277" t="e">
        <f t="shared" si="19"/>
        <v>#DIV/0!</v>
      </c>
      <c r="M34">
        <v>0</v>
      </c>
      <c r="N34">
        <v>0</v>
      </c>
      <c r="O34" s="261">
        <f t="shared" si="4"/>
        <v>0</v>
      </c>
      <c r="P34" s="277" t="e">
        <f t="shared" si="5"/>
        <v>#DIV/0!</v>
      </c>
      <c r="Q34">
        <v>0</v>
      </c>
      <c r="R34">
        <v>0</v>
      </c>
      <c r="S34" s="261">
        <f t="shared" si="6"/>
        <v>0</v>
      </c>
      <c r="T34" s="277" t="e">
        <f t="shared" si="7"/>
        <v>#DIV/0!</v>
      </c>
      <c r="U34" s="157"/>
    </row>
    <row r="35" spans="1:21" s="68" customFormat="1" ht="12.75">
      <c r="A35" t="s">
        <v>277</v>
      </c>
      <c r="B35" t="s">
        <v>509</v>
      </c>
      <c r="C35" s="334">
        <v>733337901</v>
      </c>
      <c r="D35" t="s">
        <v>475</v>
      </c>
      <c r="E35">
        <v>2445</v>
      </c>
      <c r="F35">
        <v>2445</v>
      </c>
      <c r="G35" s="261">
        <f t="shared" si="16"/>
        <v>0</v>
      </c>
      <c r="H35" s="277">
        <f t="shared" si="17"/>
        <v>0</v>
      </c>
      <c r="I35">
        <v>0</v>
      </c>
      <c r="J35">
        <v>0</v>
      </c>
      <c r="K35" s="261">
        <f t="shared" si="18"/>
        <v>0</v>
      </c>
      <c r="L35" s="277" t="e">
        <f t="shared" si="19"/>
        <v>#DIV/0!</v>
      </c>
      <c r="M35">
        <v>0</v>
      </c>
      <c r="N35">
        <v>0</v>
      </c>
      <c r="O35" s="261">
        <f t="shared" si="4"/>
        <v>0</v>
      </c>
      <c r="P35" s="277" t="e">
        <f t="shared" si="5"/>
        <v>#DIV/0!</v>
      </c>
      <c r="Q35">
        <v>0</v>
      </c>
      <c r="R35">
        <v>0</v>
      </c>
      <c r="S35" s="261">
        <f t="shared" si="6"/>
        <v>0</v>
      </c>
      <c r="T35" s="277" t="e">
        <f t="shared" si="7"/>
        <v>#DIV/0!</v>
      </c>
      <c r="U35" s="157"/>
    </row>
    <row r="36" spans="1:21" s="68" customFormat="1" ht="12.75">
      <c r="A36" t="s">
        <v>277</v>
      </c>
      <c r="B36" t="s">
        <v>513</v>
      </c>
      <c r="C36" s="334" t="s">
        <v>482</v>
      </c>
      <c r="D36" t="s">
        <v>483</v>
      </c>
      <c r="E36">
        <v>7100</v>
      </c>
      <c r="F36">
        <v>7100</v>
      </c>
      <c r="G36" s="261">
        <f t="shared" si="16"/>
        <v>0</v>
      </c>
      <c r="H36" s="277">
        <f t="shared" si="17"/>
        <v>0</v>
      </c>
      <c r="I36">
        <v>2173.58</v>
      </c>
      <c r="J36">
        <v>2173.58</v>
      </c>
      <c r="K36" s="261">
        <f t="shared" si="18"/>
        <v>0</v>
      </c>
      <c r="L36" s="277">
        <f t="shared" si="19"/>
        <v>0</v>
      </c>
      <c r="M36">
        <v>0</v>
      </c>
      <c r="N36">
        <v>0</v>
      </c>
      <c r="O36" s="261">
        <f t="shared" si="4"/>
        <v>0</v>
      </c>
      <c r="P36" s="277" t="e">
        <f t="shared" si="5"/>
        <v>#DIV/0!</v>
      </c>
      <c r="Q36">
        <v>41.44</v>
      </c>
      <c r="R36">
        <v>41.44</v>
      </c>
      <c r="S36" s="261">
        <f t="shared" si="6"/>
        <v>0</v>
      </c>
      <c r="T36" s="277">
        <f t="shared" si="7"/>
        <v>0</v>
      </c>
      <c r="U36" s="157"/>
    </row>
    <row r="37" spans="1:21" s="68" customFormat="1" ht="12.75">
      <c r="A37" t="s">
        <v>277</v>
      </c>
      <c r="B37" t="s">
        <v>511</v>
      </c>
      <c r="C37" s="334" t="s">
        <v>485</v>
      </c>
      <c r="D37" t="s">
        <v>486</v>
      </c>
      <c r="E37">
        <v>2702</v>
      </c>
      <c r="F37">
        <v>2702</v>
      </c>
      <c r="G37" s="261">
        <f t="shared" si="16"/>
        <v>0</v>
      </c>
      <c r="H37" s="277">
        <f t="shared" si="17"/>
        <v>0</v>
      </c>
      <c r="I37">
        <v>0</v>
      </c>
      <c r="J37">
        <v>0</v>
      </c>
      <c r="K37" s="261">
        <f t="shared" si="18"/>
        <v>0</v>
      </c>
      <c r="L37" s="277" t="e">
        <f t="shared" si="19"/>
        <v>#DIV/0!</v>
      </c>
      <c r="M37">
        <v>0</v>
      </c>
      <c r="N37">
        <v>0</v>
      </c>
      <c r="O37" s="261">
        <f t="shared" si="4"/>
        <v>0</v>
      </c>
      <c r="P37" s="277" t="e">
        <f t="shared" si="5"/>
        <v>#DIV/0!</v>
      </c>
      <c r="Q37">
        <v>0</v>
      </c>
      <c r="R37">
        <v>0</v>
      </c>
      <c r="S37" s="261">
        <f t="shared" si="6"/>
        <v>0</v>
      </c>
      <c r="T37" s="277" t="e">
        <f t="shared" si="7"/>
        <v>#DIV/0!</v>
      </c>
      <c r="U37" s="157"/>
    </row>
    <row r="38" spans="1:21" s="68" customFormat="1" ht="12.75">
      <c r="A38" t="s">
        <v>277</v>
      </c>
      <c r="B38" t="s">
        <v>511</v>
      </c>
      <c r="C38" s="334" t="s">
        <v>485</v>
      </c>
      <c r="D38" t="s">
        <v>486</v>
      </c>
      <c r="E38">
        <v>2702</v>
      </c>
      <c r="F38">
        <v>2702</v>
      </c>
      <c r="G38" s="261">
        <f t="shared" si="16"/>
        <v>0</v>
      </c>
      <c r="H38" s="277">
        <f t="shared" si="17"/>
        <v>0</v>
      </c>
      <c r="I38">
        <v>0</v>
      </c>
      <c r="J38">
        <v>0</v>
      </c>
      <c r="K38" s="261">
        <f t="shared" si="18"/>
        <v>0</v>
      </c>
      <c r="L38" s="277" t="e">
        <f t="shared" si="19"/>
        <v>#DIV/0!</v>
      </c>
      <c r="M38">
        <v>0</v>
      </c>
      <c r="N38">
        <v>0</v>
      </c>
      <c r="O38" s="261">
        <f t="shared" si="4"/>
        <v>0</v>
      </c>
      <c r="P38" s="277" t="e">
        <f t="shared" si="5"/>
        <v>#DIV/0!</v>
      </c>
      <c r="Q38">
        <v>0</v>
      </c>
      <c r="R38">
        <v>0</v>
      </c>
      <c r="S38" s="261">
        <f t="shared" si="6"/>
        <v>0</v>
      </c>
      <c r="T38" s="277" t="e">
        <f t="shared" si="7"/>
        <v>#DIV/0!</v>
      </c>
      <c r="U38" s="157"/>
    </row>
    <row r="39" spans="1:21" s="68" customFormat="1" ht="12.75">
      <c r="A39" t="s">
        <v>277</v>
      </c>
      <c r="B39" t="s">
        <v>511</v>
      </c>
      <c r="C39" s="334" t="s">
        <v>485</v>
      </c>
      <c r="D39" t="s">
        <v>486</v>
      </c>
      <c r="E39">
        <v>7015</v>
      </c>
      <c r="F39">
        <v>7015</v>
      </c>
      <c r="G39" s="261">
        <f t="shared" si="16"/>
        <v>0</v>
      </c>
      <c r="H39" s="277">
        <f t="shared" si="17"/>
        <v>0</v>
      </c>
      <c r="I39">
        <v>0</v>
      </c>
      <c r="J39">
        <v>0</v>
      </c>
      <c r="K39" s="261">
        <f t="shared" si="18"/>
        <v>0</v>
      </c>
      <c r="L39" s="277" t="e">
        <f t="shared" si="19"/>
        <v>#DIV/0!</v>
      </c>
      <c r="M39">
        <v>0</v>
      </c>
      <c r="N39">
        <v>0</v>
      </c>
      <c r="O39" s="261">
        <f t="shared" si="4"/>
        <v>0</v>
      </c>
      <c r="P39" s="277" t="e">
        <f t="shared" si="5"/>
        <v>#DIV/0!</v>
      </c>
      <c r="Q39">
        <v>0</v>
      </c>
      <c r="R39">
        <v>0</v>
      </c>
      <c r="S39" s="261">
        <f t="shared" si="6"/>
        <v>0</v>
      </c>
      <c r="T39" s="277" t="e">
        <f t="shared" si="7"/>
        <v>#DIV/0!</v>
      </c>
      <c r="U39" s="157"/>
    </row>
    <row r="40" spans="1:21" s="68" customFormat="1" ht="12.75">
      <c r="A40" t="s">
        <v>277</v>
      </c>
      <c r="B40" t="s">
        <v>511</v>
      </c>
      <c r="C40" s="334" t="s">
        <v>485</v>
      </c>
      <c r="D40" t="s">
        <v>486</v>
      </c>
      <c r="E40">
        <v>7015</v>
      </c>
      <c r="F40">
        <v>7015</v>
      </c>
      <c r="G40" s="261">
        <f t="shared" si="16"/>
        <v>0</v>
      </c>
      <c r="H40" s="277">
        <f t="shared" si="17"/>
        <v>0</v>
      </c>
      <c r="I40">
        <v>0</v>
      </c>
      <c r="J40">
        <v>0</v>
      </c>
      <c r="K40" s="261">
        <f t="shared" si="18"/>
        <v>0</v>
      </c>
      <c r="L40" s="277" t="e">
        <f t="shared" si="19"/>
        <v>#DIV/0!</v>
      </c>
      <c r="M40">
        <v>0</v>
      </c>
      <c r="N40">
        <v>0</v>
      </c>
      <c r="O40" s="261">
        <f t="shared" si="4"/>
        <v>0</v>
      </c>
      <c r="P40" s="277" t="e">
        <f t="shared" si="5"/>
        <v>#DIV/0!</v>
      </c>
      <c r="Q40">
        <v>0</v>
      </c>
      <c r="R40">
        <v>0</v>
      </c>
      <c r="S40" s="261">
        <f t="shared" si="6"/>
        <v>0</v>
      </c>
      <c r="T40" s="277" t="e">
        <f t="shared" si="7"/>
        <v>#DIV/0!</v>
      </c>
      <c r="U40" s="157"/>
    </row>
    <row r="41" spans="1:21" s="68" customFormat="1" ht="12.75">
      <c r="A41" t="s">
        <v>277</v>
      </c>
      <c r="B41" t="s">
        <v>509</v>
      </c>
      <c r="C41" s="334" t="s">
        <v>446</v>
      </c>
      <c r="D41" t="s">
        <v>410</v>
      </c>
      <c r="E41">
        <v>4504</v>
      </c>
      <c r="F41">
        <v>4504</v>
      </c>
      <c r="G41" s="261">
        <f t="shared" si="16"/>
        <v>0</v>
      </c>
      <c r="H41" s="277">
        <f t="shared" si="17"/>
        <v>0</v>
      </c>
      <c r="I41">
        <v>0</v>
      </c>
      <c r="J41">
        <v>0</v>
      </c>
      <c r="K41" s="261">
        <f t="shared" si="18"/>
        <v>0</v>
      </c>
      <c r="L41" s="277" t="e">
        <f t="shared" si="19"/>
        <v>#DIV/0!</v>
      </c>
      <c r="M41">
        <v>0</v>
      </c>
      <c r="N41">
        <v>0</v>
      </c>
      <c r="O41" s="261">
        <f t="shared" si="4"/>
        <v>0</v>
      </c>
      <c r="P41" s="277" t="e">
        <f t="shared" si="5"/>
        <v>#DIV/0!</v>
      </c>
      <c r="Q41">
        <v>0</v>
      </c>
      <c r="R41">
        <v>0</v>
      </c>
      <c r="S41" s="261">
        <f t="shared" si="6"/>
        <v>0</v>
      </c>
      <c r="T41" s="277" t="e">
        <f t="shared" si="7"/>
        <v>#DIV/0!</v>
      </c>
      <c r="U41" s="157"/>
    </row>
    <row r="42" spans="1:21" s="68" customFormat="1" ht="12.75">
      <c r="A42" t="s">
        <v>277</v>
      </c>
      <c r="B42" t="s">
        <v>523</v>
      </c>
      <c r="C42" s="334" t="s">
        <v>336</v>
      </c>
      <c r="D42" t="s">
        <v>492</v>
      </c>
      <c r="E42">
        <v>18600</v>
      </c>
      <c r="F42">
        <v>18600</v>
      </c>
      <c r="G42" s="261">
        <f t="shared" si="16"/>
        <v>0</v>
      </c>
      <c r="H42" s="277">
        <f t="shared" si="17"/>
        <v>0</v>
      </c>
      <c r="I42">
        <v>0</v>
      </c>
      <c r="J42">
        <v>0</v>
      </c>
      <c r="K42" s="261">
        <f t="shared" si="18"/>
        <v>0</v>
      </c>
      <c r="L42" s="277" t="e">
        <f t="shared" si="19"/>
        <v>#DIV/0!</v>
      </c>
      <c r="M42">
        <v>0</v>
      </c>
      <c r="N42">
        <v>0</v>
      </c>
      <c r="O42" s="261">
        <f t="shared" si="4"/>
        <v>0</v>
      </c>
      <c r="P42" s="277" t="e">
        <f t="shared" si="5"/>
        <v>#DIV/0!</v>
      </c>
      <c r="Q42">
        <v>0</v>
      </c>
      <c r="R42">
        <v>0</v>
      </c>
      <c r="S42" s="261">
        <f t="shared" si="6"/>
        <v>0</v>
      </c>
      <c r="T42" s="277" t="e">
        <f t="shared" si="7"/>
        <v>#DIV/0!</v>
      </c>
      <c r="U42" s="157"/>
    </row>
    <row r="43" spans="1:21" s="68" customFormat="1" ht="12.75">
      <c r="A43" t="s">
        <v>277</v>
      </c>
      <c r="B43" t="s">
        <v>523</v>
      </c>
      <c r="C43" s="334" t="s">
        <v>290</v>
      </c>
      <c r="D43" t="s">
        <v>496</v>
      </c>
      <c r="E43">
        <v>2900</v>
      </c>
      <c r="F43">
        <v>2900</v>
      </c>
      <c r="G43" s="261">
        <f t="shared" si="16"/>
        <v>0</v>
      </c>
      <c r="H43" s="277">
        <f t="shared" si="17"/>
        <v>0</v>
      </c>
      <c r="I43">
        <v>0</v>
      </c>
      <c r="J43">
        <v>0</v>
      </c>
      <c r="K43" s="261">
        <f t="shared" si="18"/>
        <v>0</v>
      </c>
      <c r="L43" s="277" t="e">
        <f t="shared" si="19"/>
        <v>#DIV/0!</v>
      </c>
      <c r="M43">
        <v>0</v>
      </c>
      <c r="N43">
        <v>0</v>
      </c>
      <c r="O43" s="261">
        <f t="shared" si="4"/>
        <v>0</v>
      </c>
      <c r="P43" s="277" t="e">
        <f t="shared" si="5"/>
        <v>#DIV/0!</v>
      </c>
      <c r="Q43">
        <v>0</v>
      </c>
      <c r="R43">
        <v>0</v>
      </c>
      <c r="S43" s="261">
        <f t="shared" si="6"/>
        <v>0</v>
      </c>
      <c r="T43" s="277" t="e">
        <f t="shared" si="7"/>
        <v>#DIV/0!</v>
      </c>
      <c r="U43" s="157"/>
    </row>
    <row r="44" spans="1:21" s="68" customFormat="1" ht="12.75">
      <c r="A44" t="s">
        <v>277</v>
      </c>
      <c r="B44" t="s">
        <v>523</v>
      </c>
      <c r="C44" s="334" t="s">
        <v>290</v>
      </c>
      <c r="D44" t="s">
        <v>496</v>
      </c>
      <c r="E44">
        <v>3500</v>
      </c>
      <c r="F44">
        <v>3500</v>
      </c>
      <c r="G44" s="261">
        <f t="shared" si="16"/>
        <v>0</v>
      </c>
      <c r="H44" s="277">
        <f t="shared" si="17"/>
        <v>0</v>
      </c>
      <c r="I44">
        <v>0</v>
      </c>
      <c r="J44">
        <v>0</v>
      </c>
      <c r="K44" s="261">
        <f t="shared" si="18"/>
        <v>0</v>
      </c>
      <c r="L44" s="277" t="e">
        <f t="shared" si="19"/>
        <v>#DIV/0!</v>
      </c>
      <c r="M44">
        <v>0</v>
      </c>
      <c r="N44">
        <v>0</v>
      </c>
      <c r="O44" s="261">
        <f t="shared" si="4"/>
        <v>0</v>
      </c>
      <c r="P44" s="277" t="e">
        <f t="shared" si="5"/>
        <v>#DIV/0!</v>
      </c>
      <c r="Q44">
        <v>0</v>
      </c>
      <c r="R44">
        <v>0</v>
      </c>
      <c r="S44" s="261">
        <f t="shared" si="6"/>
        <v>0</v>
      </c>
      <c r="T44" s="277" t="e">
        <f t="shared" si="7"/>
        <v>#DIV/0!</v>
      </c>
      <c r="U44" s="157"/>
    </row>
    <row r="45" spans="1:21" s="68" customFormat="1" ht="12.75">
      <c r="A45" t="s">
        <v>277</v>
      </c>
      <c r="B45" t="s">
        <v>523</v>
      </c>
      <c r="C45" s="334">
        <v>759530108</v>
      </c>
      <c r="D45" t="s">
        <v>504</v>
      </c>
      <c r="E45">
        <v>28900</v>
      </c>
      <c r="F45">
        <v>28900</v>
      </c>
      <c r="G45" s="261">
        <f t="shared" si="16"/>
        <v>0</v>
      </c>
      <c r="H45" s="277">
        <f t="shared" si="17"/>
        <v>0</v>
      </c>
      <c r="I45">
        <v>4984.12</v>
      </c>
      <c r="J45">
        <v>4984.12</v>
      </c>
      <c r="K45" s="261">
        <f t="shared" si="18"/>
        <v>0</v>
      </c>
      <c r="L45" s="277">
        <f t="shared" si="19"/>
        <v>0</v>
      </c>
      <c r="M45">
        <v>0</v>
      </c>
      <c r="N45">
        <v>0</v>
      </c>
      <c r="O45" s="261">
        <f t="shared" si="4"/>
        <v>0</v>
      </c>
      <c r="P45" s="277" t="e">
        <f t="shared" si="5"/>
        <v>#DIV/0!</v>
      </c>
      <c r="Q45">
        <v>0</v>
      </c>
      <c r="R45">
        <v>0</v>
      </c>
      <c r="S45" s="261">
        <f t="shared" si="6"/>
        <v>0</v>
      </c>
      <c r="T45" s="277" t="e">
        <f t="shared" si="7"/>
        <v>#DIV/0!</v>
      </c>
      <c r="U45" s="157"/>
    </row>
    <row r="46" spans="1:21" s="68" customFormat="1" ht="15">
      <c r="A46" s="326" t="s">
        <v>277</v>
      </c>
      <c r="B46" s="326" t="s">
        <v>523</v>
      </c>
      <c r="C46" s="338" t="s">
        <v>320</v>
      </c>
      <c r="D46" s="326" t="s">
        <v>505</v>
      </c>
      <c r="E46" s="326">
        <v>2377.998</v>
      </c>
      <c r="F46" s="326">
        <v>2377.998</v>
      </c>
      <c r="G46" s="261">
        <f t="shared" ref="G46:G50" si="20">E46-F46</f>
        <v>0</v>
      </c>
      <c r="H46" s="277">
        <f t="shared" ref="H46:H50" si="21">ROUND(G46/E46,10)</f>
        <v>0</v>
      </c>
      <c r="I46" s="327">
        <v>2767.99</v>
      </c>
      <c r="J46" s="328">
        <v>2767.99</v>
      </c>
      <c r="K46" s="261">
        <f t="shared" ref="K46:K50" si="22">I46-J46</f>
        <v>0</v>
      </c>
      <c r="L46" s="277">
        <f t="shared" ref="L46:L50" si="23">ROUND(K46/I46,10)</f>
        <v>0</v>
      </c>
      <c r="M46" s="329">
        <v>0</v>
      </c>
      <c r="N46" s="330">
        <v>0</v>
      </c>
      <c r="O46" s="261">
        <f t="shared" ref="O46:O50" si="24">M46-N46</f>
        <v>0</v>
      </c>
      <c r="P46" s="277" t="e">
        <f t="shared" ref="P46:P50" si="25">ROUND(O46/M46,10)</f>
        <v>#DIV/0!</v>
      </c>
      <c r="Q46" s="331">
        <v>0</v>
      </c>
      <c r="R46" s="332">
        <v>0</v>
      </c>
      <c r="S46" s="261">
        <f t="shared" ref="S46:S50" si="26">Q46-R46</f>
        <v>0</v>
      </c>
      <c r="T46" s="277" t="e">
        <f t="shared" ref="T46:T50" si="27">ROUND(S46/Q46,10)</f>
        <v>#DIV/0!</v>
      </c>
      <c r="U46" s="157"/>
    </row>
    <row r="47" spans="1:21" s="68" customFormat="1" ht="15">
      <c r="A47" s="326" t="s">
        <v>277</v>
      </c>
      <c r="B47" s="326" t="s">
        <v>523</v>
      </c>
      <c r="C47" s="338" t="s">
        <v>320</v>
      </c>
      <c r="D47" s="326" t="s">
        <v>505</v>
      </c>
      <c r="E47" s="326">
        <v>5800</v>
      </c>
      <c r="F47" s="326">
        <v>5800</v>
      </c>
      <c r="G47" s="261">
        <f t="shared" si="20"/>
        <v>0</v>
      </c>
      <c r="H47" s="277">
        <f t="shared" si="21"/>
        <v>0</v>
      </c>
      <c r="I47" s="327">
        <v>0</v>
      </c>
      <c r="J47" s="328">
        <v>0</v>
      </c>
      <c r="K47" s="261">
        <f t="shared" si="22"/>
        <v>0</v>
      </c>
      <c r="L47" s="277" t="e">
        <f t="shared" si="23"/>
        <v>#DIV/0!</v>
      </c>
      <c r="M47" s="329">
        <v>0</v>
      </c>
      <c r="N47" s="330">
        <v>0</v>
      </c>
      <c r="O47" s="261">
        <f t="shared" si="24"/>
        <v>0</v>
      </c>
      <c r="P47" s="277" t="e">
        <f t="shared" si="25"/>
        <v>#DIV/0!</v>
      </c>
      <c r="Q47" s="331">
        <v>0</v>
      </c>
      <c r="R47" s="332">
        <v>0</v>
      </c>
      <c r="S47" s="261">
        <f t="shared" si="26"/>
        <v>0</v>
      </c>
      <c r="T47" s="277" t="e">
        <f t="shared" si="27"/>
        <v>#DIV/0!</v>
      </c>
      <c r="U47" s="157"/>
    </row>
    <row r="48" spans="1:21" s="68" customFormat="1" ht="15">
      <c r="A48" s="326" t="s">
        <v>277</v>
      </c>
      <c r="B48" s="326" t="s">
        <v>511</v>
      </c>
      <c r="C48" s="338" t="s">
        <v>526</v>
      </c>
      <c r="D48" s="326" t="s">
        <v>527</v>
      </c>
      <c r="E48" s="326">
        <v>5391</v>
      </c>
      <c r="F48" s="326">
        <v>5391</v>
      </c>
      <c r="G48" s="261">
        <f t="shared" si="20"/>
        <v>0</v>
      </c>
      <c r="H48" s="277">
        <f t="shared" si="21"/>
        <v>0</v>
      </c>
      <c r="I48" s="327">
        <v>0</v>
      </c>
      <c r="J48" s="328">
        <v>0</v>
      </c>
      <c r="K48" s="261">
        <f t="shared" si="22"/>
        <v>0</v>
      </c>
      <c r="L48" s="277" t="e">
        <f t="shared" si="23"/>
        <v>#DIV/0!</v>
      </c>
      <c r="M48" s="329">
        <v>0</v>
      </c>
      <c r="N48" s="330">
        <v>0</v>
      </c>
      <c r="O48" s="261">
        <f t="shared" si="24"/>
        <v>0</v>
      </c>
      <c r="P48" s="277" t="e">
        <f t="shared" si="25"/>
        <v>#DIV/0!</v>
      </c>
      <c r="Q48" s="331">
        <v>0</v>
      </c>
      <c r="R48" s="332">
        <v>0</v>
      </c>
      <c r="S48" s="261">
        <f t="shared" si="26"/>
        <v>0</v>
      </c>
      <c r="T48" s="277" t="e">
        <f t="shared" si="27"/>
        <v>#DIV/0!</v>
      </c>
      <c r="U48" s="157"/>
    </row>
    <row r="49" spans="1:21" s="68" customFormat="1" ht="15">
      <c r="A49" s="326" t="s">
        <v>277</v>
      </c>
      <c r="B49" s="326" t="s">
        <v>511</v>
      </c>
      <c r="C49" s="338" t="s">
        <v>440</v>
      </c>
      <c r="D49" s="326" t="s">
        <v>441</v>
      </c>
      <c r="E49" s="326">
        <v>4033</v>
      </c>
      <c r="F49" s="326">
        <v>4033</v>
      </c>
      <c r="G49" s="261">
        <f t="shared" si="20"/>
        <v>0</v>
      </c>
      <c r="H49" s="277">
        <f t="shared" si="21"/>
        <v>0</v>
      </c>
      <c r="I49" s="327">
        <v>0</v>
      </c>
      <c r="J49" s="328">
        <v>0</v>
      </c>
      <c r="K49" s="261">
        <f t="shared" si="22"/>
        <v>0</v>
      </c>
      <c r="L49" s="277" t="e">
        <f t="shared" si="23"/>
        <v>#DIV/0!</v>
      </c>
      <c r="M49" s="329">
        <v>0</v>
      </c>
      <c r="N49" s="330">
        <v>0</v>
      </c>
      <c r="O49" s="261">
        <f t="shared" si="24"/>
        <v>0</v>
      </c>
      <c r="P49" s="277" t="e">
        <f t="shared" si="25"/>
        <v>#DIV/0!</v>
      </c>
      <c r="Q49" s="331">
        <v>0</v>
      </c>
      <c r="R49" s="332">
        <v>0</v>
      </c>
      <c r="S49" s="261">
        <f t="shared" si="26"/>
        <v>0</v>
      </c>
      <c r="T49" s="277" t="e">
        <f t="shared" si="27"/>
        <v>#DIV/0!</v>
      </c>
      <c r="U49" s="157"/>
    </row>
    <row r="50" spans="1:21" s="68" customFormat="1" ht="15">
      <c r="A50" s="326" t="s">
        <v>277</v>
      </c>
      <c r="B50" s="326" t="s">
        <v>511</v>
      </c>
      <c r="C50" s="338" t="s">
        <v>440</v>
      </c>
      <c r="D50" s="326" t="s">
        <v>441</v>
      </c>
      <c r="E50" s="326">
        <v>4033</v>
      </c>
      <c r="F50" s="326">
        <v>4033</v>
      </c>
      <c r="G50" s="261">
        <f t="shared" si="20"/>
        <v>0</v>
      </c>
      <c r="H50" s="277">
        <f t="shared" si="21"/>
        <v>0</v>
      </c>
      <c r="I50" s="327">
        <v>0</v>
      </c>
      <c r="J50" s="328">
        <v>0</v>
      </c>
      <c r="K50" s="261">
        <f t="shared" si="22"/>
        <v>0</v>
      </c>
      <c r="L50" s="277" t="e">
        <f t="shared" si="23"/>
        <v>#DIV/0!</v>
      </c>
      <c r="M50" s="329">
        <v>0</v>
      </c>
      <c r="N50" s="330">
        <v>0</v>
      </c>
      <c r="O50" s="261">
        <f t="shared" si="24"/>
        <v>0</v>
      </c>
      <c r="P50" s="277" t="e">
        <f t="shared" si="25"/>
        <v>#DIV/0!</v>
      </c>
      <c r="Q50" s="331">
        <v>0</v>
      </c>
      <c r="R50" s="332">
        <v>0</v>
      </c>
      <c r="S50" s="261">
        <f t="shared" si="26"/>
        <v>0</v>
      </c>
      <c r="T50" s="277" t="e">
        <f t="shared" si="27"/>
        <v>#DIV/0!</v>
      </c>
      <c r="U50" s="157"/>
    </row>
    <row r="51" spans="1:21" s="68" customFormat="1" ht="15">
      <c r="A51" s="326" t="s">
        <v>277</v>
      </c>
      <c r="B51" s="326" t="s">
        <v>511</v>
      </c>
      <c r="C51" s="338" t="s">
        <v>440</v>
      </c>
      <c r="D51" s="326" t="s">
        <v>441</v>
      </c>
      <c r="E51" s="326">
        <v>4033</v>
      </c>
      <c r="F51" s="326">
        <v>4033</v>
      </c>
      <c r="G51" s="261">
        <f t="shared" si="16"/>
        <v>0</v>
      </c>
      <c r="H51" s="277">
        <f t="shared" si="17"/>
        <v>0</v>
      </c>
      <c r="I51" s="327">
        <v>0</v>
      </c>
      <c r="J51" s="328">
        <v>0</v>
      </c>
      <c r="K51" s="261">
        <f t="shared" si="18"/>
        <v>0</v>
      </c>
      <c r="L51" s="277" t="e">
        <f t="shared" si="19"/>
        <v>#DIV/0!</v>
      </c>
      <c r="M51" s="329">
        <v>0</v>
      </c>
      <c r="N51" s="330">
        <v>0</v>
      </c>
      <c r="O51" s="261">
        <f t="shared" si="4"/>
        <v>0</v>
      </c>
      <c r="P51" s="277" t="e">
        <f t="shared" si="5"/>
        <v>#DIV/0!</v>
      </c>
      <c r="Q51" s="331">
        <v>0</v>
      </c>
      <c r="R51" s="332">
        <v>0</v>
      </c>
      <c r="S51" s="261">
        <f t="shared" si="6"/>
        <v>0</v>
      </c>
      <c r="T51" s="277" t="e">
        <f t="shared" si="7"/>
        <v>#DIV/0!</v>
      </c>
      <c r="U51" s="157"/>
    </row>
    <row r="52" spans="1:21" s="68" customFormat="1" ht="15">
      <c r="A52" s="326" t="s">
        <v>277</v>
      </c>
      <c r="B52" s="326" t="s">
        <v>511</v>
      </c>
      <c r="C52" s="338" t="s">
        <v>440</v>
      </c>
      <c r="D52" s="326" t="s">
        <v>441</v>
      </c>
      <c r="E52" s="326">
        <v>4033</v>
      </c>
      <c r="F52" s="326">
        <v>4033</v>
      </c>
      <c r="G52" s="261">
        <f t="shared" si="16"/>
        <v>0</v>
      </c>
      <c r="H52" s="277">
        <f t="shared" si="17"/>
        <v>0</v>
      </c>
      <c r="I52" s="327">
        <v>0</v>
      </c>
      <c r="J52" s="328">
        <v>0</v>
      </c>
      <c r="K52" s="261">
        <f t="shared" si="18"/>
        <v>0</v>
      </c>
      <c r="L52" s="277" t="e">
        <f t="shared" si="19"/>
        <v>#DIV/0!</v>
      </c>
      <c r="M52" s="329">
        <v>0</v>
      </c>
      <c r="N52" s="330">
        <v>0</v>
      </c>
      <c r="O52" s="261">
        <f t="shared" si="4"/>
        <v>0</v>
      </c>
      <c r="P52" s="277" t="e">
        <f t="shared" si="5"/>
        <v>#DIV/0!</v>
      </c>
      <c r="Q52" s="331">
        <v>0</v>
      </c>
      <c r="R52" s="332">
        <v>0</v>
      </c>
      <c r="S52" s="261">
        <f t="shared" si="6"/>
        <v>0</v>
      </c>
      <c r="T52" s="277" t="e">
        <f t="shared" si="7"/>
        <v>#DIV/0!</v>
      </c>
      <c r="U52" s="157"/>
    </row>
    <row r="53" spans="1:21" s="68" customFormat="1" ht="15">
      <c r="A53" s="314"/>
      <c r="B53" s="314"/>
      <c r="C53" s="339"/>
      <c r="D53" s="314"/>
      <c r="E53" s="314"/>
      <c r="F53" s="314"/>
      <c r="G53" s="261">
        <f t="shared" si="16"/>
        <v>0</v>
      </c>
      <c r="H53" s="277" t="e">
        <f t="shared" si="17"/>
        <v>#DIV/0!</v>
      </c>
      <c r="I53" s="314"/>
      <c r="J53" s="314"/>
      <c r="K53" s="261">
        <f t="shared" si="18"/>
        <v>0</v>
      </c>
      <c r="L53" s="277" t="e">
        <f t="shared" si="19"/>
        <v>#DIV/0!</v>
      </c>
      <c r="M53" s="314"/>
      <c r="N53" s="314"/>
      <c r="O53" s="261">
        <f t="shared" si="4"/>
        <v>0</v>
      </c>
      <c r="P53" s="277" t="e">
        <f t="shared" si="5"/>
        <v>#DIV/0!</v>
      </c>
      <c r="Q53" s="314"/>
      <c r="R53" s="314"/>
      <c r="S53" s="261">
        <f t="shared" si="6"/>
        <v>0</v>
      </c>
      <c r="T53" s="277" t="e">
        <f t="shared" si="7"/>
        <v>#DIV/0!</v>
      </c>
      <c r="U53" s="157"/>
    </row>
    <row r="54" spans="1:21" s="207" customFormat="1" ht="15">
      <c r="A54" s="314"/>
      <c r="B54" s="314"/>
      <c r="C54" s="339"/>
      <c r="D54" s="314"/>
      <c r="E54" s="314"/>
      <c r="F54" s="314"/>
      <c r="G54" s="261">
        <f t="shared" si="16"/>
        <v>0</v>
      </c>
      <c r="H54" s="277" t="e">
        <f t="shared" si="17"/>
        <v>#DIV/0!</v>
      </c>
      <c r="I54" s="314"/>
      <c r="J54" s="314"/>
      <c r="K54" s="261">
        <f t="shared" si="18"/>
        <v>0</v>
      </c>
      <c r="L54" s="277" t="e">
        <f t="shared" si="19"/>
        <v>#DIV/0!</v>
      </c>
      <c r="M54" s="314"/>
      <c r="N54" s="314"/>
      <c r="O54" s="261">
        <f t="shared" si="4"/>
        <v>0</v>
      </c>
      <c r="P54" s="277" t="e">
        <f t="shared" si="5"/>
        <v>#DIV/0!</v>
      </c>
      <c r="Q54" s="314"/>
      <c r="R54" s="314"/>
      <c r="S54" s="261">
        <f t="shared" si="6"/>
        <v>0</v>
      </c>
      <c r="T54" s="277" t="e">
        <f t="shared" si="7"/>
        <v>#DIV/0!</v>
      </c>
      <c r="U54" s="204"/>
    </row>
    <row r="55" spans="1:21" s="207" customFormat="1" ht="15">
      <c r="A55" s="314"/>
      <c r="B55" s="314"/>
      <c r="C55" s="339"/>
      <c r="D55" s="314"/>
      <c r="E55" s="314"/>
      <c r="F55" s="314"/>
      <c r="G55" s="261">
        <f t="shared" ref="G55" si="28">E55-F55</f>
        <v>0</v>
      </c>
      <c r="H55" s="277" t="e">
        <f t="shared" ref="H55" si="29">ROUND(G55/E55,10)</f>
        <v>#DIV/0!</v>
      </c>
      <c r="I55" s="314"/>
      <c r="J55" s="314"/>
      <c r="K55" s="261">
        <f t="shared" ref="K55" si="30">I55-J55</f>
        <v>0</v>
      </c>
      <c r="L55" s="277" t="e">
        <f t="shared" ref="L55" si="31">ROUND(K55/I55,10)</f>
        <v>#DIV/0!</v>
      </c>
      <c r="M55" s="314"/>
      <c r="N55" s="314"/>
      <c r="O55" s="261">
        <f t="shared" ref="O55" si="32">M55-N55</f>
        <v>0</v>
      </c>
      <c r="P55" s="277" t="e">
        <f t="shared" ref="P55" si="33">ROUND(O55/M55,10)</f>
        <v>#DIV/0!</v>
      </c>
      <c r="Q55" s="314"/>
      <c r="R55" s="314"/>
      <c r="S55" s="261">
        <f t="shared" ref="S55" si="34">Q55-R55</f>
        <v>0</v>
      </c>
      <c r="T55" s="277" t="e">
        <f t="shared" ref="T55" si="35">ROUND(S55/Q55,10)</f>
        <v>#DIV/0!</v>
      </c>
      <c r="U55" s="204"/>
    </row>
    <row r="56" spans="1:21" s="207" customFormat="1" ht="15.75" customHeight="1">
      <c r="A56" s="314"/>
      <c r="B56" s="314"/>
      <c r="C56" s="339"/>
      <c r="D56" s="314"/>
      <c r="E56" s="314"/>
      <c r="F56" s="314"/>
      <c r="G56" s="261">
        <f t="shared" si="16"/>
        <v>0</v>
      </c>
      <c r="H56" s="277" t="e">
        <f t="shared" si="17"/>
        <v>#DIV/0!</v>
      </c>
      <c r="I56" s="314"/>
      <c r="J56" s="314"/>
      <c r="K56" s="261">
        <f t="shared" si="18"/>
        <v>0</v>
      </c>
      <c r="L56" s="277" t="e">
        <f t="shared" si="19"/>
        <v>#DIV/0!</v>
      </c>
      <c r="M56" s="314"/>
      <c r="N56" s="314"/>
      <c r="O56" s="261">
        <f t="shared" si="4"/>
        <v>0</v>
      </c>
      <c r="P56" s="277" t="e">
        <f t="shared" si="5"/>
        <v>#DIV/0!</v>
      </c>
      <c r="Q56" s="314"/>
      <c r="R56" s="314"/>
      <c r="S56" s="261">
        <f t="shared" si="6"/>
        <v>0</v>
      </c>
      <c r="T56" s="277" t="e">
        <f t="shared" si="7"/>
        <v>#DIV/0!</v>
      </c>
      <c r="U56" s="204"/>
    </row>
    <row r="57" spans="1:21" s="207" customFormat="1" ht="15">
      <c r="A57" s="314"/>
      <c r="B57" s="314"/>
      <c r="C57" s="339"/>
      <c r="D57" s="314"/>
      <c r="E57" s="314"/>
      <c r="F57" s="314"/>
      <c r="G57" s="261"/>
      <c r="H57" s="277"/>
      <c r="I57" s="314"/>
      <c r="J57" s="314"/>
      <c r="K57" s="261"/>
      <c r="L57" s="277"/>
      <c r="M57" s="314"/>
      <c r="N57" s="314"/>
      <c r="O57" s="261"/>
      <c r="P57" s="277"/>
      <c r="Q57" s="314"/>
      <c r="R57" s="314"/>
      <c r="S57" s="261"/>
      <c r="T57" s="277"/>
      <c r="U57" s="204"/>
    </row>
    <row r="58" spans="1:21" s="159" customFormat="1" ht="12.75">
      <c r="A58" s="172" t="s">
        <v>143</v>
      </c>
      <c r="B58" s="180"/>
      <c r="C58" s="340"/>
      <c r="D58" s="180"/>
      <c r="E58" s="182"/>
      <c r="F58" s="272"/>
      <c r="G58" s="161"/>
      <c r="H58" s="161"/>
      <c r="I58" s="166"/>
      <c r="J58" s="160"/>
      <c r="K58" s="161"/>
      <c r="L58" s="161"/>
      <c r="M58" s="166"/>
      <c r="N58" s="160"/>
      <c r="O58" s="161"/>
      <c r="P58" s="161"/>
      <c r="Q58" s="166"/>
      <c r="R58" s="160"/>
      <c r="S58" s="161"/>
      <c r="T58" s="161"/>
      <c r="U58" s="160"/>
    </row>
    <row r="59" spans="1:21" s="66" customFormat="1">
      <c r="A59" s="116"/>
      <c r="B59" s="115"/>
      <c r="C59" s="118"/>
      <c r="D59" s="117"/>
      <c r="E59" s="205"/>
      <c r="F59" s="272"/>
      <c r="G59" s="155"/>
      <c r="H59" s="155"/>
      <c r="I59" s="166"/>
      <c r="J59" s="155"/>
      <c r="K59" s="155"/>
      <c r="L59" s="155"/>
      <c r="M59" s="166"/>
      <c r="N59" s="155"/>
      <c r="O59" s="155"/>
      <c r="P59" s="155"/>
      <c r="Q59" s="166"/>
      <c r="R59" s="155"/>
      <c r="S59" s="155"/>
      <c r="T59" s="155"/>
      <c r="U59" s="60"/>
    </row>
    <row r="60" spans="1:21" s="68" customFormat="1">
      <c r="A60" s="116"/>
      <c r="B60" s="115"/>
      <c r="C60" s="118"/>
      <c r="D60" s="117"/>
      <c r="E60" s="206">
        <f>SUM(E2:E59)</f>
        <v>483741.99800000002</v>
      </c>
      <c r="F60" s="273">
        <f>SUM(F2:F59)</f>
        <v>483741.99800000002</v>
      </c>
      <c r="G60" s="168">
        <f>SUM(G2:G59)</f>
        <v>0</v>
      </c>
      <c r="H60" s="277">
        <f>ROUND(G60/E60,10)</f>
        <v>0</v>
      </c>
      <c r="I60" s="167">
        <f>SUM(I2:I59)</f>
        <v>40891.17</v>
      </c>
      <c r="J60" s="168">
        <f>SUM(J2:J59)</f>
        <v>40891.17</v>
      </c>
      <c r="K60" s="168">
        <f>SUM(K2:K59)</f>
        <v>0</v>
      </c>
      <c r="L60" s="278">
        <f>ROUND(K60/I60,10)</f>
        <v>0</v>
      </c>
      <c r="M60" s="167">
        <f>SUM(M2:M59)</f>
        <v>0</v>
      </c>
      <c r="N60" s="168">
        <f>SUM(N2:N59)</f>
        <v>0</v>
      </c>
      <c r="O60" s="168">
        <f>SUM(O2:O59)</f>
        <v>0</v>
      </c>
      <c r="P60" s="278" t="e">
        <f>ROUND(O60/M60,10)</f>
        <v>#DIV/0!</v>
      </c>
      <c r="Q60" s="167">
        <f>SUM(Q2:Q59)</f>
        <v>295.10000000000002</v>
      </c>
      <c r="R60" s="168">
        <f>SUM(R2:R59)</f>
        <v>295.10000000000002</v>
      </c>
      <c r="S60" s="168">
        <f t="shared" ref="S60" si="36">SUM(S2:S59)</f>
        <v>0</v>
      </c>
      <c r="T60" s="278">
        <f>ROUND(S60/Q60,10)</f>
        <v>0</v>
      </c>
      <c r="U60" s="168">
        <f>SUM(U2:U59)</f>
        <v>0</v>
      </c>
    </row>
    <row r="61" spans="1:21">
      <c r="A61" s="116"/>
      <c r="B61" s="115"/>
      <c r="C61" s="118"/>
      <c r="D61" s="117"/>
      <c r="E61" s="117"/>
      <c r="F61" s="274"/>
      <c r="G61" s="162"/>
      <c r="H61" s="162"/>
      <c r="I61" s="163"/>
      <c r="J61" s="115"/>
      <c r="K61" s="115"/>
      <c r="L61" s="115"/>
      <c r="M61" s="163"/>
      <c r="N61" s="163"/>
      <c r="O61" s="163"/>
      <c r="P61" s="163"/>
      <c r="Q61" s="163"/>
      <c r="R61" s="163"/>
      <c r="S61" s="163"/>
      <c r="T61" s="163"/>
      <c r="U61" s="163"/>
    </row>
    <row r="62" spans="1:21">
      <c r="A62" s="116"/>
      <c r="B62" s="115"/>
      <c r="C62" s="118"/>
      <c r="D62" s="117"/>
      <c r="E62" s="117"/>
      <c r="F62" s="274"/>
      <c r="G62" s="162"/>
      <c r="H62" s="162"/>
      <c r="I62" s="163"/>
      <c r="J62" s="115"/>
      <c r="K62" s="115"/>
      <c r="L62" s="115"/>
      <c r="M62" s="163"/>
      <c r="N62" s="163"/>
      <c r="O62" s="163"/>
      <c r="P62" s="163"/>
      <c r="Q62" s="163"/>
      <c r="R62" s="163"/>
      <c r="S62" s="163"/>
      <c r="T62" s="163"/>
      <c r="U62" s="163"/>
    </row>
    <row r="64" spans="1:21">
      <c r="A64" s="71"/>
      <c r="Q64" s="69"/>
    </row>
  </sheetData>
  <phoneticPr fontId="0" type="noConversion"/>
  <pageMargins left="0.2" right="0.2" top="1" bottom="1" header="0.5" footer="0.5"/>
  <pageSetup scale="41" orientation="landscape" r:id="rId1"/>
  <headerFooter alignWithMargins="0">
    <oddHeader>&amp;A</oddHeader>
    <oddFooter>Page &amp;P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H11"/>
  <sheetViews>
    <sheetView zoomScaleNormal="100" workbookViewId="0"/>
  </sheetViews>
  <sheetFormatPr defaultColWidth="8.85546875" defaultRowHeight="11.25"/>
  <cols>
    <col min="1" max="1" width="19.28515625" style="57" customWidth="1"/>
    <col min="2" max="2" width="16" style="57" customWidth="1"/>
    <col min="3" max="3" width="53.85546875" style="57" bestFit="1" customWidth="1"/>
    <col min="4" max="4" width="16.7109375" style="57" bestFit="1" customWidth="1"/>
    <col min="5" max="5" width="16.85546875" style="269" bestFit="1" customWidth="1"/>
    <col min="6" max="7" width="15.140625" style="57" customWidth="1"/>
    <col min="8" max="8" width="51.85546875" style="57" bestFit="1" customWidth="1"/>
    <col min="9" max="9" width="1.28515625" style="57" customWidth="1"/>
    <col min="10" max="16384" width="8.85546875" style="57"/>
  </cols>
  <sheetData>
    <row r="1" spans="1:8" s="52" customFormat="1" ht="25.5" customHeight="1">
      <c r="A1" s="1" t="s">
        <v>12</v>
      </c>
      <c r="B1" s="1" t="s">
        <v>4</v>
      </c>
      <c r="C1" s="1" t="s">
        <v>5</v>
      </c>
      <c r="D1" s="2" t="s">
        <v>13</v>
      </c>
      <c r="E1" s="264" t="s">
        <v>75</v>
      </c>
      <c r="F1" s="2" t="s">
        <v>7</v>
      </c>
      <c r="G1" s="158" t="s">
        <v>193</v>
      </c>
      <c r="H1" s="61" t="s">
        <v>209</v>
      </c>
    </row>
    <row r="2" spans="1:8" s="52" customFormat="1" ht="25.5" customHeight="1">
      <c r="A2" t="s">
        <v>277</v>
      </c>
      <c r="B2" t="s">
        <v>279</v>
      </c>
      <c r="C2" t="s">
        <v>276</v>
      </c>
      <c r="D2" s="314">
        <v>67.66</v>
      </c>
      <c r="E2" s="314">
        <v>67.66</v>
      </c>
      <c r="F2" s="270">
        <f>D2-E2</f>
        <v>0</v>
      </c>
      <c r="G2" s="279">
        <f>ROUND(F2/D2,10)</f>
        <v>0</v>
      </c>
      <c r="H2" s="61"/>
    </row>
    <row r="3" spans="1:8" s="52" customFormat="1" ht="25.5" customHeight="1">
      <c r="A3" s="1"/>
      <c r="B3" s="1"/>
      <c r="C3" s="1"/>
      <c r="D3" s="2"/>
      <c r="E3" s="264"/>
      <c r="F3" s="2"/>
      <c r="G3" s="2"/>
      <c r="H3" s="61"/>
    </row>
    <row r="4" spans="1:8" s="52" customFormat="1" ht="25.5" customHeight="1">
      <c r="A4" s="1"/>
      <c r="B4" s="1"/>
      <c r="C4" s="1"/>
      <c r="D4" s="2"/>
      <c r="E4" s="264"/>
      <c r="F4" s="2"/>
      <c r="G4" s="2"/>
      <c r="H4" s="61"/>
    </row>
    <row r="5" spans="1:8" s="52" customFormat="1" ht="25.5" customHeight="1">
      <c r="A5" s="1"/>
      <c r="B5" s="1"/>
      <c r="C5" s="1"/>
      <c r="D5" s="2"/>
      <c r="E5" s="264"/>
      <c r="F5" s="2"/>
      <c r="G5" s="2"/>
      <c r="H5" s="61"/>
    </row>
    <row r="6" spans="1:8" s="52" customFormat="1" ht="19.5" customHeight="1">
      <c r="A6" s="62"/>
      <c r="B6" s="54"/>
      <c r="D6" s="55"/>
      <c r="E6" s="265"/>
      <c r="F6" s="55"/>
      <c r="G6" s="55"/>
      <c r="H6" s="1"/>
    </row>
    <row r="7" spans="1:8" s="52" customFormat="1" ht="11.25" customHeight="1">
      <c r="D7" s="63"/>
      <c r="E7" s="266"/>
      <c r="F7" s="63"/>
      <c r="G7" s="63"/>
    </row>
    <row r="8" spans="1:8" s="52" customFormat="1" ht="19.5" customHeight="1" thickBot="1">
      <c r="C8" s="3" t="s">
        <v>11</v>
      </c>
      <c r="D8" s="4">
        <f>SUM(D2:D7)</f>
        <v>67.66</v>
      </c>
      <c r="E8" s="267">
        <f>SUM(E2:E7)</f>
        <v>67.66</v>
      </c>
      <c r="F8" s="4">
        <f>SUM(F2:F7)</f>
        <v>0</v>
      </c>
      <c r="G8" s="280">
        <f>ROUND(F8/D8,10)</f>
        <v>0</v>
      </c>
    </row>
    <row r="9" spans="1:8" s="52" customFormat="1" ht="13.5" thickTop="1">
      <c r="E9" s="268"/>
    </row>
    <row r="10" spans="1:8" s="52" customFormat="1" ht="13.5" thickBot="1">
      <c r="E10" s="268"/>
    </row>
    <row r="11" spans="1:8" s="52" customFormat="1" ht="13.5" thickBot="1">
      <c r="A11" s="9" t="s">
        <v>53</v>
      </c>
      <c r="B11" s="9"/>
      <c r="C11" s="51"/>
      <c r="D11" s="64"/>
      <c r="E11" s="260"/>
      <c r="F11" s="51"/>
      <c r="G11" s="51"/>
      <c r="H11" s="51"/>
    </row>
  </sheetData>
  <phoneticPr fontId="0" type="noConversion"/>
  <pageMargins left="0.1" right="0.1" top="1" bottom="0.25" header="0.25" footer="0.25"/>
  <pageSetup scale="72" orientation="landscape" r:id="rId1"/>
  <headerFooter alignWithMargins="0">
    <oddHeader>&amp;A</oddHeader>
    <oddFooter>Page &amp;P of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V121"/>
  <sheetViews>
    <sheetView zoomScale="80" zoomScaleNormal="80" workbookViewId="0">
      <pane xSplit="2" ySplit="1" topLeftCell="C2" activePane="bottomRight" state="frozen"/>
      <selection pane="topRight" activeCell="C1" sqref="C1"/>
      <selection pane="bottomLeft" activeCell="A2" sqref="A2"/>
      <selection pane="bottomRight"/>
    </sheetView>
  </sheetViews>
  <sheetFormatPr defaultColWidth="8.85546875" defaultRowHeight="12.75"/>
  <cols>
    <col min="1" max="1" width="14.42578125" style="344" customWidth="1"/>
    <col min="2" max="2" width="33.7109375" style="51" customWidth="1"/>
    <col min="3" max="3" width="14" style="260" bestFit="1" customWidth="1"/>
    <col min="4" max="4" width="12.7109375" style="191" bestFit="1" customWidth="1"/>
    <col min="5" max="5" width="12.5703125" style="191" bestFit="1" customWidth="1"/>
    <col min="6" max="7" width="17.85546875" style="51" bestFit="1" customWidth="1"/>
    <col min="8" max="8" width="14.140625" style="51" bestFit="1" customWidth="1"/>
    <col min="9" max="9" width="14.140625" style="51" customWidth="1"/>
    <col min="10" max="10" width="17.7109375" style="51" customWidth="1"/>
    <col min="11" max="11" width="17.7109375" style="51" bestFit="1" customWidth="1"/>
    <col min="12" max="12" width="19.85546875" style="51" bestFit="1" customWidth="1"/>
    <col min="13" max="14" width="17.7109375" style="51" bestFit="1" customWidth="1"/>
    <col min="15" max="15" width="13.42578125" style="51" bestFit="1" customWidth="1"/>
    <col min="16" max="21" width="14.85546875" style="51" customWidth="1"/>
    <col min="22" max="22" width="33.5703125" style="51" customWidth="1"/>
    <col min="23" max="16384" width="8.85546875" style="51"/>
  </cols>
  <sheetData>
    <row r="1" spans="1:22" ht="64.5" thickBot="1">
      <c r="A1" s="341" t="s">
        <v>16</v>
      </c>
      <c r="B1" s="9" t="s">
        <v>5</v>
      </c>
      <c r="C1" s="256" t="s">
        <v>14</v>
      </c>
      <c r="D1" s="10" t="s">
        <v>15</v>
      </c>
      <c r="E1" s="10" t="s">
        <v>63</v>
      </c>
      <c r="F1" s="194" t="s">
        <v>59</v>
      </c>
      <c r="G1" s="198" t="s">
        <v>60</v>
      </c>
      <c r="H1" s="6" t="s">
        <v>64</v>
      </c>
      <c r="I1" s="7" t="s">
        <v>195</v>
      </c>
      <c r="J1" s="195" t="s">
        <v>61</v>
      </c>
      <c r="K1" s="195" t="s">
        <v>65</v>
      </c>
      <c r="L1" s="197" t="s">
        <v>62</v>
      </c>
      <c r="M1" s="198" t="s">
        <v>66</v>
      </c>
      <c r="N1" s="198" t="s">
        <v>57</v>
      </c>
      <c r="O1" s="198" t="s">
        <v>58</v>
      </c>
      <c r="P1" s="6" t="s">
        <v>194</v>
      </c>
      <c r="Q1" s="7" t="s">
        <v>195</v>
      </c>
      <c r="R1" s="6" t="s">
        <v>196</v>
      </c>
      <c r="S1" s="7" t="s">
        <v>195</v>
      </c>
      <c r="T1" s="6" t="s">
        <v>197</v>
      </c>
      <c r="U1" s="7" t="s">
        <v>195</v>
      </c>
      <c r="V1" s="7" t="s">
        <v>125</v>
      </c>
    </row>
    <row r="2" spans="1:22">
      <c r="A2" s="334">
        <v>705015105</v>
      </c>
      <c r="B2" t="s">
        <v>449</v>
      </c>
      <c r="C2">
        <v>31708</v>
      </c>
      <c r="D2" s="333">
        <v>44098</v>
      </c>
      <c r="E2" t="s">
        <v>523</v>
      </c>
      <c r="F2">
        <v>0</v>
      </c>
      <c r="G2">
        <v>0</v>
      </c>
      <c r="H2" s="200">
        <f t="shared" ref="H2:H58" si="0">F2-G2</f>
        <v>0</v>
      </c>
      <c r="I2" s="283" t="e">
        <f t="shared" ref="I2:I58" si="1">ROUND(H2/F2,10)</f>
        <v>#DIV/0!</v>
      </c>
      <c r="J2">
        <v>0</v>
      </c>
      <c r="K2">
        <v>0</v>
      </c>
      <c r="L2">
        <v>0</v>
      </c>
      <c r="M2">
        <v>0</v>
      </c>
      <c r="N2">
        <v>0</v>
      </c>
      <c r="O2">
        <v>0</v>
      </c>
      <c r="P2" s="200">
        <f t="shared" ref="P2:P59" si="2">J2-N2</f>
        <v>0</v>
      </c>
      <c r="Q2" s="281" t="e">
        <f>ROUND(P2/J2,10)</f>
        <v>#DIV/0!</v>
      </c>
      <c r="R2" s="200">
        <f>K2-M2</f>
        <v>0</v>
      </c>
      <c r="S2" s="281" t="e">
        <f>ROUND(R2/K2,10)</f>
        <v>#DIV/0!</v>
      </c>
      <c r="T2" s="200">
        <f>L2-O2</f>
        <v>0</v>
      </c>
      <c r="U2" s="281" t="e">
        <f>ROUND(T2/L2,10)</f>
        <v>#DIV/0!</v>
      </c>
      <c r="V2" s="7"/>
    </row>
    <row r="3" spans="1:22">
      <c r="A3" s="334">
        <v>599933900</v>
      </c>
      <c r="B3" t="s">
        <v>451</v>
      </c>
      <c r="C3">
        <v>2900</v>
      </c>
      <c r="D3" s="333">
        <v>43600</v>
      </c>
      <c r="E3" t="s">
        <v>511</v>
      </c>
      <c r="F3">
        <v>826.5</v>
      </c>
      <c r="G3">
        <v>826.5</v>
      </c>
      <c r="H3" s="200">
        <f t="shared" si="0"/>
        <v>0</v>
      </c>
      <c r="I3" s="283">
        <f t="shared" si="1"/>
        <v>0</v>
      </c>
      <c r="J3">
        <v>929.24</v>
      </c>
      <c r="K3">
        <v>929.24</v>
      </c>
      <c r="L3">
        <v>59.21</v>
      </c>
      <c r="M3">
        <v>929.24</v>
      </c>
      <c r="N3">
        <v>929.24</v>
      </c>
      <c r="O3">
        <v>59.21</v>
      </c>
      <c r="P3" s="200">
        <f t="shared" si="2"/>
        <v>0</v>
      </c>
      <c r="Q3" s="281">
        <f t="shared" ref="Q3:Q60" si="3">ROUND(P3/J3,10)</f>
        <v>0</v>
      </c>
      <c r="R3" s="200">
        <f t="shared" ref="R3:R59" si="4">K3-M3</f>
        <v>0</v>
      </c>
      <c r="S3" s="281">
        <f t="shared" ref="S3:S59" si="5">ROUND(R3/K3,10)</f>
        <v>0</v>
      </c>
      <c r="T3" s="200">
        <f t="shared" ref="T3:T59" si="6">L3-O3</f>
        <v>0</v>
      </c>
      <c r="U3" s="281">
        <f t="shared" ref="U3:U59" si="7">ROUND(T3/L3,10)</f>
        <v>0</v>
      </c>
      <c r="V3" s="7"/>
    </row>
    <row r="4" spans="1:22">
      <c r="A4" s="334">
        <v>599933900</v>
      </c>
      <c r="B4" t="s">
        <v>451</v>
      </c>
      <c r="C4">
        <v>2900</v>
      </c>
      <c r="D4" s="333">
        <v>44018</v>
      </c>
      <c r="E4" t="s">
        <v>511</v>
      </c>
      <c r="F4">
        <v>904.8</v>
      </c>
      <c r="G4">
        <v>904.8</v>
      </c>
      <c r="H4" s="200">
        <f t="shared" si="0"/>
        <v>0</v>
      </c>
      <c r="I4" s="283">
        <f t="shared" si="1"/>
        <v>0</v>
      </c>
      <c r="J4">
        <v>1015.96</v>
      </c>
      <c r="K4">
        <v>1015.96</v>
      </c>
      <c r="L4">
        <v>66.14</v>
      </c>
      <c r="M4">
        <v>1015.96</v>
      </c>
      <c r="N4">
        <v>1015.96</v>
      </c>
      <c r="O4">
        <v>66.14</v>
      </c>
      <c r="P4" s="200">
        <f t="shared" si="2"/>
        <v>0</v>
      </c>
      <c r="Q4" s="281">
        <f t="shared" si="3"/>
        <v>0</v>
      </c>
      <c r="R4" s="200">
        <f t="shared" si="4"/>
        <v>0</v>
      </c>
      <c r="S4" s="281">
        <f t="shared" si="5"/>
        <v>0</v>
      </c>
      <c r="T4" s="200">
        <f t="shared" si="6"/>
        <v>0</v>
      </c>
      <c r="U4" s="281">
        <f t="shared" si="7"/>
        <v>0</v>
      </c>
      <c r="V4" s="7"/>
    </row>
    <row r="5" spans="1:22">
      <c r="A5" s="334" t="s">
        <v>279</v>
      </c>
      <c r="B5" t="s">
        <v>276</v>
      </c>
      <c r="C5">
        <v>454644.59</v>
      </c>
      <c r="D5" s="333">
        <v>44075</v>
      </c>
      <c r="E5" t="s">
        <v>523</v>
      </c>
      <c r="F5">
        <v>0</v>
      </c>
      <c r="G5">
        <v>0</v>
      </c>
      <c r="H5" s="200">
        <f t="shared" si="0"/>
        <v>0</v>
      </c>
      <c r="I5" s="283" t="e">
        <f t="shared" si="1"/>
        <v>#DIV/0!</v>
      </c>
      <c r="J5">
        <v>0</v>
      </c>
      <c r="K5">
        <v>0</v>
      </c>
      <c r="L5">
        <v>0</v>
      </c>
      <c r="M5">
        <v>0</v>
      </c>
      <c r="N5">
        <v>0</v>
      </c>
      <c r="O5">
        <v>0</v>
      </c>
      <c r="P5" s="200">
        <f t="shared" si="2"/>
        <v>0</v>
      </c>
      <c r="Q5" s="281" t="e">
        <f t="shared" si="3"/>
        <v>#DIV/0!</v>
      </c>
      <c r="R5" s="200">
        <f t="shared" si="4"/>
        <v>0</v>
      </c>
      <c r="S5" s="281" t="e">
        <f t="shared" si="5"/>
        <v>#DIV/0!</v>
      </c>
      <c r="T5" s="200">
        <f t="shared" si="6"/>
        <v>0</v>
      </c>
      <c r="U5" s="281" t="e">
        <f t="shared" si="7"/>
        <v>#DIV/0!</v>
      </c>
      <c r="V5" s="7"/>
    </row>
    <row r="6" spans="1:22">
      <c r="A6" s="334">
        <v>403187909</v>
      </c>
      <c r="B6" t="s">
        <v>453</v>
      </c>
      <c r="C6">
        <v>14376</v>
      </c>
      <c r="D6" s="333">
        <v>42851</v>
      </c>
      <c r="E6" t="s">
        <v>511</v>
      </c>
      <c r="F6">
        <v>1725.12</v>
      </c>
      <c r="G6">
        <v>1725.12</v>
      </c>
      <c r="H6" s="200">
        <f t="shared" si="0"/>
        <v>0</v>
      </c>
      <c r="I6" s="283">
        <f t="shared" si="1"/>
        <v>0</v>
      </c>
      <c r="J6">
        <v>1873.83</v>
      </c>
      <c r="K6">
        <v>1873.83</v>
      </c>
      <c r="L6">
        <v>189.33</v>
      </c>
      <c r="M6">
        <v>1873.83</v>
      </c>
      <c r="N6">
        <v>1873.83</v>
      </c>
      <c r="O6">
        <v>189.33</v>
      </c>
      <c r="P6" s="200">
        <f t="shared" si="2"/>
        <v>0</v>
      </c>
      <c r="Q6" s="281">
        <f t="shared" si="3"/>
        <v>0</v>
      </c>
      <c r="R6" s="200">
        <f t="shared" si="4"/>
        <v>0</v>
      </c>
      <c r="S6" s="281">
        <f t="shared" si="5"/>
        <v>0</v>
      </c>
      <c r="T6" s="200">
        <f t="shared" si="6"/>
        <v>0</v>
      </c>
      <c r="U6" s="281">
        <f t="shared" si="7"/>
        <v>0</v>
      </c>
      <c r="V6" s="7"/>
    </row>
    <row r="7" spans="1:22">
      <c r="A7" s="334">
        <v>626986905</v>
      </c>
      <c r="B7" t="s">
        <v>456</v>
      </c>
      <c r="C7">
        <v>11200</v>
      </c>
      <c r="D7" s="333">
        <v>44104</v>
      </c>
      <c r="E7" t="s">
        <v>515</v>
      </c>
      <c r="F7">
        <v>0</v>
      </c>
      <c r="G7">
        <v>0</v>
      </c>
      <c r="H7" s="200">
        <f t="shared" si="0"/>
        <v>0</v>
      </c>
      <c r="I7" s="283" t="e">
        <f t="shared" si="1"/>
        <v>#DIV/0!</v>
      </c>
      <c r="J7">
        <v>0</v>
      </c>
      <c r="K7">
        <v>0</v>
      </c>
      <c r="L7">
        <v>0</v>
      </c>
      <c r="M7">
        <v>0</v>
      </c>
      <c r="N7">
        <v>0</v>
      </c>
      <c r="O7">
        <v>0</v>
      </c>
      <c r="P7" s="200">
        <f t="shared" si="2"/>
        <v>0</v>
      </c>
      <c r="Q7" s="281" t="e">
        <f t="shared" si="3"/>
        <v>#DIV/0!</v>
      </c>
      <c r="R7" s="200">
        <f t="shared" si="4"/>
        <v>0</v>
      </c>
      <c r="S7" s="281" t="e">
        <f t="shared" si="5"/>
        <v>#DIV/0!</v>
      </c>
      <c r="T7" s="200">
        <f t="shared" si="6"/>
        <v>0</v>
      </c>
      <c r="U7" s="281" t="e">
        <f t="shared" si="7"/>
        <v>#DIV/0!</v>
      </c>
      <c r="V7" s="7"/>
    </row>
    <row r="8" spans="1:22">
      <c r="A8" s="334">
        <v>698604006</v>
      </c>
      <c r="B8" t="s">
        <v>458</v>
      </c>
      <c r="C8">
        <v>6300</v>
      </c>
      <c r="D8" s="333">
        <v>44161</v>
      </c>
      <c r="E8" t="s">
        <v>515</v>
      </c>
      <c r="F8">
        <v>0</v>
      </c>
      <c r="G8">
        <v>0</v>
      </c>
      <c r="H8" s="200">
        <f t="shared" si="0"/>
        <v>0</v>
      </c>
      <c r="I8" s="283" t="e">
        <f t="shared" si="1"/>
        <v>#DIV/0!</v>
      </c>
      <c r="J8">
        <v>0</v>
      </c>
      <c r="K8">
        <v>0</v>
      </c>
      <c r="L8">
        <v>0</v>
      </c>
      <c r="M8">
        <v>0</v>
      </c>
      <c r="N8">
        <v>0</v>
      </c>
      <c r="O8">
        <v>0</v>
      </c>
      <c r="P8" s="200">
        <f t="shared" si="2"/>
        <v>0</v>
      </c>
      <c r="Q8" s="281" t="e">
        <f t="shared" ref="Q8" si="8">ROUND(P8/J8,10)</f>
        <v>#DIV/0!</v>
      </c>
      <c r="R8" s="200">
        <f t="shared" si="4"/>
        <v>0</v>
      </c>
      <c r="S8" s="281" t="e">
        <f t="shared" ref="S8" si="9">ROUND(R8/K8,10)</f>
        <v>#DIV/0!</v>
      </c>
      <c r="T8" s="200">
        <f t="shared" si="6"/>
        <v>0</v>
      </c>
      <c r="U8" s="281" t="e">
        <f t="shared" si="7"/>
        <v>#DIV/0!</v>
      </c>
      <c r="V8" s="7"/>
    </row>
    <row r="9" spans="1:22">
      <c r="A9" s="334" t="s">
        <v>460</v>
      </c>
      <c r="B9" t="s">
        <v>418</v>
      </c>
      <c r="C9">
        <v>65032</v>
      </c>
      <c r="D9" s="333">
        <v>44088</v>
      </c>
      <c r="E9" t="s">
        <v>513</v>
      </c>
      <c r="F9">
        <v>0</v>
      </c>
      <c r="G9">
        <v>0</v>
      </c>
      <c r="H9" s="200">
        <f t="shared" si="0"/>
        <v>0</v>
      </c>
      <c r="I9" s="283" t="e">
        <f t="shared" si="1"/>
        <v>#DIV/0!</v>
      </c>
      <c r="J9">
        <v>0</v>
      </c>
      <c r="K9">
        <v>0</v>
      </c>
      <c r="L9">
        <v>0</v>
      </c>
      <c r="M9">
        <v>0</v>
      </c>
      <c r="N9">
        <v>0</v>
      </c>
      <c r="O9">
        <v>0</v>
      </c>
      <c r="P9" s="200">
        <f t="shared" si="2"/>
        <v>0</v>
      </c>
      <c r="Q9" s="281" t="e">
        <f t="shared" si="3"/>
        <v>#DIV/0!</v>
      </c>
      <c r="R9" s="200">
        <f t="shared" si="4"/>
        <v>0</v>
      </c>
      <c r="S9" s="281" t="e">
        <f t="shared" si="5"/>
        <v>#DIV/0!</v>
      </c>
      <c r="T9" s="200">
        <f t="shared" si="6"/>
        <v>0</v>
      </c>
      <c r="U9" s="281" t="e">
        <f t="shared" si="7"/>
        <v>#DIV/0!</v>
      </c>
      <c r="V9" s="7"/>
    </row>
    <row r="10" spans="1:22">
      <c r="A10" s="334">
        <v>403197908</v>
      </c>
      <c r="B10" t="s">
        <v>379</v>
      </c>
      <c r="C10">
        <v>1416</v>
      </c>
      <c r="D10" s="333">
        <v>42871</v>
      </c>
      <c r="E10" t="s">
        <v>511</v>
      </c>
      <c r="F10">
        <v>746.94</v>
      </c>
      <c r="G10">
        <v>746.94</v>
      </c>
      <c r="H10" s="200">
        <f t="shared" si="0"/>
        <v>0</v>
      </c>
      <c r="I10" s="283">
        <f t="shared" si="1"/>
        <v>0</v>
      </c>
      <c r="J10">
        <v>815.88</v>
      </c>
      <c r="K10">
        <v>815.88</v>
      </c>
      <c r="L10">
        <v>77.42</v>
      </c>
      <c r="M10">
        <v>815.88</v>
      </c>
      <c r="N10">
        <v>815.88</v>
      </c>
      <c r="O10">
        <v>77.42</v>
      </c>
      <c r="P10" s="200">
        <f t="shared" si="2"/>
        <v>0</v>
      </c>
      <c r="Q10" s="281">
        <f t="shared" si="3"/>
        <v>0</v>
      </c>
      <c r="R10" s="200">
        <f t="shared" si="4"/>
        <v>0</v>
      </c>
      <c r="S10" s="281">
        <f t="shared" si="5"/>
        <v>0</v>
      </c>
      <c r="T10" s="200">
        <f t="shared" si="6"/>
        <v>0</v>
      </c>
      <c r="U10" s="281">
        <f t="shared" si="7"/>
        <v>0</v>
      </c>
      <c r="V10" s="7"/>
    </row>
    <row r="11" spans="1:22">
      <c r="A11" s="334">
        <v>403197908</v>
      </c>
      <c r="B11" t="s">
        <v>379</v>
      </c>
      <c r="C11">
        <v>1416</v>
      </c>
      <c r="D11" s="333">
        <v>43235</v>
      </c>
      <c r="E11" t="s">
        <v>511</v>
      </c>
      <c r="F11">
        <v>971.02</v>
      </c>
      <c r="G11">
        <v>971.02</v>
      </c>
      <c r="H11" s="200">
        <f t="shared" si="0"/>
        <v>0</v>
      </c>
      <c r="I11" s="283">
        <f t="shared" si="1"/>
        <v>0</v>
      </c>
      <c r="J11">
        <v>1153.53</v>
      </c>
      <c r="K11">
        <v>1153.53</v>
      </c>
      <c r="L11">
        <v>7.76</v>
      </c>
      <c r="M11">
        <v>1153.53</v>
      </c>
      <c r="N11">
        <v>1153.53</v>
      </c>
      <c r="O11">
        <v>7.76</v>
      </c>
      <c r="P11" s="200">
        <f t="shared" si="2"/>
        <v>0</v>
      </c>
      <c r="Q11" s="281">
        <f t="shared" si="3"/>
        <v>0</v>
      </c>
      <c r="R11" s="200">
        <f t="shared" si="4"/>
        <v>0</v>
      </c>
      <c r="S11" s="281">
        <f t="shared" si="5"/>
        <v>0</v>
      </c>
      <c r="T11" s="200">
        <f t="shared" si="6"/>
        <v>0</v>
      </c>
      <c r="U11" s="281">
        <f t="shared" si="7"/>
        <v>0</v>
      </c>
      <c r="V11" s="7"/>
    </row>
    <row r="12" spans="1:22">
      <c r="A12" s="334">
        <v>403197908</v>
      </c>
      <c r="B12" t="s">
        <v>379</v>
      </c>
      <c r="C12">
        <v>1716</v>
      </c>
      <c r="D12" s="333">
        <v>43599</v>
      </c>
      <c r="E12" t="s">
        <v>511</v>
      </c>
      <c r="F12">
        <v>1516.19</v>
      </c>
      <c r="G12">
        <v>1516.19</v>
      </c>
      <c r="H12" s="200">
        <f t="shared" si="0"/>
        <v>0</v>
      </c>
      <c r="I12" s="283">
        <f t="shared" si="1"/>
        <v>0</v>
      </c>
      <c r="J12">
        <v>1704.81</v>
      </c>
      <c r="K12">
        <v>1704.81</v>
      </c>
      <c r="L12">
        <v>108.48</v>
      </c>
      <c r="M12">
        <v>1704.81</v>
      </c>
      <c r="N12">
        <v>1704.81</v>
      </c>
      <c r="O12">
        <v>108.48</v>
      </c>
      <c r="P12" s="200">
        <f t="shared" si="2"/>
        <v>0</v>
      </c>
      <c r="Q12" s="281">
        <f t="shared" si="3"/>
        <v>0</v>
      </c>
      <c r="R12" s="200">
        <f t="shared" si="4"/>
        <v>0</v>
      </c>
      <c r="S12" s="281">
        <f t="shared" si="5"/>
        <v>0</v>
      </c>
      <c r="T12" s="200">
        <f t="shared" si="6"/>
        <v>0</v>
      </c>
      <c r="U12" s="281">
        <f t="shared" si="7"/>
        <v>0</v>
      </c>
      <c r="V12" s="7"/>
    </row>
    <row r="13" spans="1:22">
      <c r="A13" s="334">
        <v>474184900</v>
      </c>
      <c r="B13" t="s">
        <v>385</v>
      </c>
      <c r="C13">
        <v>3154</v>
      </c>
      <c r="D13" s="333">
        <v>42859</v>
      </c>
      <c r="E13" t="s">
        <v>511</v>
      </c>
      <c r="F13">
        <v>998.24</v>
      </c>
      <c r="G13">
        <v>998.24</v>
      </c>
      <c r="H13" s="200">
        <f t="shared" si="0"/>
        <v>0</v>
      </c>
      <c r="I13" s="283">
        <f t="shared" si="1"/>
        <v>0</v>
      </c>
      <c r="J13">
        <v>1088.23</v>
      </c>
      <c r="K13">
        <v>1088.23</v>
      </c>
      <c r="L13">
        <v>105.62</v>
      </c>
      <c r="M13">
        <v>1088.23</v>
      </c>
      <c r="N13">
        <v>1088.23</v>
      </c>
      <c r="O13">
        <v>105.62</v>
      </c>
      <c r="P13" s="200">
        <f t="shared" si="2"/>
        <v>0</v>
      </c>
      <c r="Q13" s="281">
        <f t="shared" si="3"/>
        <v>0</v>
      </c>
      <c r="R13" s="200">
        <f t="shared" si="4"/>
        <v>0</v>
      </c>
      <c r="S13" s="281">
        <f t="shared" si="5"/>
        <v>0</v>
      </c>
      <c r="T13" s="200">
        <f t="shared" si="6"/>
        <v>0</v>
      </c>
      <c r="U13" s="281">
        <f t="shared" si="7"/>
        <v>0</v>
      </c>
      <c r="V13" s="7"/>
    </row>
    <row r="14" spans="1:22">
      <c r="A14" s="334">
        <v>474184900</v>
      </c>
      <c r="B14" t="s">
        <v>385</v>
      </c>
      <c r="C14">
        <v>3154</v>
      </c>
      <c r="D14" s="333">
        <v>43223</v>
      </c>
      <c r="E14" t="s">
        <v>511</v>
      </c>
      <c r="F14">
        <v>1039.83</v>
      </c>
      <c r="G14">
        <v>1039.83</v>
      </c>
      <c r="H14" s="200">
        <f t="shared" si="0"/>
        <v>0</v>
      </c>
      <c r="I14" s="283">
        <f t="shared" si="1"/>
        <v>0</v>
      </c>
      <c r="J14">
        <v>1256.33</v>
      </c>
      <c r="K14">
        <v>1256.33</v>
      </c>
      <c r="L14">
        <v>-12.74</v>
      </c>
      <c r="M14">
        <v>1256.33</v>
      </c>
      <c r="N14">
        <v>1256.33</v>
      </c>
      <c r="O14">
        <v>-12.74</v>
      </c>
      <c r="P14" s="200">
        <f t="shared" si="2"/>
        <v>0</v>
      </c>
      <c r="Q14" s="281">
        <f t="shared" si="3"/>
        <v>0</v>
      </c>
      <c r="R14" s="200">
        <f t="shared" si="4"/>
        <v>0</v>
      </c>
      <c r="S14" s="281">
        <f t="shared" si="5"/>
        <v>0</v>
      </c>
      <c r="T14" s="200">
        <f t="shared" si="6"/>
        <v>0</v>
      </c>
      <c r="U14" s="281">
        <f t="shared" si="7"/>
        <v>0</v>
      </c>
      <c r="V14" s="7"/>
    </row>
    <row r="15" spans="1:22">
      <c r="A15" s="334">
        <v>474184900</v>
      </c>
      <c r="B15" t="s">
        <v>385</v>
      </c>
      <c r="C15">
        <v>3654</v>
      </c>
      <c r="D15" s="333">
        <v>43587</v>
      </c>
      <c r="E15" t="s">
        <v>511</v>
      </c>
      <c r="F15">
        <v>1204.68</v>
      </c>
      <c r="G15">
        <v>1204.68</v>
      </c>
      <c r="H15" s="200">
        <f t="shared" si="0"/>
        <v>0</v>
      </c>
      <c r="I15" s="283">
        <f t="shared" si="1"/>
        <v>0</v>
      </c>
      <c r="J15">
        <v>1345.14</v>
      </c>
      <c r="K15">
        <v>1345.14</v>
      </c>
      <c r="L15">
        <v>95.6</v>
      </c>
      <c r="M15">
        <v>1345.14</v>
      </c>
      <c r="N15">
        <v>1345.14</v>
      </c>
      <c r="O15">
        <v>95.6</v>
      </c>
      <c r="P15" s="200">
        <f t="shared" si="2"/>
        <v>0</v>
      </c>
      <c r="Q15" s="281">
        <f t="shared" si="3"/>
        <v>0</v>
      </c>
      <c r="R15" s="200">
        <f t="shared" si="4"/>
        <v>0</v>
      </c>
      <c r="S15" s="281">
        <f t="shared" si="5"/>
        <v>0</v>
      </c>
      <c r="T15" s="200">
        <f t="shared" si="6"/>
        <v>0</v>
      </c>
      <c r="U15" s="281">
        <f t="shared" si="7"/>
        <v>0</v>
      </c>
      <c r="V15" s="7"/>
    </row>
    <row r="16" spans="1:22">
      <c r="A16" s="334">
        <v>474184900</v>
      </c>
      <c r="B16" t="s">
        <v>385</v>
      </c>
      <c r="C16">
        <v>3654</v>
      </c>
      <c r="D16" s="333">
        <v>43985</v>
      </c>
      <c r="E16" t="s">
        <v>511</v>
      </c>
      <c r="F16">
        <v>1252.8699999999999</v>
      </c>
      <c r="G16">
        <v>1252.8699999999999</v>
      </c>
      <c r="H16" s="200">
        <f t="shared" si="0"/>
        <v>0</v>
      </c>
      <c r="I16" s="283">
        <f t="shared" si="1"/>
        <v>0</v>
      </c>
      <c r="J16">
        <v>1393.62</v>
      </c>
      <c r="K16">
        <v>1393.62</v>
      </c>
      <c r="L16">
        <v>104.75</v>
      </c>
      <c r="M16">
        <v>1393.62</v>
      </c>
      <c r="N16">
        <v>1393.62</v>
      </c>
      <c r="O16">
        <v>104.75</v>
      </c>
      <c r="P16" s="200">
        <f t="shared" si="2"/>
        <v>0</v>
      </c>
      <c r="Q16" s="281">
        <f t="shared" si="3"/>
        <v>0</v>
      </c>
      <c r="R16" s="200">
        <f t="shared" si="4"/>
        <v>0</v>
      </c>
      <c r="S16" s="281">
        <f t="shared" si="5"/>
        <v>0</v>
      </c>
      <c r="T16" s="200">
        <f t="shared" si="6"/>
        <v>0</v>
      </c>
      <c r="U16" s="281">
        <f t="shared" si="7"/>
        <v>0</v>
      </c>
      <c r="V16" s="7"/>
    </row>
    <row r="17" spans="1:22">
      <c r="A17" s="334">
        <v>533004909</v>
      </c>
      <c r="B17" t="s">
        <v>461</v>
      </c>
      <c r="C17">
        <v>4148</v>
      </c>
      <c r="D17" s="333">
        <v>42912</v>
      </c>
      <c r="E17" t="s">
        <v>511</v>
      </c>
      <c r="F17">
        <v>329.77</v>
      </c>
      <c r="G17">
        <v>329.77</v>
      </c>
      <c r="H17" s="200">
        <f t="shared" si="0"/>
        <v>0</v>
      </c>
      <c r="I17" s="283">
        <f t="shared" si="1"/>
        <v>0</v>
      </c>
      <c r="J17">
        <v>368.6</v>
      </c>
      <c r="K17">
        <v>368.6</v>
      </c>
      <c r="L17">
        <v>25.79</v>
      </c>
      <c r="M17">
        <v>368.6</v>
      </c>
      <c r="N17">
        <v>368.6</v>
      </c>
      <c r="O17">
        <v>25.79</v>
      </c>
      <c r="P17" s="200">
        <f t="shared" si="2"/>
        <v>0</v>
      </c>
      <c r="Q17" s="281">
        <f t="shared" si="3"/>
        <v>0</v>
      </c>
      <c r="R17" s="200">
        <f t="shared" si="4"/>
        <v>0</v>
      </c>
      <c r="S17" s="281">
        <f t="shared" si="5"/>
        <v>0</v>
      </c>
      <c r="T17" s="200">
        <f t="shared" si="6"/>
        <v>0</v>
      </c>
      <c r="U17" s="281">
        <f t="shared" si="7"/>
        <v>0</v>
      </c>
      <c r="V17" s="7"/>
    </row>
    <row r="18" spans="1:22">
      <c r="A18" s="334">
        <v>533004909</v>
      </c>
      <c r="B18" t="s">
        <v>461</v>
      </c>
      <c r="C18">
        <v>5188</v>
      </c>
      <c r="D18" s="333">
        <v>43616</v>
      </c>
      <c r="E18" t="s">
        <v>511</v>
      </c>
      <c r="F18">
        <v>505.83</v>
      </c>
      <c r="G18">
        <v>505.83</v>
      </c>
      <c r="H18" s="200">
        <f t="shared" si="0"/>
        <v>0</v>
      </c>
      <c r="I18" s="283">
        <f t="shared" si="1"/>
        <v>0</v>
      </c>
      <c r="J18">
        <v>563.62</v>
      </c>
      <c r="K18">
        <v>563.62</v>
      </c>
      <c r="L18">
        <v>41.33</v>
      </c>
      <c r="M18">
        <v>563.62</v>
      </c>
      <c r="N18">
        <v>563.62</v>
      </c>
      <c r="O18">
        <v>41.33</v>
      </c>
      <c r="P18" s="200">
        <f t="shared" si="2"/>
        <v>0</v>
      </c>
      <c r="Q18" s="281">
        <f t="shared" si="3"/>
        <v>0</v>
      </c>
      <c r="R18" s="200">
        <f t="shared" si="4"/>
        <v>0</v>
      </c>
      <c r="S18" s="281">
        <f t="shared" si="5"/>
        <v>0</v>
      </c>
      <c r="T18" s="200">
        <f t="shared" si="6"/>
        <v>0</v>
      </c>
      <c r="U18" s="281">
        <f t="shared" si="7"/>
        <v>0</v>
      </c>
      <c r="V18" s="7"/>
    </row>
    <row r="19" spans="1:22">
      <c r="A19" s="334">
        <v>533004909</v>
      </c>
      <c r="B19" t="s">
        <v>461</v>
      </c>
      <c r="C19">
        <v>5188</v>
      </c>
      <c r="D19" s="333">
        <v>43984</v>
      </c>
      <c r="E19" t="s">
        <v>511</v>
      </c>
      <c r="F19">
        <v>472.11</v>
      </c>
      <c r="G19">
        <v>472.11</v>
      </c>
      <c r="H19" s="200">
        <f t="shared" si="0"/>
        <v>0</v>
      </c>
      <c r="I19" s="283">
        <f t="shared" si="1"/>
        <v>0</v>
      </c>
      <c r="J19">
        <v>521.94000000000005</v>
      </c>
      <c r="K19">
        <v>521.94000000000005</v>
      </c>
      <c r="L19">
        <v>42.68</v>
      </c>
      <c r="M19">
        <v>521.94000000000005</v>
      </c>
      <c r="N19">
        <v>521.94000000000005</v>
      </c>
      <c r="O19">
        <v>42.68</v>
      </c>
      <c r="P19" s="200">
        <f t="shared" si="2"/>
        <v>0</v>
      </c>
      <c r="Q19" s="281">
        <f t="shared" si="3"/>
        <v>0</v>
      </c>
      <c r="R19" s="200">
        <f t="shared" si="4"/>
        <v>0</v>
      </c>
      <c r="S19" s="281">
        <f t="shared" si="5"/>
        <v>0</v>
      </c>
      <c r="T19" s="200">
        <f t="shared" si="6"/>
        <v>0</v>
      </c>
      <c r="U19" s="281">
        <f t="shared" si="7"/>
        <v>0</v>
      </c>
      <c r="V19" s="7"/>
    </row>
    <row r="20" spans="1:22">
      <c r="A20" s="334">
        <v>545831901</v>
      </c>
      <c r="B20" t="s">
        <v>382</v>
      </c>
      <c r="C20">
        <v>4538</v>
      </c>
      <c r="D20" s="333">
        <v>43399</v>
      </c>
      <c r="E20" t="s">
        <v>511</v>
      </c>
      <c r="F20">
        <v>251.86</v>
      </c>
      <c r="G20">
        <v>251.86</v>
      </c>
      <c r="H20" s="200">
        <f t="shared" si="0"/>
        <v>0</v>
      </c>
      <c r="I20" s="283">
        <f t="shared" si="1"/>
        <v>0</v>
      </c>
      <c r="J20">
        <v>289.54000000000002</v>
      </c>
      <c r="K20">
        <v>289.54000000000002</v>
      </c>
      <c r="L20">
        <v>11.67</v>
      </c>
      <c r="M20">
        <v>289.54000000000002</v>
      </c>
      <c r="N20">
        <v>289.54000000000002</v>
      </c>
      <c r="O20">
        <v>11.67</v>
      </c>
      <c r="P20" s="200">
        <f t="shared" si="2"/>
        <v>0</v>
      </c>
      <c r="Q20" s="281">
        <f t="shared" si="3"/>
        <v>0</v>
      </c>
      <c r="R20" s="200">
        <f t="shared" si="4"/>
        <v>0</v>
      </c>
      <c r="S20" s="281">
        <f t="shared" si="5"/>
        <v>0</v>
      </c>
      <c r="T20" s="200">
        <f t="shared" si="6"/>
        <v>0</v>
      </c>
      <c r="U20" s="281">
        <f t="shared" si="7"/>
        <v>0</v>
      </c>
      <c r="V20" s="7"/>
    </row>
    <row r="21" spans="1:22">
      <c r="A21" s="334">
        <v>575035902</v>
      </c>
      <c r="B21" t="s">
        <v>525</v>
      </c>
      <c r="C21">
        <v>15713</v>
      </c>
      <c r="D21" s="333">
        <v>42878</v>
      </c>
      <c r="E21" t="s">
        <v>511</v>
      </c>
      <c r="F21">
        <v>331.54</v>
      </c>
      <c r="G21">
        <v>331.54</v>
      </c>
      <c r="H21" s="200">
        <f t="shared" si="0"/>
        <v>0</v>
      </c>
      <c r="I21" s="283">
        <f t="shared" si="1"/>
        <v>0</v>
      </c>
      <c r="J21">
        <v>371.16</v>
      </c>
      <c r="K21">
        <v>371.16</v>
      </c>
      <c r="L21">
        <v>25.35</v>
      </c>
      <c r="M21">
        <v>371.16</v>
      </c>
      <c r="N21">
        <v>371.16</v>
      </c>
      <c r="O21">
        <v>25.35</v>
      </c>
      <c r="P21" s="200">
        <f t="shared" si="2"/>
        <v>0</v>
      </c>
      <c r="Q21" s="281">
        <f t="shared" si="3"/>
        <v>0</v>
      </c>
      <c r="R21" s="200">
        <f t="shared" si="4"/>
        <v>0</v>
      </c>
      <c r="S21" s="281">
        <f t="shared" si="5"/>
        <v>0</v>
      </c>
      <c r="T21" s="200">
        <f t="shared" si="6"/>
        <v>0</v>
      </c>
      <c r="U21" s="281">
        <f t="shared" si="7"/>
        <v>0</v>
      </c>
      <c r="V21" s="7"/>
    </row>
    <row r="22" spans="1:22">
      <c r="A22" s="334">
        <v>575035902</v>
      </c>
      <c r="B22" t="s">
        <v>525</v>
      </c>
      <c r="C22">
        <v>15713</v>
      </c>
      <c r="D22" s="333">
        <v>42878</v>
      </c>
      <c r="E22" t="s">
        <v>511</v>
      </c>
      <c r="F22">
        <v>455.87</v>
      </c>
      <c r="G22">
        <v>455.87</v>
      </c>
      <c r="H22" s="200">
        <f t="shared" si="0"/>
        <v>0</v>
      </c>
      <c r="I22" s="283">
        <f t="shared" si="1"/>
        <v>0</v>
      </c>
      <c r="J22">
        <v>510.35</v>
      </c>
      <c r="K22">
        <v>510.35</v>
      </c>
      <c r="L22">
        <v>34.85</v>
      </c>
      <c r="M22">
        <v>510.35</v>
      </c>
      <c r="N22">
        <v>510.35</v>
      </c>
      <c r="O22">
        <v>34.85</v>
      </c>
      <c r="P22" s="200">
        <f t="shared" si="2"/>
        <v>0</v>
      </c>
      <c r="Q22" s="281">
        <f t="shared" si="3"/>
        <v>0</v>
      </c>
      <c r="R22" s="200">
        <f t="shared" si="4"/>
        <v>0</v>
      </c>
      <c r="S22" s="281">
        <f t="shared" si="5"/>
        <v>0</v>
      </c>
      <c r="T22" s="200">
        <f t="shared" si="6"/>
        <v>0</v>
      </c>
      <c r="U22" s="281">
        <f t="shared" si="7"/>
        <v>0</v>
      </c>
      <c r="V22" s="7"/>
    </row>
    <row r="23" spans="1:22">
      <c r="A23" s="334">
        <v>575035902</v>
      </c>
      <c r="B23" t="s">
        <v>525</v>
      </c>
      <c r="C23">
        <v>15713</v>
      </c>
      <c r="D23" s="333">
        <v>43249</v>
      </c>
      <c r="E23" t="s">
        <v>511</v>
      </c>
      <c r="F23">
        <v>455.87</v>
      </c>
      <c r="G23">
        <v>455.87</v>
      </c>
      <c r="H23" s="200">
        <f t="shared" si="0"/>
        <v>0</v>
      </c>
      <c r="I23" s="283">
        <f t="shared" si="1"/>
        <v>0</v>
      </c>
      <c r="J23">
        <v>531.29999999999995</v>
      </c>
      <c r="K23">
        <v>531.29999999999995</v>
      </c>
      <c r="L23">
        <v>13.9</v>
      </c>
      <c r="M23">
        <v>531.29999999999995</v>
      </c>
      <c r="N23">
        <v>531.29999999999995</v>
      </c>
      <c r="O23">
        <v>13.9</v>
      </c>
      <c r="P23" s="200">
        <f t="shared" si="2"/>
        <v>0</v>
      </c>
      <c r="Q23" s="281">
        <f t="shared" si="3"/>
        <v>0</v>
      </c>
      <c r="R23" s="200">
        <f t="shared" si="4"/>
        <v>0</v>
      </c>
      <c r="S23" s="281">
        <f t="shared" si="5"/>
        <v>0</v>
      </c>
      <c r="T23" s="200">
        <f t="shared" si="6"/>
        <v>0</v>
      </c>
      <c r="U23" s="281">
        <f t="shared" si="7"/>
        <v>0</v>
      </c>
      <c r="V23" s="7"/>
    </row>
    <row r="24" spans="1:22">
      <c r="A24" s="334">
        <v>691678007</v>
      </c>
      <c r="B24" t="s">
        <v>284</v>
      </c>
      <c r="C24">
        <v>12030</v>
      </c>
      <c r="D24" s="333">
        <v>44117</v>
      </c>
      <c r="E24" t="s">
        <v>521</v>
      </c>
      <c r="F24">
        <v>0</v>
      </c>
      <c r="G24">
        <v>0</v>
      </c>
      <c r="H24" s="200">
        <f t="shared" si="0"/>
        <v>0</v>
      </c>
      <c r="I24" s="283" t="e">
        <f t="shared" si="1"/>
        <v>#DIV/0!</v>
      </c>
      <c r="J24">
        <v>0</v>
      </c>
      <c r="K24">
        <v>0</v>
      </c>
      <c r="L24">
        <v>0</v>
      </c>
      <c r="M24">
        <v>0</v>
      </c>
      <c r="N24">
        <v>0</v>
      </c>
      <c r="O24">
        <v>0</v>
      </c>
      <c r="P24" s="200">
        <f t="shared" si="2"/>
        <v>0</v>
      </c>
      <c r="Q24" s="281" t="e">
        <f t="shared" si="3"/>
        <v>#DIV/0!</v>
      </c>
      <c r="R24" s="200">
        <f t="shared" si="4"/>
        <v>0</v>
      </c>
      <c r="S24" s="281" t="e">
        <f t="shared" si="5"/>
        <v>#DIV/0!</v>
      </c>
      <c r="T24" s="200">
        <f t="shared" si="6"/>
        <v>0</v>
      </c>
      <c r="U24" s="281" t="e">
        <f t="shared" si="7"/>
        <v>#DIV/0!</v>
      </c>
      <c r="V24" s="7"/>
    </row>
    <row r="25" spans="1:22">
      <c r="A25" s="334">
        <v>588950907</v>
      </c>
      <c r="B25" t="s">
        <v>384</v>
      </c>
      <c r="C25">
        <v>19754</v>
      </c>
      <c r="D25" s="333">
        <v>43522</v>
      </c>
      <c r="E25" t="s">
        <v>511</v>
      </c>
      <c r="F25">
        <v>1406.73</v>
      </c>
      <c r="G25">
        <v>1406.73</v>
      </c>
      <c r="H25" s="200">
        <f t="shared" si="0"/>
        <v>0</v>
      </c>
      <c r="I25" s="283">
        <f t="shared" si="1"/>
        <v>0</v>
      </c>
      <c r="J25">
        <v>1595.16</v>
      </c>
      <c r="K25">
        <v>1595.16</v>
      </c>
      <c r="L25">
        <v>87.22</v>
      </c>
      <c r="M25">
        <v>1595.16</v>
      </c>
      <c r="N25">
        <v>1595.16</v>
      </c>
      <c r="O25">
        <v>87.22</v>
      </c>
      <c r="P25" s="200">
        <f t="shared" si="2"/>
        <v>0</v>
      </c>
      <c r="Q25" s="281">
        <f t="shared" si="3"/>
        <v>0</v>
      </c>
      <c r="R25" s="200">
        <f t="shared" si="4"/>
        <v>0</v>
      </c>
      <c r="S25" s="281">
        <f t="shared" si="5"/>
        <v>0</v>
      </c>
      <c r="T25" s="200">
        <f t="shared" si="6"/>
        <v>0</v>
      </c>
      <c r="U25" s="281">
        <f t="shared" si="7"/>
        <v>0</v>
      </c>
      <c r="V25" s="7"/>
    </row>
    <row r="26" spans="1:22">
      <c r="A26" s="334">
        <v>588950907</v>
      </c>
      <c r="B26" t="s">
        <v>384</v>
      </c>
      <c r="C26">
        <v>19754</v>
      </c>
      <c r="D26" s="333">
        <v>43886</v>
      </c>
      <c r="E26" t="s">
        <v>511</v>
      </c>
      <c r="F26">
        <v>1406.73</v>
      </c>
      <c r="G26">
        <v>1406.73</v>
      </c>
      <c r="H26" s="200">
        <f t="shared" si="0"/>
        <v>0</v>
      </c>
      <c r="I26" s="283">
        <f t="shared" si="1"/>
        <v>0</v>
      </c>
      <c r="J26">
        <v>1526.59</v>
      </c>
      <c r="K26">
        <v>1526.59</v>
      </c>
      <c r="L26">
        <v>155.79</v>
      </c>
      <c r="M26">
        <v>1526.59</v>
      </c>
      <c r="N26">
        <v>1526.59</v>
      </c>
      <c r="O26">
        <v>155.79</v>
      </c>
      <c r="P26" s="200">
        <f t="shared" si="2"/>
        <v>0</v>
      </c>
      <c r="Q26" s="281">
        <f t="shared" si="3"/>
        <v>0</v>
      </c>
      <c r="R26" s="200">
        <f t="shared" si="4"/>
        <v>0</v>
      </c>
      <c r="S26" s="281">
        <f t="shared" si="5"/>
        <v>0</v>
      </c>
      <c r="T26" s="200">
        <f t="shared" si="6"/>
        <v>0</v>
      </c>
      <c r="U26" s="281">
        <f t="shared" si="7"/>
        <v>0</v>
      </c>
      <c r="V26" s="7"/>
    </row>
    <row r="27" spans="1:22">
      <c r="A27" s="334" t="s">
        <v>309</v>
      </c>
      <c r="B27" t="s">
        <v>468</v>
      </c>
      <c r="C27">
        <v>20835</v>
      </c>
      <c r="D27" s="333">
        <v>44089</v>
      </c>
      <c r="E27" t="s">
        <v>523</v>
      </c>
      <c r="F27">
        <v>0</v>
      </c>
      <c r="G27">
        <v>0</v>
      </c>
      <c r="H27" s="200">
        <f t="shared" si="0"/>
        <v>0</v>
      </c>
      <c r="I27" s="283" t="e">
        <f t="shared" si="1"/>
        <v>#DIV/0!</v>
      </c>
      <c r="J27">
        <v>0</v>
      </c>
      <c r="K27">
        <v>0</v>
      </c>
      <c r="L27">
        <v>0</v>
      </c>
      <c r="M27">
        <v>0</v>
      </c>
      <c r="N27">
        <v>0</v>
      </c>
      <c r="O27">
        <v>0</v>
      </c>
      <c r="P27" s="200">
        <f t="shared" si="2"/>
        <v>0</v>
      </c>
      <c r="Q27" s="281" t="e">
        <f t="shared" si="3"/>
        <v>#DIV/0!</v>
      </c>
      <c r="R27" s="200">
        <f t="shared" si="4"/>
        <v>0</v>
      </c>
      <c r="S27" s="281" t="e">
        <f t="shared" si="5"/>
        <v>#DIV/0!</v>
      </c>
      <c r="T27" s="200">
        <f t="shared" si="6"/>
        <v>0</v>
      </c>
      <c r="U27" s="281" t="e">
        <f t="shared" si="7"/>
        <v>#DIV/0!</v>
      </c>
      <c r="V27" s="7"/>
    </row>
    <row r="28" spans="1:22">
      <c r="A28" s="334">
        <v>803054204</v>
      </c>
      <c r="B28" t="s">
        <v>469</v>
      </c>
      <c r="C28">
        <v>3700</v>
      </c>
      <c r="D28" s="333">
        <v>42877</v>
      </c>
      <c r="E28" t="s">
        <v>523</v>
      </c>
      <c r="F28">
        <v>1463</v>
      </c>
      <c r="G28">
        <v>1463</v>
      </c>
      <c r="H28" s="200">
        <f t="shared" si="0"/>
        <v>0</v>
      </c>
      <c r="I28" s="283">
        <f t="shared" si="1"/>
        <v>0</v>
      </c>
      <c r="J28">
        <v>1463</v>
      </c>
      <c r="K28">
        <v>1463</v>
      </c>
      <c r="L28">
        <v>0</v>
      </c>
      <c r="M28">
        <v>1463</v>
      </c>
      <c r="N28">
        <v>1463</v>
      </c>
      <c r="O28">
        <v>0</v>
      </c>
      <c r="P28" s="200">
        <f t="shared" si="2"/>
        <v>0</v>
      </c>
      <c r="Q28" s="281">
        <f t="shared" si="3"/>
        <v>0</v>
      </c>
      <c r="R28" s="200">
        <f t="shared" si="4"/>
        <v>0</v>
      </c>
      <c r="S28" s="281">
        <f t="shared" si="5"/>
        <v>0</v>
      </c>
      <c r="T28" s="200">
        <f t="shared" si="6"/>
        <v>0</v>
      </c>
      <c r="U28" s="281" t="e">
        <f t="shared" si="7"/>
        <v>#DIV/0!</v>
      </c>
      <c r="V28" s="7"/>
    </row>
    <row r="29" spans="1:22">
      <c r="A29" s="334">
        <v>803054204</v>
      </c>
      <c r="B29" t="s">
        <v>469</v>
      </c>
      <c r="C29">
        <v>3700</v>
      </c>
      <c r="D29" s="333">
        <v>43249</v>
      </c>
      <c r="E29" t="s">
        <v>523</v>
      </c>
      <c r="F29">
        <v>1574.91</v>
      </c>
      <c r="G29">
        <v>1574.91</v>
      </c>
      <c r="H29" s="200">
        <f t="shared" si="0"/>
        <v>0</v>
      </c>
      <c r="I29" s="283">
        <f t="shared" si="1"/>
        <v>0</v>
      </c>
      <c r="J29">
        <v>1574.91</v>
      </c>
      <c r="K29">
        <v>1574.91</v>
      </c>
      <c r="L29">
        <v>0</v>
      </c>
      <c r="M29">
        <v>1574.91</v>
      </c>
      <c r="N29">
        <v>1574.91</v>
      </c>
      <c r="O29">
        <v>0</v>
      </c>
      <c r="P29" s="200">
        <f t="shared" si="2"/>
        <v>0</v>
      </c>
      <c r="Q29" s="281">
        <f t="shared" si="3"/>
        <v>0</v>
      </c>
      <c r="R29" s="200">
        <f t="shared" si="4"/>
        <v>0</v>
      </c>
      <c r="S29" s="281">
        <f t="shared" si="5"/>
        <v>0</v>
      </c>
      <c r="T29" s="200">
        <f t="shared" si="6"/>
        <v>0</v>
      </c>
      <c r="U29" s="281" t="e">
        <f t="shared" si="7"/>
        <v>#DIV/0!</v>
      </c>
      <c r="V29" s="7"/>
    </row>
    <row r="30" spans="1:22">
      <c r="A30" s="334">
        <v>803054204</v>
      </c>
      <c r="B30" t="s">
        <v>469</v>
      </c>
      <c r="C30">
        <v>7300</v>
      </c>
      <c r="D30" s="333">
        <v>43613</v>
      </c>
      <c r="E30" t="s">
        <v>523</v>
      </c>
      <c r="F30">
        <v>3145.15</v>
      </c>
      <c r="G30">
        <v>3145.15</v>
      </c>
      <c r="H30" s="200">
        <f t="shared" si="0"/>
        <v>0</v>
      </c>
      <c r="I30" s="283">
        <f t="shared" si="1"/>
        <v>0</v>
      </c>
      <c r="J30">
        <v>3145.15</v>
      </c>
      <c r="K30">
        <v>3145.15</v>
      </c>
      <c r="L30">
        <v>0</v>
      </c>
      <c r="M30">
        <v>3145.15</v>
      </c>
      <c r="N30">
        <v>3145.15</v>
      </c>
      <c r="O30">
        <v>0</v>
      </c>
      <c r="P30" s="200">
        <f t="shared" si="2"/>
        <v>0</v>
      </c>
      <c r="Q30" s="281">
        <f t="shared" si="3"/>
        <v>0</v>
      </c>
      <c r="R30" s="200">
        <f t="shared" si="4"/>
        <v>0</v>
      </c>
      <c r="S30" s="281">
        <f t="shared" si="5"/>
        <v>0</v>
      </c>
      <c r="T30" s="200">
        <f t="shared" si="6"/>
        <v>0</v>
      </c>
      <c r="U30" s="281" t="e">
        <f t="shared" si="7"/>
        <v>#DIV/0!</v>
      </c>
      <c r="V30" s="7"/>
    </row>
    <row r="31" spans="1:22">
      <c r="A31" s="334">
        <v>803054204</v>
      </c>
      <c r="B31" t="s">
        <v>469</v>
      </c>
      <c r="C31">
        <v>6200</v>
      </c>
      <c r="D31" s="333">
        <v>43984</v>
      </c>
      <c r="E31" t="s">
        <v>523</v>
      </c>
      <c r="F31">
        <v>2768.41</v>
      </c>
      <c r="G31">
        <v>2768.41</v>
      </c>
      <c r="H31" s="200">
        <f t="shared" si="0"/>
        <v>0</v>
      </c>
      <c r="I31" s="283">
        <f t="shared" si="1"/>
        <v>0</v>
      </c>
      <c r="J31">
        <v>2768.41</v>
      </c>
      <c r="K31">
        <v>2768.41</v>
      </c>
      <c r="L31">
        <v>0</v>
      </c>
      <c r="M31">
        <v>2768.41</v>
      </c>
      <c r="N31">
        <v>2768.41</v>
      </c>
      <c r="O31">
        <v>0</v>
      </c>
      <c r="P31" s="200">
        <f t="shared" si="2"/>
        <v>0</v>
      </c>
      <c r="Q31" s="281">
        <f t="shared" si="3"/>
        <v>0</v>
      </c>
      <c r="R31" s="200">
        <f t="shared" si="4"/>
        <v>0</v>
      </c>
      <c r="S31" s="281">
        <f t="shared" si="5"/>
        <v>0</v>
      </c>
      <c r="T31" s="200">
        <f t="shared" si="6"/>
        <v>0</v>
      </c>
      <c r="U31" s="281" t="e">
        <f t="shared" si="7"/>
        <v>#DIV/0!</v>
      </c>
      <c r="V31" s="7"/>
    </row>
    <row r="32" spans="1:22">
      <c r="A32" s="334" t="s">
        <v>315</v>
      </c>
      <c r="B32" t="s">
        <v>472</v>
      </c>
      <c r="C32">
        <v>30600</v>
      </c>
      <c r="D32" s="333">
        <v>1</v>
      </c>
      <c r="E32" t="s">
        <v>523</v>
      </c>
      <c r="F32">
        <v>0</v>
      </c>
      <c r="G32">
        <v>0</v>
      </c>
      <c r="H32" s="200">
        <f t="shared" si="0"/>
        <v>0</v>
      </c>
      <c r="I32" s="283" t="e">
        <f t="shared" si="1"/>
        <v>#DIV/0!</v>
      </c>
      <c r="J32">
        <v>0</v>
      </c>
      <c r="K32">
        <v>0</v>
      </c>
      <c r="L32">
        <v>0</v>
      </c>
      <c r="M32">
        <v>0</v>
      </c>
      <c r="N32">
        <v>0</v>
      </c>
      <c r="O32">
        <v>0</v>
      </c>
      <c r="P32" s="200">
        <f t="shared" si="2"/>
        <v>0</v>
      </c>
      <c r="Q32" s="281" t="e">
        <f t="shared" si="3"/>
        <v>#DIV/0!</v>
      </c>
      <c r="R32" s="200">
        <f t="shared" si="4"/>
        <v>0</v>
      </c>
      <c r="S32" s="281" t="e">
        <f t="shared" si="5"/>
        <v>#DIV/0!</v>
      </c>
      <c r="T32" s="200">
        <f t="shared" si="6"/>
        <v>0</v>
      </c>
      <c r="U32" s="281" t="e">
        <f t="shared" si="7"/>
        <v>#DIV/0!</v>
      </c>
      <c r="V32" s="7"/>
    </row>
    <row r="33" spans="1:22">
      <c r="A33" s="334">
        <v>712459908</v>
      </c>
      <c r="B33" t="s">
        <v>406</v>
      </c>
      <c r="C33">
        <v>2596</v>
      </c>
      <c r="D33" s="333">
        <v>43591</v>
      </c>
      <c r="E33" t="s">
        <v>509</v>
      </c>
      <c r="F33">
        <v>5451.6</v>
      </c>
      <c r="G33">
        <v>5451.6</v>
      </c>
      <c r="H33" s="200">
        <f t="shared" si="0"/>
        <v>0</v>
      </c>
      <c r="I33" s="283">
        <f t="shared" si="1"/>
        <v>0</v>
      </c>
      <c r="J33">
        <v>5348.9</v>
      </c>
      <c r="K33">
        <v>5348.9</v>
      </c>
      <c r="L33">
        <v>705.41</v>
      </c>
      <c r="M33">
        <v>5348.9</v>
      </c>
      <c r="N33">
        <v>5348.9</v>
      </c>
      <c r="O33">
        <v>705.41</v>
      </c>
      <c r="P33" s="200">
        <f t="shared" si="2"/>
        <v>0</v>
      </c>
      <c r="Q33" s="281">
        <f t="shared" si="3"/>
        <v>0</v>
      </c>
      <c r="R33" s="200">
        <f t="shared" si="4"/>
        <v>0</v>
      </c>
      <c r="S33" s="281">
        <f t="shared" si="5"/>
        <v>0</v>
      </c>
      <c r="T33" s="200">
        <f t="shared" si="6"/>
        <v>0</v>
      </c>
      <c r="U33" s="281">
        <f t="shared" si="7"/>
        <v>0</v>
      </c>
      <c r="V33" s="7"/>
    </row>
    <row r="34" spans="1:22">
      <c r="A34" s="334">
        <v>712459908</v>
      </c>
      <c r="B34" t="s">
        <v>406</v>
      </c>
      <c r="C34">
        <v>2596</v>
      </c>
      <c r="D34" s="333">
        <v>43951</v>
      </c>
      <c r="E34" t="s">
        <v>509</v>
      </c>
      <c r="F34">
        <v>5815.04</v>
      </c>
      <c r="G34">
        <v>5815.04</v>
      </c>
      <c r="H34" s="200">
        <f t="shared" si="0"/>
        <v>0</v>
      </c>
      <c r="I34" s="283">
        <f t="shared" si="1"/>
        <v>0</v>
      </c>
      <c r="J34">
        <v>5963.84</v>
      </c>
      <c r="K34">
        <v>5963.84</v>
      </c>
      <c r="L34">
        <v>494.09</v>
      </c>
      <c r="M34">
        <v>5963.84</v>
      </c>
      <c r="N34">
        <v>5963.84</v>
      </c>
      <c r="O34">
        <v>494.09</v>
      </c>
      <c r="P34" s="200">
        <f t="shared" si="2"/>
        <v>0</v>
      </c>
      <c r="Q34" s="281">
        <f t="shared" si="3"/>
        <v>0</v>
      </c>
      <c r="R34" s="200">
        <f t="shared" si="4"/>
        <v>0</v>
      </c>
      <c r="S34" s="281">
        <f t="shared" si="5"/>
        <v>0</v>
      </c>
      <c r="T34" s="200">
        <f t="shared" si="6"/>
        <v>0</v>
      </c>
      <c r="U34" s="281">
        <f t="shared" si="7"/>
        <v>0</v>
      </c>
      <c r="V34" s="7"/>
    </row>
    <row r="35" spans="1:22">
      <c r="A35" s="334">
        <v>717158901</v>
      </c>
      <c r="B35" t="s">
        <v>408</v>
      </c>
      <c r="C35">
        <v>18812</v>
      </c>
      <c r="D35" s="333">
        <v>43962</v>
      </c>
      <c r="E35" t="s">
        <v>509</v>
      </c>
      <c r="F35">
        <v>456.94</v>
      </c>
      <c r="G35">
        <v>456.94</v>
      </c>
      <c r="H35" s="200">
        <f t="shared" si="0"/>
        <v>0</v>
      </c>
      <c r="I35" s="283">
        <f t="shared" si="1"/>
        <v>0</v>
      </c>
      <c r="J35">
        <v>467.34</v>
      </c>
      <c r="K35">
        <v>467.34</v>
      </c>
      <c r="L35">
        <v>40.119999999999997</v>
      </c>
      <c r="M35">
        <v>467.34</v>
      </c>
      <c r="N35">
        <v>467.34</v>
      </c>
      <c r="O35">
        <v>40.119999999999997</v>
      </c>
      <c r="P35" s="200">
        <f t="shared" si="2"/>
        <v>0</v>
      </c>
      <c r="Q35" s="281">
        <f t="shared" si="3"/>
        <v>0</v>
      </c>
      <c r="R35" s="200">
        <f t="shared" si="4"/>
        <v>0</v>
      </c>
      <c r="S35" s="281">
        <f t="shared" si="5"/>
        <v>0</v>
      </c>
      <c r="T35" s="200">
        <f t="shared" si="6"/>
        <v>0</v>
      </c>
      <c r="U35" s="281">
        <f t="shared" si="7"/>
        <v>0</v>
      </c>
      <c r="V35" s="7"/>
    </row>
    <row r="36" spans="1:22">
      <c r="A36" s="334">
        <v>733337901</v>
      </c>
      <c r="B36" t="s">
        <v>475</v>
      </c>
      <c r="C36">
        <v>2445</v>
      </c>
      <c r="D36" s="333">
        <v>43956</v>
      </c>
      <c r="E36" t="s">
        <v>509</v>
      </c>
      <c r="F36">
        <v>1176.6600000000001</v>
      </c>
      <c r="G36">
        <v>1176.6600000000001</v>
      </c>
      <c r="H36" s="200">
        <f t="shared" si="0"/>
        <v>0</v>
      </c>
      <c r="I36" s="283">
        <f t="shared" si="1"/>
        <v>0</v>
      </c>
      <c r="J36">
        <v>1219.1400000000001</v>
      </c>
      <c r="K36">
        <v>1219.1400000000001</v>
      </c>
      <c r="L36">
        <v>87.61</v>
      </c>
      <c r="M36">
        <v>1219.1400000000001</v>
      </c>
      <c r="N36">
        <v>1219.1400000000001</v>
      </c>
      <c r="O36">
        <v>87.61</v>
      </c>
      <c r="P36" s="200">
        <f t="shared" si="2"/>
        <v>0</v>
      </c>
      <c r="Q36" s="281">
        <f t="shared" si="3"/>
        <v>0</v>
      </c>
      <c r="R36" s="200">
        <f t="shared" si="4"/>
        <v>0</v>
      </c>
      <c r="S36" s="281">
        <f t="shared" si="5"/>
        <v>0</v>
      </c>
      <c r="T36" s="200">
        <f t="shared" si="6"/>
        <v>0</v>
      </c>
      <c r="U36" s="281">
        <f t="shared" si="7"/>
        <v>0</v>
      </c>
      <c r="V36" s="7"/>
    </row>
    <row r="37" spans="1:22">
      <c r="A37" s="334" t="s">
        <v>482</v>
      </c>
      <c r="B37" t="s">
        <v>483</v>
      </c>
      <c r="C37">
        <v>7100</v>
      </c>
      <c r="D37" s="333">
        <v>44096</v>
      </c>
      <c r="E37" t="s">
        <v>513</v>
      </c>
      <c r="F37">
        <v>0</v>
      </c>
      <c r="G37">
        <v>0</v>
      </c>
      <c r="H37" s="200">
        <f t="shared" si="0"/>
        <v>0</v>
      </c>
      <c r="I37" s="283" t="e">
        <f t="shared" si="1"/>
        <v>#DIV/0!</v>
      </c>
      <c r="J37">
        <v>0</v>
      </c>
      <c r="K37">
        <v>0</v>
      </c>
      <c r="L37">
        <v>0</v>
      </c>
      <c r="M37">
        <v>0</v>
      </c>
      <c r="N37">
        <v>0</v>
      </c>
      <c r="O37">
        <v>0</v>
      </c>
      <c r="P37" s="200">
        <f t="shared" si="2"/>
        <v>0</v>
      </c>
      <c r="Q37" s="281" t="e">
        <f t="shared" si="3"/>
        <v>#DIV/0!</v>
      </c>
      <c r="R37" s="200">
        <f t="shared" si="4"/>
        <v>0</v>
      </c>
      <c r="S37" s="281" t="e">
        <f t="shared" si="5"/>
        <v>#DIV/0!</v>
      </c>
      <c r="T37" s="200">
        <f t="shared" si="6"/>
        <v>0</v>
      </c>
      <c r="U37" s="281" t="e">
        <f t="shared" si="7"/>
        <v>#DIV/0!</v>
      </c>
      <c r="V37" s="7"/>
    </row>
    <row r="38" spans="1:22">
      <c r="A38" s="334" t="s">
        <v>485</v>
      </c>
      <c r="B38" t="s">
        <v>486</v>
      </c>
      <c r="C38">
        <v>2702</v>
      </c>
      <c r="D38" s="333">
        <v>42877</v>
      </c>
      <c r="E38" t="s">
        <v>511</v>
      </c>
      <c r="F38">
        <v>605.75</v>
      </c>
      <c r="G38">
        <v>605.75</v>
      </c>
      <c r="H38" s="200">
        <f t="shared" si="0"/>
        <v>0</v>
      </c>
      <c r="I38" s="283">
        <f t="shared" si="1"/>
        <v>0</v>
      </c>
      <c r="J38">
        <v>673.99</v>
      </c>
      <c r="K38">
        <v>673.99</v>
      </c>
      <c r="L38">
        <v>50.46</v>
      </c>
      <c r="M38">
        <v>673.99</v>
      </c>
      <c r="N38">
        <v>673.99</v>
      </c>
      <c r="O38">
        <v>50.46</v>
      </c>
      <c r="P38" s="200">
        <f t="shared" si="2"/>
        <v>0</v>
      </c>
      <c r="Q38" s="281">
        <f t="shared" si="3"/>
        <v>0</v>
      </c>
      <c r="R38" s="200">
        <f t="shared" si="4"/>
        <v>0</v>
      </c>
      <c r="S38" s="281">
        <f t="shared" si="5"/>
        <v>0</v>
      </c>
      <c r="T38" s="200">
        <f t="shared" si="6"/>
        <v>0</v>
      </c>
      <c r="U38" s="281">
        <f t="shared" si="7"/>
        <v>0</v>
      </c>
      <c r="V38" s="7"/>
    </row>
    <row r="39" spans="1:22">
      <c r="A39" s="334" t="s">
        <v>485</v>
      </c>
      <c r="B39" t="s">
        <v>486</v>
      </c>
      <c r="C39">
        <v>2702</v>
      </c>
      <c r="D39" s="333">
        <v>43242</v>
      </c>
      <c r="E39" t="s">
        <v>511</v>
      </c>
      <c r="F39">
        <v>627.13</v>
      </c>
      <c r="G39">
        <v>627.13</v>
      </c>
      <c r="H39" s="200">
        <f t="shared" si="0"/>
        <v>0</v>
      </c>
      <c r="I39" s="283">
        <f t="shared" si="1"/>
        <v>0</v>
      </c>
      <c r="J39">
        <v>739.52</v>
      </c>
      <c r="K39">
        <v>739.52</v>
      </c>
      <c r="L39">
        <v>10.5</v>
      </c>
      <c r="M39">
        <v>739.52</v>
      </c>
      <c r="N39">
        <v>739.52</v>
      </c>
      <c r="O39">
        <v>10.5</v>
      </c>
      <c r="P39" s="200">
        <f t="shared" ref="P39:P48" si="10">J39-N39</f>
        <v>0</v>
      </c>
      <c r="Q39" s="281">
        <f t="shared" ref="Q39:Q48" si="11">ROUND(P39/J39,10)</f>
        <v>0</v>
      </c>
      <c r="R39" s="200">
        <f t="shared" ref="R39:R48" si="12">K39-M39</f>
        <v>0</v>
      </c>
      <c r="S39" s="281">
        <f t="shared" ref="S39:S48" si="13">ROUND(R39/K39,10)</f>
        <v>0</v>
      </c>
      <c r="T39" s="200">
        <f t="shared" ref="T39:T48" si="14">L39-O39</f>
        <v>0</v>
      </c>
      <c r="U39" s="281">
        <f t="shared" ref="U39:U48" si="15">ROUND(T39/L39,10)</f>
        <v>0</v>
      </c>
      <c r="V39" s="7"/>
    </row>
    <row r="40" spans="1:22">
      <c r="A40" s="334" t="s">
        <v>485</v>
      </c>
      <c r="B40" t="s">
        <v>486</v>
      </c>
      <c r="C40">
        <v>7015</v>
      </c>
      <c r="D40" s="333">
        <v>43612</v>
      </c>
      <c r="E40" t="s">
        <v>511</v>
      </c>
      <c r="F40">
        <v>1665.19</v>
      </c>
      <c r="G40">
        <v>1665.19</v>
      </c>
      <c r="H40" s="200">
        <f t="shared" si="0"/>
        <v>0</v>
      </c>
      <c r="I40" s="283">
        <f t="shared" si="1"/>
        <v>0</v>
      </c>
      <c r="J40">
        <v>1856.68</v>
      </c>
      <c r="K40">
        <v>1856.68</v>
      </c>
      <c r="L40">
        <v>134.80000000000001</v>
      </c>
      <c r="M40">
        <v>1856.68</v>
      </c>
      <c r="N40">
        <v>1856.68</v>
      </c>
      <c r="O40">
        <v>134.80000000000001</v>
      </c>
      <c r="P40" s="200">
        <f t="shared" si="10"/>
        <v>0</v>
      </c>
      <c r="Q40" s="281">
        <f t="shared" si="11"/>
        <v>0</v>
      </c>
      <c r="R40" s="200">
        <f t="shared" si="12"/>
        <v>0</v>
      </c>
      <c r="S40" s="281">
        <f t="shared" si="13"/>
        <v>0</v>
      </c>
      <c r="T40" s="200">
        <f t="shared" si="14"/>
        <v>0</v>
      </c>
      <c r="U40" s="281">
        <f t="shared" si="15"/>
        <v>0</v>
      </c>
      <c r="V40" s="7"/>
    </row>
    <row r="41" spans="1:22">
      <c r="A41" s="334" t="s">
        <v>485</v>
      </c>
      <c r="B41" t="s">
        <v>486</v>
      </c>
      <c r="C41">
        <v>7015</v>
      </c>
      <c r="D41" s="333">
        <v>44004</v>
      </c>
      <c r="E41" t="s">
        <v>511</v>
      </c>
      <c r="F41">
        <v>1757.7</v>
      </c>
      <c r="G41">
        <v>1757.7</v>
      </c>
      <c r="H41" s="200">
        <f t="shared" si="0"/>
        <v>0</v>
      </c>
      <c r="I41" s="283">
        <f t="shared" si="1"/>
        <v>0</v>
      </c>
      <c r="J41">
        <v>1972.05</v>
      </c>
      <c r="K41">
        <v>1972.05</v>
      </c>
      <c r="L41">
        <v>130.07</v>
      </c>
      <c r="M41">
        <v>1972.05</v>
      </c>
      <c r="N41">
        <v>1972.05</v>
      </c>
      <c r="O41">
        <v>130.07</v>
      </c>
      <c r="P41" s="200">
        <f t="shared" si="10"/>
        <v>0</v>
      </c>
      <c r="Q41" s="281">
        <f t="shared" si="11"/>
        <v>0</v>
      </c>
      <c r="R41" s="200">
        <f t="shared" si="12"/>
        <v>0</v>
      </c>
      <c r="S41" s="281">
        <f t="shared" si="13"/>
        <v>0</v>
      </c>
      <c r="T41" s="200">
        <f t="shared" si="14"/>
        <v>0</v>
      </c>
      <c r="U41" s="281">
        <f t="shared" si="15"/>
        <v>0</v>
      </c>
      <c r="V41" s="7"/>
    </row>
    <row r="42" spans="1:22">
      <c r="A42" s="334" t="s">
        <v>446</v>
      </c>
      <c r="B42" t="s">
        <v>410</v>
      </c>
      <c r="C42">
        <v>4504</v>
      </c>
      <c r="D42" s="333">
        <v>43976</v>
      </c>
      <c r="E42" t="s">
        <v>509</v>
      </c>
      <c r="F42">
        <v>591.15</v>
      </c>
      <c r="G42">
        <v>591.15</v>
      </c>
      <c r="H42" s="200">
        <f t="shared" si="0"/>
        <v>0</v>
      </c>
      <c r="I42" s="283">
        <f t="shared" si="1"/>
        <v>0</v>
      </c>
      <c r="J42">
        <v>613.13</v>
      </c>
      <c r="K42">
        <v>613.13</v>
      </c>
      <c r="L42">
        <v>43.38</v>
      </c>
      <c r="M42">
        <v>613.13</v>
      </c>
      <c r="N42">
        <v>613.13</v>
      </c>
      <c r="O42">
        <v>43.38</v>
      </c>
      <c r="P42" s="200">
        <f t="shared" si="10"/>
        <v>0</v>
      </c>
      <c r="Q42" s="281">
        <f t="shared" si="11"/>
        <v>0</v>
      </c>
      <c r="R42" s="200">
        <f t="shared" si="12"/>
        <v>0</v>
      </c>
      <c r="S42" s="281">
        <f t="shared" si="13"/>
        <v>0</v>
      </c>
      <c r="T42" s="200">
        <f t="shared" si="14"/>
        <v>0</v>
      </c>
      <c r="U42" s="281">
        <f t="shared" si="15"/>
        <v>0</v>
      </c>
      <c r="V42" s="7"/>
    </row>
    <row r="43" spans="1:22">
      <c r="A43" s="334" t="s">
        <v>336</v>
      </c>
      <c r="B43" t="s">
        <v>492</v>
      </c>
      <c r="C43">
        <v>18600</v>
      </c>
      <c r="D43" s="333">
        <v>43990</v>
      </c>
      <c r="E43" t="s">
        <v>523</v>
      </c>
      <c r="F43">
        <v>349.63</v>
      </c>
      <c r="G43">
        <v>349.63</v>
      </c>
      <c r="H43" s="200">
        <f t="shared" si="0"/>
        <v>0</v>
      </c>
      <c r="I43" s="283">
        <f t="shared" si="1"/>
        <v>0</v>
      </c>
      <c r="J43">
        <v>349.63</v>
      </c>
      <c r="K43">
        <v>349.63</v>
      </c>
      <c r="L43">
        <v>0</v>
      </c>
      <c r="M43">
        <v>349.63</v>
      </c>
      <c r="N43">
        <v>349.63</v>
      </c>
      <c r="O43">
        <v>0</v>
      </c>
      <c r="P43" s="200">
        <f t="shared" si="10"/>
        <v>0</v>
      </c>
      <c r="Q43" s="281">
        <f t="shared" si="11"/>
        <v>0</v>
      </c>
      <c r="R43" s="200">
        <f t="shared" si="12"/>
        <v>0</v>
      </c>
      <c r="S43" s="281">
        <f t="shared" si="13"/>
        <v>0</v>
      </c>
      <c r="T43" s="200">
        <f t="shared" si="14"/>
        <v>0</v>
      </c>
      <c r="U43" s="281" t="e">
        <f t="shared" si="15"/>
        <v>#DIV/0!</v>
      </c>
      <c r="V43" s="7"/>
    </row>
    <row r="44" spans="1:22">
      <c r="A44" s="334" t="s">
        <v>290</v>
      </c>
      <c r="B44" t="s">
        <v>496</v>
      </c>
      <c r="C44">
        <v>2900</v>
      </c>
      <c r="D44" s="333">
        <v>43784</v>
      </c>
      <c r="E44" t="s">
        <v>523</v>
      </c>
      <c r="F44">
        <v>508.82</v>
      </c>
      <c r="G44">
        <v>508.82</v>
      </c>
      <c r="H44" s="200">
        <f t="shared" si="0"/>
        <v>0</v>
      </c>
      <c r="I44" s="283">
        <f t="shared" si="1"/>
        <v>0</v>
      </c>
      <c r="J44">
        <v>508.82</v>
      </c>
      <c r="K44">
        <v>508.82</v>
      </c>
      <c r="L44">
        <v>0</v>
      </c>
      <c r="M44">
        <v>508.82</v>
      </c>
      <c r="N44">
        <v>508.82</v>
      </c>
      <c r="O44">
        <v>0</v>
      </c>
      <c r="P44" s="200">
        <f t="shared" si="10"/>
        <v>0</v>
      </c>
      <c r="Q44" s="281">
        <f t="shared" si="11"/>
        <v>0</v>
      </c>
      <c r="R44" s="200">
        <f t="shared" si="12"/>
        <v>0</v>
      </c>
      <c r="S44" s="281">
        <f t="shared" si="13"/>
        <v>0</v>
      </c>
      <c r="T44" s="200">
        <f t="shared" si="14"/>
        <v>0</v>
      </c>
      <c r="U44" s="281" t="e">
        <f t="shared" si="15"/>
        <v>#DIV/0!</v>
      </c>
      <c r="V44" s="7"/>
    </row>
    <row r="45" spans="1:22">
      <c r="A45" s="334" t="s">
        <v>290</v>
      </c>
      <c r="B45" t="s">
        <v>496</v>
      </c>
      <c r="C45">
        <v>3500</v>
      </c>
      <c r="D45" s="333">
        <v>43593</v>
      </c>
      <c r="E45" t="s">
        <v>523</v>
      </c>
      <c r="F45">
        <v>1230.3900000000001</v>
      </c>
      <c r="G45">
        <v>1230.3900000000001</v>
      </c>
      <c r="H45" s="200">
        <f t="shared" si="0"/>
        <v>0</v>
      </c>
      <c r="I45" s="283">
        <f t="shared" si="1"/>
        <v>0</v>
      </c>
      <c r="J45">
        <v>1230.3900000000001</v>
      </c>
      <c r="K45">
        <v>1230.3900000000001</v>
      </c>
      <c r="L45">
        <v>0</v>
      </c>
      <c r="M45">
        <v>1230.3900000000001</v>
      </c>
      <c r="N45">
        <v>1230.3900000000001</v>
      </c>
      <c r="O45">
        <v>0</v>
      </c>
      <c r="P45" s="200">
        <f t="shared" si="10"/>
        <v>0</v>
      </c>
      <c r="Q45" s="281">
        <f t="shared" si="11"/>
        <v>0</v>
      </c>
      <c r="R45" s="200">
        <f t="shared" si="12"/>
        <v>0</v>
      </c>
      <c r="S45" s="281">
        <f t="shared" si="13"/>
        <v>0</v>
      </c>
      <c r="T45" s="200">
        <f t="shared" si="14"/>
        <v>0</v>
      </c>
      <c r="U45" s="281" t="e">
        <f t="shared" si="15"/>
        <v>#DIV/0!</v>
      </c>
      <c r="V45" s="7"/>
    </row>
    <row r="46" spans="1:22">
      <c r="A46" s="334">
        <v>759530108</v>
      </c>
      <c r="B46" t="s">
        <v>504</v>
      </c>
      <c r="C46">
        <v>28900</v>
      </c>
      <c r="D46" s="333">
        <v>44082</v>
      </c>
      <c r="E46" t="s">
        <v>523</v>
      </c>
      <c r="F46">
        <v>0</v>
      </c>
      <c r="G46">
        <v>0</v>
      </c>
      <c r="H46" s="200">
        <f t="shared" si="0"/>
        <v>0</v>
      </c>
      <c r="I46" s="283" t="e">
        <f t="shared" si="1"/>
        <v>#DIV/0!</v>
      </c>
      <c r="J46">
        <v>0</v>
      </c>
      <c r="K46">
        <v>0</v>
      </c>
      <c r="L46">
        <v>0</v>
      </c>
      <c r="M46">
        <v>0</v>
      </c>
      <c r="N46">
        <v>0</v>
      </c>
      <c r="O46">
        <v>0</v>
      </c>
      <c r="P46" s="200">
        <f t="shared" si="10"/>
        <v>0</v>
      </c>
      <c r="Q46" s="281" t="e">
        <f t="shared" si="11"/>
        <v>#DIV/0!</v>
      </c>
      <c r="R46" s="200">
        <f t="shared" si="12"/>
        <v>0</v>
      </c>
      <c r="S46" s="281" t="e">
        <f t="shared" si="13"/>
        <v>#DIV/0!</v>
      </c>
      <c r="T46" s="200">
        <f t="shared" si="14"/>
        <v>0</v>
      </c>
      <c r="U46" s="281" t="e">
        <f t="shared" si="15"/>
        <v>#DIV/0!</v>
      </c>
      <c r="V46" s="7"/>
    </row>
    <row r="47" spans="1:22">
      <c r="A47" s="334" t="s">
        <v>320</v>
      </c>
      <c r="B47" t="s">
        <v>505</v>
      </c>
      <c r="C47">
        <v>2377.998</v>
      </c>
      <c r="D47" s="333">
        <v>43587</v>
      </c>
      <c r="E47" t="s">
        <v>523</v>
      </c>
      <c r="F47">
        <v>0</v>
      </c>
      <c r="G47">
        <v>0</v>
      </c>
      <c r="H47" s="200">
        <f t="shared" si="0"/>
        <v>0</v>
      </c>
      <c r="I47" s="283" t="e">
        <f t="shared" si="1"/>
        <v>#DIV/0!</v>
      </c>
      <c r="J47">
        <v>0</v>
      </c>
      <c r="K47">
        <v>0</v>
      </c>
      <c r="L47">
        <v>0</v>
      </c>
      <c r="M47">
        <v>0</v>
      </c>
      <c r="N47">
        <v>0</v>
      </c>
      <c r="O47">
        <v>0</v>
      </c>
      <c r="P47" s="200">
        <f t="shared" si="10"/>
        <v>0</v>
      </c>
      <c r="Q47" s="281" t="e">
        <f t="shared" si="11"/>
        <v>#DIV/0!</v>
      </c>
      <c r="R47" s="200">
        <f t="shared" si="12"/>
        <v>0</v>
      </c>
      <c r="S47" s="281" t="e">
        <f t="shared" si="13"/>
        <v>#DIV/0!</v>
      </c>
      <c r="T47" s="200">
        <f t="shared" si="14"/>
        <v>0</v>
      </c>
      <c r="U47" s="281" t="e">
        <f t="shared" si="15"/>
        <v>#DIV/0!</v>
      </c>
      <c r="V47" s="7"/>
    </row>
    <row r="48" spans="1:22" ht="15">
      <c r="A48" s="338" t="s">
        <v>320</v>
      </c>
      <c r="B48" s="321" t="s">
        <v>505</v>
      </c>
      <c r="C48" s="321">
        <v>5800</v>
      </c>
      <c r="D48" s="322">
        <v>43956</v>
      </c>
      <c r="E48" s="321" t="s">
        <v>523</v>
      </c>
      <c r="F48" s="323">
        <v>1125.67</v>
      </c>
      <c r="G48" s="324">
        <v>1125.67</v>
      </c>
      <c r="H48" s="200">
        <f t="shared" si="0"/>
        <v>0</v>
      </c>
      <c r="I48" s="283">
        <f t="shared" si="1"/>
        <v>0</v>
      </c>
      <c r="J48" s="325">
        <v>1125.67</v>
      </c>
      <c r="K48" s="325">
        <v>1125.67</v>
      </c>
      <c r="L48" s="325">
        <v>0</v>
      </c>
      <c r="M48" s="325">
        <v>1125.67</v>
      </c>
      <c r="N48" s="325">
        <v>1125.67</v>
      </c>
      <c r="O48" s="325">
        <v>0</v>
      </c>
      <c r="P48" s="200">
        <f t="shared" si="10"/>
        <v>0</v>
      </c>
      <c r="Q48" s="281">
        <f t="shared" si="11"/>
        <v>0</v>
      </c>
      <c r="R48" s="200">
        <f t="shared" si="12"/>
        <v>0</v>
      </c>
      <c r="S48" s="281">
        <f t="shared" si="13"/>
        <v>0</v>
      </c>
      <c r="T48" s="200">
        <f t="shared" si="14"/>
        <v>0</v>
      </c>
      <c r="U48" s="281" t="e">
        <f t="shared" si="15"/>
        <v>#DIV/0!</v>
      </c>
      <c r="V48" s="7"/>
    </row>
    <row r="49" spans="1:22" ht="15">
      <c r="A49" s="338" t="s">
        <v>526</v>
      </c>
      <c r="B49" s="321" t="s">
        <v>527</v>
      </c>
      <c r="C49" s="321">
        <v>5391</v>
      </c>
      <c r="D49" s="322">
        <v>42887</v>
      </c>
      <c r="E49" s="321" t="s">
        <v>511</v>
      </c>
      <c r="F49" s="323">
        <v>1010.81</v>
      </c>
      <c r="G49" s="324">
        <v>1010.81</v>
      </c>
      <c r="H49" s="200">
        <f t="shared" si="0"/>
        <v>0</v>
      </c>
      <c r="I49" s="283">
        <f t="shared" si="1"/>
        <v>0</v>
      </c>
      <c r="J49" s="325">
        <v>1129.83</v>
      </c>
      <c r="K49" s="325">
        <v>1129.83</v>
      </c>
      <c r="L49" s="325">
        <v>79.05</v>
      </c>
      <c r="M49" s="325">
        <v>1129.83</v>
      </c>
      <c r="N49" s="325">
        <v>1129.83</v>
      </c>
      <c r="O49" s="325">
        <v>79.05</v>
      </c>
      <c r="P49" s="200">
        <f t="shared" si="2"/>
        <v>0</v>
      </c>
      <c r="Q49" s="281">
        <f t="shared" si="3"/>
        <v>0</v>
      </c>
      <c r="R49" s="200">
        <f t="shared" si="4"/>
        <v>0</v>
      </c>
      <c r="S49" s="281">
        <f t="shared" si="5"/>
        <v>0</v>
      </c>
      <c r="T49" s="200">
        <f t="shared" si="6"/>
        <v>0</v>
      </c>
      <c r="U49" s="281">
        <f t="shared" si="7"/>
        <v>0</v>
      </c>
      <c r="V49" s="7"/>
    </row>
    <row r="50" spans="1:22" ht="15">
      <c r="A50" s="338" t="s">
        <v>440</v>
      </c>
      <c r="B50" s="321" t="s">
        <v>441</v>
      </c>
      <c r="C50" s="321">
        <v>4033</v>
      </c>
      <c r="D50" s="322">
        <v>43775</v>
      </c>
      <c r="E50" s="321" t="s">
        <v>511</v>
      </c>
      <c r="F50" s="323">
        <v>248.03</v>
      </c>
      <c r="G50" s="324">
        <v>248.03</v>
      </c>
      <c r="H50" s="200">
        <f t="shared" si="0"/>
        <v>0</v>
      </c>
      <c r="I50" s="283">
        <f t="shared" si="1"/>
        <v>0</v>
      </c>
      <c r="J50" s="325">
        <v>275.08999999999997</v>
      </c>
      <c r="K50" s="325">
        <v>275.08999999999997</v>
      </c>
      <c r="L50" s="325">
        <v>21.54</v>
      </c>
      <c r="M50" s="325">
        <v>275.08999999999997</v>
      </c>
      <c r="N50" s="325">
        <v>275.08999999999997</v>
      </c>
      <c r="O50" s="325">
        <v>21.54</v>
      </c>
      <c r="P50" s="200">
        <f t="shared" si="2"/>
        <v>0</v>
      </c>
      <c r="Q50" s="281">
        <f t="shared" si="3"/>
        <v>0</v>
      </c>
      <c r="R50" s="200">
        <f t="shared" si="4"/>
        <v>0</v>
      </c>
      <c r="S50" s="281">
        <f t="shared" si="5"/>
        <v>0</v>
      </c>
      <c r="T50" s="200">
        <f t="shared" si="6"/>
        <v>0</v>
      </c>
      <c r="U50" s="281">
        <f t="shared" si="7"/>
        <v>0</v>
      </c>
      <c r="V50" s="7"/>
    </row>
    <row r="51" spans="1:22" ht="15">
      <c r="A51" s="338" t="s">
        <v>440</v>
      </c>
      <c r="B51" s="321" t="s">
        <v>441</v>
      </c>
      <c r="C51" s="321">
        <v>4033</v>
      </c>
      <c r="D51" s="322">
        <v>43591</v>
      </c>
      <c r="E51" s="321" t="s">
        <v>511</v>
      </c>
      <c r="F51" s="323">
        <v>865.08</v>
      </c>
      <c r="G51" s="324">
        <v>865.08</v>
      </c>
      <c r="H51" s="200">
        <f t="shared" si="0"/>
        <v>0</v>
      </c>
      <c r="I51" s="283">
        <f t="shared" si="1"/>
        <v>0</v>
      </c>
      <c r="J51" s="325">
        <v>965.95</v>
      </c>
      <c r="K51" s="325">
        <v>965.95</v>
      </c>
      <c r="L51" s="325">
        <v>68.64</v>
      </c>
      <c r="M51" s="325">
        <v>965.95</v>
      </c>
      <c r="N51" s="325">
        <v>965.95</v>
      </c>
      <c r="O51" s="325">
        <v>68.64</v>
      </c>
      <c r="P51" s="200">
        <f t="shared" si="2"/>
        <v>0</v>
      </c>
      <c r="Q51" s="281">
        <f t="shared" si="3"/>
        <v>0</v>
      </c>
      <c r="R51" s="200">
        <f t="shared" si="4"/>
        <v>0</v>
      </c>
      <c r="S51" s="281">
        <f t="shared" si="5"/>
        <v>0</v>
      </c>
      <c r="T51" s="200">
        <f t="shared" si="6"/>
        <v>0</v>
      </c>
      <c r="U51" s="281">
        <f t="shared" si="7"/>
        <v>0</v>
      </c>
      <c r="V51" s="7"/>
    </row>
    <row r="52" spans="1:22" ht="15">
      <c r="A52" s="338" t="s">
        <v>440</v>
      </c>
      <c r="B52" s="321" t="s">
        <v>441</v>
      </c>
      <c r="C52" s="321">
        <v>4033</v>
      </c>
      <c r="D52" s="322">
        <v>43958</v>
      </c>
      <c r="E52" s="321" t="s">
        <v>511</v>
      </c>
      <c r="F52" s="323">
        <v>901.38</v>
      </c>
      <c r="G52" s="324">
        <v>901.38</v>
      </c>
      <c r="H52" s="200">
        <f t="shared" si="0"/>
        <v>0</v>
      </c>
      <c r="I52" s="283">
        <f t="shared" si="1"/>
        <v>0</v>
      </c>
      <c r="J52" s="325">
        <v>977.14</v>
      </c>
      <c r="K52" s="325">
        <v>977.14</v>
      </c>
      <c r="L52" s="325">
        <v>100.87</v>
      </c>
      <c r="M52" s="325">
        <v>977.14</v>
      </c>
      <c r="N52" s="325">
        <v>977.14</v>
      </c>
      <c r="O52" s="325">
        <v>100.87</v>
      </c>
      <c r="P52" s="200">
        <f t="shared" si="2"/>
        <v>0</v>
      </c>
      <c r="Q52" s="281">
        <f t="shared" si="3"/>
        <v>0</v>
      </c>
      <c r="R52" s="200">
        <f t="shared" si="4"/>
        <v>0</v>
      </c>
      <c r="S52" s="281">
        <f t="shared" si="5"/>
        <v>0</v>
      </c>
      <c r="T52" s="200">
        <f t="shared" si="6"/>
        <v>0</v>
      </c>
      <c r="U52" s="281">
        <f t="shared" si="7"/>
        <v>0</v>
      </c>
      <c r="V52" s="7"/>
    </row>
    <row r="53" spans="1:22" ht="15">
      <c r="A53" s="339" t="s">
        <v>440</v>
      </c>
      <c r="B53" s="314" t="s">
        <v>441</v>
      </c>
      <c r="C53" s="314">
        <v>4033</v>
      </c>
      <c r="D53" s="317">
        <v>43521</v>
      </c>
      <c r="E53" s="314" t="s">
        <v>511</v>
      </c>
      <c r="F53" s="314">
        <v>2722.28</v>
      </c>
      <c r="G53" s="314">
        <v>2722.28</v>
      </c>
      <c r="H53" s="200">
        <f t="shared" si="0"/>
        <v>0</v>
      </c>
      <c r="I53" s="283">
        <f t="shared" si="1"/>
        <v>0</v>
      </c>
      <c r="J53">
        <v>3089.51</v>
      </c>
      <c r="K53">
        <v>3089.51</v>
      </c>
      <c r="L53">
        <v>166.2</v>
      </c>
      <c r="M53">
        <v>3089.51</v>
      </c>
      <c r="N53">
        <v>3089.51</v>
      </c>
      <c r="O53">
        <v>166.2</v>
      </c>
      <c r="P53" s="200">
        <f t="shared" si="2"/>
        <v>0</v>
      </c>
      <c r="Q53" s="281">
        <f t="shared" si="3"/>
        <v>0</v>
      </c>
      <c r="R53" s="200">
        <f t="shared" si="4"/>
        <v>0</v>
      </c>
      <c r="S53" s="281">
        <f t="shared" si="5"/>
        <v>0</v>
      </c>
      <c r="T53" s="200">
        <f t="shared" si="6"/>
        <v>0</v>
      </c>
      <c r="U53" s="281">
        <f t="shared" si="7"/>
        <v>0</v>
      </c>
      <c r="V53" s="7"/>
    </row>
    <row r="54" spans="1:22" ht="15">
      <c r="A54" s="339"/>
      <c r="B54" s="314"/>
      <c r="C54" s="314"/>
      <c r="D54" s="317"/>
      <c r="E54" s="314"/>
      <c r="F54" s="314"/>
      <c r="G54" s="314"/>
      <c r="H54" s="200">
        <f t="shared" si="0"/>
        <v>0</v>
      </c>
      <c r="I54" s="283" t="e">
        <f t="shared" si="1"/>
        <v>#DIV/0!</v>
      </c>
      <c r="J54"/>
      <c r="K54"/>
      <c r="L54"/>
      <c r="M54"/>
      <c r="N54"/>
      <c r="O54"/>
      <c r="P54" s="200">
        <f t="shared" si="2"/>
        <v>0</v>
      </c>
      <c r="Q54" s="281" t="e">
        <f t="shared" si="3"/>
        <v>#DIV/0!</v>
      </c>
      <c r="R54" s="200">
        <f t="shared" si="4"/>
        <v>0</v>
      </c>
      <c r="S54" s="281" t="e">
        <f t="shared" si="5"/>
        <v>#DIV/0!</v>
      </c>
      <c r="T54" s="200">
        <f t="shared" si="6"/>
        <v>0</v>
      </c>
      <c r="U54" s="281" t="e">
        <f t="shared" si="7"/>
        <v>#DIV/0!</v>
      </c>
      <c r="V54" s="7"/>
    </row>
    <row r="55" spans="1:22" ht="15">
      <c r="A55" s="339"/>
      <c r="B55" s="314"/>
      <c r="C55" s="314"/>
      <c r="D55" s="317"/>
      <c r="E55" s="314"/>
      <c r="F55" s="314"/>
      <c r="G55" s="314"/>
      <c r="H55" s="200">
        <f t="shared" si="0"/>
        <v>0</v>
      </c>
      <c r="I55" s="283" t="e">
        <f t="shared" si="1"/>
        <v>#DIV/0!</v>
      </c>
      <c r="J55"/>
      <c r="K55"/>
      <c r="L55"/>
      <c r="M55"/>
      <c r="N55"/>
      <c r="O55"/>
      <c r="P55" s="200">
        <f t="shared" si="2"/>
        <v>0</v>
      </c>
      <c r="Q55" s="281" t="e">
        <f t="shared" si="3"/>
        <v>#DIV/0!</v>
      </c>
      <c r="R55" s="200">
        <f t="shared" si="4"/>
        <v>0</v>
      </c>
      <c r="S55" s="281" t="e">
        <f t="shared" si="5"/>
        <v>#DIV/0!</v>
      </c>
      <c r="T55" s="200">
        <f t="shared" si="6"/>
        <v>0</v>
      </c>
      <c r="U55" s="281" t="e">
        <f t="shared" si="7"/>
        <v>#DIV/0!</v>
      </c>
      <c r="V55" s="7"/>
    </row>
    <row r="56" spans="1:22" ht="15">
      <c r="A56" s="339"/>
      <c r="B56" s="314"/>
      <c r="C56" s="314"/>
      <c r="D56" s="317"/>
      <c r="E56" s="314"/>
      <c r="F56" s="314"/>
      <c r="G56" s="314"/>
      <c r="H56" s="200">
        <f t="shared" si="0"/>
        <v>0</v>
      </c>
      <c r="I56" s="283" t="e">
        <f t="shared" si="1"/>
        <v>#DIV/0!</v>
      </c>
      <c r="J56"/>
      <c r="K56"/>
      <c r="L56"/>
      <c r="M56"/>
      <c r="N56"/>
      <c r="O56"/>
      <c r="P56" s="200">
        <f t="shared" si="2"/>
        <v>0</v>
      </c>
      <c r="Q56" s="281" t="e">
        <f t="shared" si="3"/>
        <v>#DIV/0!</v>
      </c>
      <c r="R56" s="200">
        <f t="shared" si="4"/>
        <v>0</v>
      </c>
      <c r="S56" s="281" t="e">
        <f t="shared" si="5"/>
        <v>#DIV/0!</v>
      </c>
      <c r="T56" s="200">
        <f t="shared" si="6"/>
        <v>0</v>
      </c>
      <c r="U56" s="281" t="e">
        <f t="shared" si="7"/>
        <v>#DIV/0!</v>
      </c>
      <c r="V56" s="7"/>
    </row>
    <row r="57" spans="1:22" ht="15">
      <c r="A57" s="339"/>
      <c r="B57" s="314"/>
      <c r="C57" s="314"/>
      <c r="D57" s="317"/>
      <c r="E57" s="314"/>
      <c r="F57" s="314"/>
      <c r="G57" s="314"/>
      <c r="H57" s="200">
        <f t="shared" si="0"/>
        <v>0</v>
      </c>
      <c r="I57" s="283" t="e">
        <f t="shared" si="1"/>
        <v>#DIV/0!</v>
      </c>
      <c r="J57"/>
      <c r="K57"/>
      <c r="L57"/>
      <c r="M57"/>
      <c r="N57"/>
      <c r="O57"/>
      <c r="P57" s="200">
        <f t="shared" si="2"/>
        <v>0</v>
      </c>
      <c r="Q57" s="281" t="e">
        <f t="shared" si="3"/>
        <v>#DIV/0!</v>
      </c>
      <c r="R57" s="200">
        <f t="shared" si="4"/>
        <v>0</v>
      </c>
      <c r="S57" s="281" t="e">
        <f t="shared" si="5"/>
        <v>#DIV/0!</v>
      </c>
      <c r="T57" s="200">
        <f t="shared" si="6"/>
        <v>0</v>
      </c>
      <c r="U57" s="281" t="e">
        <f t="shared" si="7"/>
        <v>#DIV/0!</v>
      </c>
      <c r="V57" s="7"/>
    </row>
    <row r="58" spans="1:22" ht="15">
      <c r="A58" s="339"/>
      <c r="B58" s="314"/>
      <c r="C58" s="314"/>
      <c r="D58" s="317"/>
      <c r="E58" s="314"/>
      <c r="F58" s="314"/>
      <c r="G58" s="314"/>
      <c r="H58" s="200">
        <f t="shared" si="0"/>
        <v>0</v>
      </c>
      <c r="I58" s="283" t="e">
        <f t="shared" si="1"/>
        <v>#DIV/0!</v>
      </c>
      <c r="J58"/>
      <c r="K58"/>
      <c r="L58"/>
      <c r="M58"/>
      <c r="N58"/>
      <c r="O58"/>
      <c r="P58" s="200">
        <f t="shared" si="2"/>
        <v>0</v>
      </c>
      <c r="Q58" s="281" t="e">
        <f t="shared" si="3"/>
        <v>#DIV/0!</v>
      </c>
      <c r="R58" s="200">
        <f t="shared" si="4"/>
        <v>0</v>
      </c>
      <c r="S58" s="281" t="e">
        <f t="shared" si="5"/>
        <v>#DIV/0!</v>
      </c>
      <c r="T58" s="200">
        <f t="shared" si="6"/>
        <v>0</v>
      </c>
      <c r="U58" s="281" t="e">
        <f t="shared" si="7"/>
        <v>#DIV/0!</v>
      </c>
      <c r="V58" s="7"/>
    </row>
    <row r="59" spans="1:22">
      <c r="A59" s="342" t="s">
        <v>143</v>
      </c>
      <c r="B59" s="193"/>
      <c r="C59" s="257"/>
      <c r="D59" s="184"/>
      <c r="E59" s="183"/>
      <c r="F59" s="176">
        <v>0</v>
      </c>
      <c r="G59" s="174">
        <v>0</v>
      </c>
      <c r="H59" s="200">
        <f t="shared" ref="H59" si="16">F59-G59</f>
        <v>0</v>
      </c>
      <c r="I59" s="283" t="e">
        <f t="shared" ref="I59" si="17">ROUND(H59/F59,10)</f>
        <v>#DIV/0!</v>
      </c>
      <c r="J59" s="176"/>
      <c r="K59" s="176"/>
      <c r="L59" s="208"/>
      <c r="M59" s="198"/>
      <c r="N59" s="198"/>
      <c r="O59" s="208"/>
      <c r="P59" s="200">
        <f t="shared" si="2"/>
        <v>0</v>
      </c>
      <c r="Q59" s="281" t="e">
        <f t="shared" si="3"/>
        <v>#DIV/0!</v>
      </c>
      <c r="R59" s="200">
        <f t="shared" si="4"/>
        <v>0</v>
      </c>
      <c r="S59" s="281" t="e">
        <f t="shared" si="5"/>
        <v>#DIV/0!</v>
      </c>
      <c r="T59" s="200">
        <f t="shared" si="6"/>
        <v>0</v>
      </c>
      <c r="U59" s="281" t="e">
        <f t="shared" si="7"/>
        <v>#DIV/0!</v>
      </c>
      <c r="V59" s="7"/>
    </row>
    <row r="60" spans="1:22" ht="13.5" thickBot="1">
      <c r="A60" s="343"/>
      <c r="B60" s="186"/>
      <c r="C60" s="258"/>
      <c r="D60" s="187"/>
      <c r="E60" s="187"/>
      <c r="F60" s="177">
        <f>SUM(F2:F59)</f>
        <v>52863.22</v>
      </c>
      <c r="G60" s="175">
        <f>SUM(G2:G59)</f>
        <v>52863.22</v>
      </c>
      <c r="H60" s="11">
        <f>SUM(H2:H59)</f>
        <v>0</v>
      </c>
      <c r="I60" s="284">
        <f t="shared" ref="I60" si="18">ROUND(H60/F60,10)</f>
        <v>0</v>
      </c>
      <c r="J60" s="196">
        <f t="shared" ref="J60:P60" si="19">SUM(J2:J59)</f>
        <v>56312.919999999991</v>
      </c>
      <c r="K60" s="177">
        <f t="shared" si="19"/>
        <v>56312.919999999991</v>
      </c>
      <c r="L60" s="196">
        <f t="shared" si="19"/>
        <v>3372.8900000000003</v>
      </c>
      <c r="M60" s="199">
        <f t="shared" si="19"/>
        <v>56312.919999999991</v>
      </c>
      <c r="N60" s="199">
        <f t="shared" si="19"/>
        <v>56312.919999999991</v>
      </c>
      <c r="O60" s="199">
        <f t="shared" si="19"/>
        <v>3372.8900000000003</v>
      </c>
      <c r="P60" s="8">
        <f t="shared" si="19"/>
        <v>0</v>
      </c>
      <c r="Q60" s="282">
        <f t="shared" si="3"/>
        <v>0</v>
      </c>
      <c r="R60" s="8">
        <f>SUM(R2:R59)</f>
        <v>0</v>
      </c>
      <c r="S60" s="282">
        <f>ROUND(R60/K60,10)</f>
        <v>0</v>
      </c>
      <c r="T60" s="282"/>
      <c r="U60" s="282">
        <f>ROUND(T60/L60,10)</f>
        <v>0</v>
      </c>
      <c r="V60" s="185"/>
    </row>
    <row r="61" spans="1:22" ht="13.5" thickTop="1">
      <c r="A61" s="343"/>
      <c r="B61" s="186"/>
      <c r="C61" s="259"/>
      <c r="D61" s="189"/>
      <c r="E61" s="189"/>
      <c r="F61" s="12"/>
      <c r="G61" s="12"/>
      <c r="H61" s="12"/>
      <c r="I61" s="12"/>
      <c r="J61" s="190"/>
      <c r="K61" s="12"/>
      <c r="L61" s="190"/>
      <c r="M61" s="188"/>
      <c r="N61" s="188"/>
      <c r="O61" s="188"/>
      <c r="P61" s="188"/>
      <c r="Q61" s="188"/>
      <c r="R61" s="188"/>
      <c r="S61" s="188"/>
      <c r="T61" s="188"/>
      <c r="U61" s="188"/>
      <c r="V61" s="185"/>
    </row>
    <row r="62" spans="1:22">
      <c r="A62" s="343"/>
      <c r="B62" s="186"/>
      <c r="C62" s="259"/>
      <c r="D62" s="189"/>
      <c r="E62" s="189"/>
      <c r="F62" s="12"/>
      <c r="G62" s="12"/>
      <c r="H62" s="12"/>
      <c r="I62" s="12"/>
      <c r="J62" s="188"/>
      <c r="K62" s="12"/>
      <c r="L62" s="188"/>
      <c r="M62" s="188"/>
      <c r="N62" s="188"/>
      <c r="O62" s="188"/>
      <c r="P62" s="188"/>
      <c r="Q62" s="188"/>
      <c r="R62" s="188"/>
      <c r="S62" s="188"/>
      <c r="T62" s="188"/>
      <c r="U62" s="188"/>
      <c r="V62" s="185"/>
    </row>
    <row r="63" spans="1:22">
      <c r="A63" s="343"/>
      <c r="B63" s="186"/>
      <c r="C63" s="259"/>
      <c r="D63" s="189"/>
      <c r="E63" s="189"/>
      <c r="F63" s="12"/>
      <c r="G63" s="12"/>
      <c r="H63" s="12"/>
      <c r="I63" s="12"/>
      <c r="J63" s="188"/>
      <c r="K63" s="12"/>
      <c r="L63" s="188"/>
      <c r="M63" s="188"/>
      <c r="N63" s="188"/>
      <c r="O63" s="188"/>
      <c r="P63" s="188"/>
      <c r="Q63" s="188"/>
      <c r="R63" s="188"/>
      <c r="S63" s="188"/>
      <c r="T63" s="188"/>
      <c r="U63" s="188"/>
      <c r="V63" s="185"/>
    </row>
    <row r="64" spans="1:22">
      <c r="A64" s="343"/>
      <c r="B64" s="186"/>
      <c r="C64" s="259"/>
      <c r="D64" s="189"/>
      <c r="E64" s="189"/>
      <c r="F64" s="12"/>
      <c r="G64" s="12"/>
      <c r="H64" s="12"/>
      <c r="I64" s="12"/>
      <c r="J64" s="188"/>
      <c r="K64" s="12"/>
      <c r="L64" s="188"/>
      <c r="M64" s="188"/>
      <c r="N64" s="188"/>
      <c r="O64" s="188"/>
      <c r="P64" s="188"/>
      <c r="Q64" s="188"/>
      <c r="R64" s="188"/>
      <c r="S64" s="188"/>
      <c r="T64" s="188"/>
      <c r="U64" s="188"/>
      <c r="V64" s="185"/>
    </row>
    <row r="65" spans="1:22">
      <c r="A65" s="343"/>
      <c r="B65" s="186"/>
      <c r="C65" s="259"/>
      <c r="D65" s="189"/>
      <c r="E65" s="189"/>
      <c r="F65" s="12"/>
      <c r="G65" s="12"/>
      <c r="H65" s="12"/>
      <c r="I65" s="12"/>
      <c r="J65" s="188"/>
      <c r="K65" s="12"/>
      <c r="L65" s="188"/>
      <c r="M65" s="188"/>
      <c r="N65" s="188"/>
      <c r="O65" s="188"/>
      <c r="P65" s="188"/>
      <c r="Q65" s="188"/>
      <c r="R65" s="188"/>
      <c r="S65" s="188"/>
      <c r="T65" s="188"/>
      <c r="U65" s="188"/>
      <c r="V65" s="185"/>
    </row>
    <row r="66" spans="1:22">
      <c r="A66" s="343"/>
      <c r="B66" s="186"/>
      <c r="C66" s="259"/>
      <c r="D66" s="189"/>
      <c r="E66" s="189"/>
      <c r="F66" s="12"/>
      <c r="G66" s="12"/>
      <c r="H66" s="12"/>
      <c r="I66" s="12"/>
      <c r="J66" s="188"/>
      <c r="K66" s="12"/>
      <c r="L66" s="188"/>
      <c r="M66" s="188"/>
      <c r="N66" s="188"/>
      <c r="O66" s="188"/>
      <c r="P66" s="188"/>
      <c r="Q66" s="188"/>
      <c r="R66" s="188"/>
      <c r="S66" s="188"/>
      <c r="T66" s="188"/>
      <c r="U66" s="188"/>
      <c r="V66" s="185"/>
    </row>
    <row r="71" spans="1:22">
      <c r="J71" s="192"/>
    </row>
    <row r="74" spans="1:22">
      <c r="A74" s="345"/>
    </row>
    <row r="75" spans="1:22">
      <c r="A75" s="345"/>
    </row>
    <row r="76" spans="1:22">
      <c r="A76" s="345"/>
    </row>
    <row r="77" spans="1:22">
      <c r="A77" s="345"/>
    </row>
    <row r="78" spans="1:22">
      <c r="A78" s="345"/>
    </row>
    <row r="79" spans="1:22">
      <c r="A79" s="345"/>
    </row>
    <row r="80" spans="1:22">
      <c r="A80" s="345"/>
    </row>
    <row r="81" spans="1:9">
      <c r="A81" s="345"/>
    </row>
    <row r="82" spans="1:9" ht="15">
      <c r="A82" s="345"/>
      <c r="C82" s="314"/>
      <c r="D82" s="314"/>
      <c r="E82" s="314"/>
      <c r="F82" s="317"/>
      <c r="G82" s="314"/>
      <c r="H82"/>
      <c r="I82"/>
    </row>
    <row r="83" spans="1:9" ht="15">
      <c r="A83" s="345"/>
      <c r="C83" s="314"/>
      <c r="D83" s="314"/>
      <c r="E83" s="314"/>
      <c r="F83" s="317"/>
      <c r="G83" s="314"/>
      <c r="H83"/>
      <c r="I83"/>
    </row>
    <row r="84" spans="1:9" ht="15">
      <c r="A84" s="345"/>
      <c r="C84" s="314"/>
      <c r="D84" s="314"/>
      <c r="E84" s="314"/>
      <c r="F84" s="317"/>
      <c r="G84" s="314"/>
      <c r="H84"/>
      <c r="I84"/>
    </row>
    <row r="85" spans="1:9" ht="15">
      <c r="A85" s="345"/>
      <c r="C85" s="314"/>
      <c r="D85" s="314"/>
      <c r="E85" s="314"/>
      <c r="F85" s="317"/>
      <c r="G85" s="314"/>
      <c r="H85"/>
      <c r="I85"/>
    </row>
    <row r="86" spans="1:9" ht="15">
      <c r="A86" s="345"/>
      <c r="C86" s="314"/>
      <c r="D86" s="314"/>
      <c r="E86" s="314"/>
      <c r="F86" s="317"/>
      <c r="G86" s="314"/>
      <c r="H86"/>
      <c r="I86"/>
    </row>
    <row r="87" spans="1:9" ht="15">
      <c r="C87" s="314"/>
      <c r="D87" s="314"/>
      <c r="E87" s="314"/>
      <c r="F87" s="317"/>
      <c r="G87" s="314"/>
      <c r="H87"/>
      <c r="I87"/>
    </row>
    <row r="88" spans="1:9" ht="15">
      <c r="C88" s="314"/>
      <c r="D88" s="314"/>
      <c r="E88" s="314"/>
      <c r="F88" s="317"/>
      <c r="G88" s="314"/>
      <c r="H88"/>
      <c r="I88"/>
    </row>
    <row r="89" spans="1:9" ht="15">
      <c r="C89" s="314"/>
      <c r="D89" s="314"/>
      <c r="E89" s="314"/>
      <c r="F89" s="317"/>
      <c r="G89" s="314"/>
      <c r="H89"/>
      <c r="I89"/>
    </row>
    <row r="90" spans="1:9" ht="15">
      <c r="C90" s="314"/>
      <c r="D90" s="314"/>
      <c r="E90" s="314"/>
      <c r="F90" s="317"/>
      <c r="G90" s="314"/>
      <c r="H90"/>
      <c r="I90"/>
    </row>
    <row r="91" spans="1:9" ht="15">
      <c r="C91" s="314"/>
      <c r="D91" s="314"/>
      <c r="E91" s="314"/>
      <c r="F91" s="317"/>
      <c r="G91" s="314"/>
      <c r="H91"/>
      <c r="I91"/>
    </row>
    <row r="92" spans="1:9" ht="15">
      <c r="C92" s="314"/>
      <c r="D92" s="314"/>
      <c r="E92" s="314"/>
      <c r="F92" s="317"/>
      <c r="G92" s="314"/>
      <c r="H92"/>
      <c r="I92"/>
    </row>
    <row r="93" spans="1:9" ht="15">
      <c r="C93" s="314"/>
      <c r="D93" s="314"/>
      <c r="E93" s="314"/>
      <c r="F93" s="317"/>
      <c r="G93" s="314"/>
      <c r="H93"/>
      <c r="I93"/>
    </row>
    <row r="94" spans="1:9" ht="15">
      <c r="C94" s="314"/>
      <c r="D94" s="314"/>
      <c r="E94" s="314"/>
      <c r="F94" s="317"/>
      <c r="G94" s="314"/>
      <c r="H94"/>
      <c r="I94"/>
    </row>
    <row r="95" spans="1:9" ht="15">
      <c r="C95" s="314"/>
      <c r="D95" s="314"/>
      <c r="E95" s="314"/>
      <c r="F95" s="317"/>
      <c r="G95" s="314"/>
      <c r="H95"/>
      <c r="I95"/>
    </row>
    <row r="96" spans="1:9" ht="15">
      <c r="C96" s="314"/>
      <c r="D96" s="314"/>
      <c r="E96" s="314"/>
      <c r="F96" s="317"/>
      <c r="G96" s="314"/>
      <c r="H96"/>
      <c r="I96"/>
    </row>
    <row r="97" spans="3:9" ht="15">
      <c r="C97" s="314"/>
      <c r="D97" s="314"/>
      <c r="E97" s="314"/>
      <c r="F97" s="317"/>
      <c r="G97" s="314"/>
      <c r="H97"/>
      <c r="I97"/>
    </row>
    <row r="98" spans="3:9" ht="15">
      <c r="C98" s="314"/>
      <c r="D98" s="314"/>
      <c r="E98" s="314"/>
      <c r="F98" s="317"/>
      <c r="G98" s="314"/>
      <c r="H98"/>
      <c r="I98"/>
    </row>
    <row r="99" spans="3:9" ht="15">
      <c r="C99" s="314"/>
      <c r="D99" s="314"/>
      <c r="E99" s="314"/>
      <c r="F99" s="317"/>
      <c r="G99" s="314"/>
      <c r="H99"/>
      <c r="I99"/>
    </row>
    <row r="100" spans="3:9" ht="15">
      <c r="C100" s="314"/>
      <c r="D100" s="314"/>
      <c r="E100" s="314"/>
      <c r="F100" s="317"/>
      <c r="G100" s="314"/>
      <c r="H100"/>
      <c r="I100"/>
    </row>
    <row r="101" spans="3:9" ht="15">
      <c r="C101" s="314"/>
      <c r="D101" s="314"/>
      <c r="E101" s="314"/>
      <c r="F101" s="317"/>
      <c r="G101" s="314"/>
      <c r="H101"/>
      <c r="I101"/>
    </row>
    <row r="102" spans="3:9" ht="15">
      <c r="C102" s="314"/>
      <c r="D102" s="314"/>
      <c r="E102" s="314"/>
      <c r="F102" s="317"/>
      <c r="G102" s="314"/>
      <c r="H102"/>
      <c r="I102"/>
    </row>
    <row r="103" spans="3:9" ht="15">
      <c r="C103" s="314"/>
      <c r="D103" s="314"/>
      <c r="E103" s="314"/>
      <c r="F103" s="317"/>
      <c r="G103" s="314"/>
      <c r="H103"/>
      <c r="I103"/>
    </row>
    <row r="104" spans="3:9" ht="15">
      <c r="C104" s="314"/>
      <c r="D104" s="314"/>
      <c r="E104" s="314"/>
      <c r="F104" s="317"/>
      <c r="G104" s="314"/>
      <c r="H104"/>
      <c r="I104"/>
    </row>
    <row r="105" spans="3:9" ht="15">
      <c r="C105" s="314"/>
      <c r="D105" s="314"/>
      <c r="E105" s="314"/>
      <c r="F105" s="317"/>
      <c r="G105" s="314"/>
      <c r="H105"/>
      <c r="I105"/>
    </row>
    <row r="106" spans="3:9" ht="15">
      <c r="C106" s="314"/>
      <c r="D106" s="314"/>
      <c r="E106" s="314"/>
      <c r="F106" s="317"/>
      <c r="G106" s="314"/>
      <c r="H106"/>
      <c r="I106"/>
    </row>
    <row r="107" spans="3:9" ht="15">
      <c r="C107" s="314"/>
      <c r="D107" s="314"/>
      <c r="E107" s="314"/>
      <c r="F107" s="317"/>
      <c r="G107" s="314"/>
      <c r="H107"/>
      <c r="I107"/>
    </row>
    <row r="108" spans="3:9" ht="15">
      <c r="C108" s="314"/>
      <c r="D108" s="314"/>
      <c r="E108" s="314"/>
      <c r="F108" s="317"/>
      <c r="G108" s="314"/>
      <c r="H108"/>
      <c r="I108"/>
    </row>
    <row r="109" spans="3:9" ht="15">
      <c r="C109" s="314"/>
      <c r="D109" s="314"/>
      <c r="E109" s="314"/>
      <c r="F109" s="317"/>
      <c r="G109" s="314"/>
      <c r="H109"/>
      <c r="I109"/>
    </row>
    <row r="110" spans="3:9" ht="15">
      <c r="C110" s="314"/>
      <c r="D110" s="314"/>
      <c r="E110" s="314"/>
      <c r="F110" s="317"/>
      <c r="G110" s="314"/>
      <c r="H110"/>
      <c r="I110"/>
    </row>
    <row r="111" spans="3:9" ht="15">
      <c r="C111" s="314"/>
      <c r="D111" s="314"/>
      <c r="E111" s="314"/>
      <c r="F111" s="317"/>
      <c r="G111" s="314"/>
      <c r="H111"/>
      <c r="I111"/>
    </row>
    <row r="112" spans="3:9" ht="15">
      <c r="C112" s="314"/>
      <c r="D112" s="314"/>
      <c r="E112" s="314"/>
      <c r="F112" s="317"/>
      <c r="G112" s="314"/>
      <c r="H112"/>
      <c r="I112"/>
    </row>
    <row r="113" spans="3:9" ht="15">
      <c r="C113" s="314"/>
      <c r="D113" s="314"/>
      <c r="E113" s="314"/>
      <c r="F113" s="317"/>
      <c r="G113" s="314"/>
      <c r="H113"/>
      <c r="I113"/>
    </row>
    <row r="114" spans="3:9" ht="15">
      <c r="C114" s="314"/>
      <c r="D114" s="314"/>
      <c r="E114" s="314"/>
      <c r="F114" s="317"/>
      <c r="G114" s="314"/>
      <c r="H114"/>
      <c r="I114"/>
    </row>
    <row r="115" spans="3:9" ht="15">
      <c r="C115" s="314"/>
      <c r="D115" s="314"/>
      <c r="E115" s="314"/>
      <c r="F115" s="317"/>
      <c r="G115" s="314"/>
      <c r="H115"/>
      <c r="I115"/>
    </row>
    <row r="116" spans="3:9" ht="15">
      <c r="C116" s="314"/>
      <c r="D116" s="314"/>
      <c r="E116" s="314"/>
      <c r="F116" s="317"/>
      <c r="G116" s="314"/>
      <c r="H116"/>
      <c r="I116"/>
    </row>
    <row r="117" spans="3:9" ht="15">
      <c r="C117" s="314"/>
      <c r="D117" s="314"/>
      <c r="E117" s="314"/>
      <c r="F117" s="317"/>
      <c r="G117" s="314"/>
      <c r="H117"/>
      <c r="I117"/>
    </row>
    <row r="118" spans="3:9" ht="15">
      <c r="C118" s="314"/>
      <c r="D118" s="314"/>
      <c r="E118" s="314"/>
      <c r="F118" s="317"/>
      <c r="G118" s="314"/>
      <c r="H118"/>
      <c r="I118"/>
    </row>
    <row r="119" spans="3:9" ht="15">
      <c r="C119" s="314"/>
      <c r="D119" s="314"/>
      <c r="E119" s="314"/>
      <c r="F119" s="317"/>
      <c r="G119" s="314"/>
      <c r="H119"/>
      <c r="I119"/>
    </row>
    <row r="120" spans="3:9" ht="15">
      <c r="C120" s="314"/>
      <c r="D120" s="314"/>
      <c r="E120" s="314"/>
      <c r="F120" s="317"/>
      <c r="G120" s="314"/>
      <c r="H120"/>
      <c r="I120"/>
    </row>
    <row r="121" spans="3:9" ht="15">
      <c r="C121" s="314"/>
      <c r="D121" s="314"/>
      <c r="E121" s="314"/>
      <c r="F121" s="317"/>
      <c r="G121" s="314"/>
      <c r="H121"/>
      <c r="I121"/>
    </row>
  </sheetData>
  <phoneticPr fontId="0" type="noConversion"/>
  <pageMargins left="0.1" right="0.1" top="0.75" bottom="0.75" header="0.25" footer="0.25"/>
  <pageSetup scale="49" orientation="landscape" r:id="rId1"/>
  <headerFooter alignWithMargins="0">
    <oddHeader>&amp;A</oddHeader>
    <oddFooter>Page &amp;P of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P51"/>
  <sheetViews>
    <sheetView zoomScale="85" zoomScaleNormal="85" workbookViewId="0">
      <selection activeCell="A17" sqref="A17"/>
    </sheetView>
  </sheetViews>
  <sheetFormatPr defaultColWidth="8.85546875" defaultRowHeight="12.75"/>
  <cols>
    <col min="1" max="1" width="14.5703125" style="52" customWidth="1"/>
    <col min="2" max="2" width="28.7109375" style="52" customWidth="1"/>
    <col min="3" max="3" width="14" style="86" customWidth="1"/>
    <col min="4" max="5" width="17.85546875" style="52" bestFit="1" customWidth="1"/>
    <col min="6" max="6" width="17.85546875" style="52" customWidth="1"/>
    <col min="7" max="7" width="17.85546875" style="287" customWidth="1"/>
    <col min="8" max="8" width="13.85546875" style="52" customWidth="1"/>
    <col min="9" max="9" width="14.7109375" style="52" customWidth="1"/>
    <col min="10" max="10" width="10" style="52" bestFit="1" customWidth="1"/>
    <col min="11" max="11" width="12.85546875" style="52" customWidth="1"/>
    <col min="12" max="12" width="16.140625" style="52" customWidth="1"/>
    <col min="13" max="13" width="16.28515625" style="52" customWidth="1"/>
    <col min="14" max="15" width="18.140625" style="52" customWidth="1"/>
    <col min="16" max="16" width="46" style="52" customWidth="1"/>
    <col min="17" max="16384" width="8.85546875" style="58"/>
  </cols>
  <sheetData>
    <row r="1" spans="1:16" s="52" customFormat="1">
      <c r="C1" s="86"/>
      <c r="G1" s="287"/>
    </row>
    <row r="2" spans="1:16" s="52" customFormat="1">
      <c r="C2" s="86"/>
      <c r="D2" s="119"/>
      <c r="E2" s="119"/>
      <c r="F2" s="119"/>
      <c r="G2" s="288"/>
      <c r="L2" s="9"/>
      <c r="M2" s="120"/>
      <c r="N2" s="120"/>
      <c r="O2" s="120"/>
    </row>
    <row r="3" spans="1:16" ht="51" customHeight="1">
      <c r="A3" s="121" t="s">
        <v>16</v>
      </c>
      <c r="B3" s="121" t="s">
        <v>5</v>
      </c>
      <c r="C3" s="122" t="s">
        <v>14</v>
      </c>
      <c r="D3" s="123" t="s">
        <v>17</v>
      </c>
      <c r="E3" s="123" t="s">
        <v>74</v>
      </c>
      <c r="F3" s="123" t="s">
        <v>206</v>
      </c>
      <c r="G3" s="123" t="s">
        <v>208</v>
      </c>
      <c r="H3" s="123" t="s">
        <v>18</v>
      </c>
      <c r="I3" s="123" t="s">
        <v>19</v>
      </c>
      <c r="J3" s="123" t="s">
        <v>20</v>
      </c>
      <c r="K3" s="123" t="s">
        <v>21</v>
      </c>
      <c r="L3" s="123" t="s">
        <v>210</v>
      </c>
      <c r="M3" s="142" t="s">
        <v>211</v>
      </c>
      <c r="N3" s="123" t="s">
        <v>207</v>
      </c>
      <c r="O3" s="123" t="s">
        <v>215</v>
      </c>
      <c r="P3" s="123" t="s">
        <v>125</v>
      </c>
    </row>
    <row r="4" spans="1:16" ht="12.75" customHeight="1">
      <c r="A4" s="125"/>
      <c r="B4" s="125"/>
      <c r="C4" s="125"/>
      <c r="D4" s="125"/>
      <c r="E4" s="125"/>
      <c r="F4" s="126">
        <f t="shared" ref="F4:F5" si="0">+D4-E4</f>
        <v>0</v>
      </c>
      <c r="G4" s="289" t="e">
        <f t="shared" ref="G4:G5" si="1">ROUND(F4/D4,10)</f>
        <v>#DIV/0!</v>
      </c>
      <c r="H4" s="127"/>
      <c r="I4" s="127"/>
      <c r="J4" s="127"/>
      <c r="K4" s="209" t="s">
        <v>221</v>
      </c>
      <c r="L4" s="128">
        <v>0</v>
      </c>
      <c r="M4" s="128">
        <v>0</v>
      </c>
      <c r="N4" s="126">
        <f>+L4-M4</f>
        <v>0</v>
      </c>
      <c r="O4" s="289" t="e">
        <f>ROUND(N4/L4,10)</f>
        <v>#DIV/0!</v>
      </c>
      <c r="P4" s="107"/>
    </row>
    <row r="5" spans="1:16" ht="12.75" customHeight="1">
      <c r="A5" s="125"/>
      <c r="B5" s="125"/>
      <c r="C5" s="125"/>
      <c r="D5" s="125"/>
      <c r="E5" s="125"/>
      <c r="F5" s="126">
        <f t="shared" si="0"/>
        <v>0</v>
      </c>
      <c r="G5" s="289" t="e">
        <f t="shared" si="1"/>
        <v>#DIV/0!</v>
      </c>
      <c r="H5" s="127"/>
      <c r="I5" s="127"/>
      <c r="J5" s="127"/>
      <c r="K5" s="209" t="s">
        <v>221</v>
      </c>
      <c r="L5" s="128"/>
      <c r="M5" s="128"/>
      <c r="N5" s="126">
        <f t="shared" ref="N5:N18" si="2">+L5-M5</f>
        <v>0</v>
      </c>
      <c r="O5" s="289" t="e">
        <f t="shared" ref="O5:O19" si="3">ROUND(N5/L5,10)</f>
        <v>#DIV/0!</v>
      </c>
      <c r="P5" s="107"/>
    </row>
    <row r="6" spans="1:16" ht="12.75" customHeight="1">
      <c r="A6" s="125"/>
      <c r="B6" s="125"/>
      <c r="C6" s="125"/>
      <c r="D6" s="125"/>
      <c r="E6" s="125"/>
      <c r="F6" s="126">
        <f t="shared" ref="F6:F11" si="4">+D6-E6</f>
        <v>0</v>
      </c>
      <c r="G6" s="289" t="e">
        <f t="shared" ref="G6:G11" si="5">ROUND(F6/D6,10)</f>
        <v>#DIV/0!</v>
      </c>
      <c r="H6" s="127"/>
      <c r="I6" s="127"/>
      <c r="J6" s="127"/>
      <c r="K6" s="209" t="s">
        <v>221</v>
      </c>
      <c r="L6" s="128">
        <v>0</v>
      </c>
      <c r="M6" s="128">
        <v>0</v>
      </c>
      <c r="N6" s="126">
        <f t="shared" si="2"/>
        <v>0</v>
      </c>
      <c r="O6" s="289" t="e">
        <f t="shared" si="3"/>
        <v>#DIV/0!</v>
      </c>
      <c r="P6" s="107"/>
    </row>
    <row r="7" spans="1:16" ht="12.75" customHeight="1">
      <c r="A7" s="125"/>
      <c r="B7" s="125"/>
      <c r="C7" s="125"/>
      <c r="D7" s="125"/>
      <c r="E7" s="125"/>
      <c r="F7" s="126">
        <f t="shared" si="4"/>
        <v>0</v>
      </c>
      <c r="G7" s="289" t="e">
        <f t="shared" si="5"/>
        <v>#DIV/0!</v>
      </c>
      <c r="H7" s="127"/>
      <c r="I7" s="127"/>
      <c r="J7" s="127"/>
      <c r="K7" s="209" t="s">
        <v>221</v>
      </c>
      <c r="L7" s="128">
        <v>0</v>
      </c>
      <c r="M7" s="128">
        <v>0</v>
      </c>
      <c r="N7" s="126">
        <f t="shared" si="2"/>
        <v>0</v>
      </c>
      <c r="O7" s="289" t="e">
        <f t="shared" si="3"/>
        <v>#DIV/0!</v>
      </c>
      <c r="P7" s="107"/>
    </row>
    <row r="8" spans="1:16" ht="12.75" customHeight="1">
      <c r="A8" s="125"/>
      <c r="B8" s="125"/>
      <c r="C8" s="125"/>
      <c r="D8" s="125"/>
      <c r="E8" s="125"/>
      <c r="F8" s="126">
        <f t="shared" si="4"/>
        <v>0</v>
      </c>
      <c r="G8" s="289" t="e">
        <f t="shared" si="5"/>
        <v>#DIV/0!</v>
      </c>
      <c r="H8" s="127"/>
      <c r="I8" s="127"/>
      <c r="J8" s="127"/>
      <c r="K8" s="209" t="s">
        <v>221</v>
      </c>
      <c r="L8" s="128">
        <v>0</v>
      </c>
      <c r="M8" s="128">
        <v>0</v>
      </c>
      <c r="N8" s="126">
        <f t="shared" si="2"/>
        <v>0</v>
      </c>
      <c r="O8" s="289" t="e">
        <f t="shared" si="3"/>
        <v>#DIV/0!</v>
      </c>
      <c r="P8" s="107"/>
    </row>
    <row r="9" spans="1:16" ht="12.75" customHeight="1">
      <c r="A9" s="124"/>
      <c r="B9" s="125"/>
      <c r="C9" s="131"/>
      <c r="D9" s="108"/>
      <c r="E9" s="108"/>
      <c r="F9" s="126">
        <f t="shared" si="4"/>
        <v>0</v>
      </c>
      <c r="G9" s="289" t="e">
        <f t="shared" si="5"/>
        <v>#DIV/0!</v>
      </c>
      <c r="H9" s="127"/>
      <c r="I9" s="127"/>
      <c r="J9" s="209"/>
      <c r="K9" s="209" t="s">
        <v>221</v>
      </c>
      <c r="L9" s="128">
        <v>0</v>
      </c>
      <c r="M9" s="128">
        <v>0</v>
      </c>
      <c r="N9" s="126">
        <f t="shared" si="2"/>
        <v>0</v>
      </c>
      <c r="O9" s="289" t="e">
        <f t="shared" si="3"/>
        <v>#DIV/0!</v>
      </c>
      <c r="P9" s="107"/>
    </row>
    <row r="10" spans="1:16" ht="12.75" customHeight="1">
      <c r="A10" s="124"/>
      <c r="B10" s="125"/>
      <c r="C10" s="131"/>
      <c r="D10" s="108"/>
      <c r="E10" s="108"/>
      <c r="F10" s="126">
        <f t="shared" si="4"/>
        <v>0</v>
      </c>
      <c r="G10" s="289" t="e">
        <f t="shared" si="5"/>
        <v>#DIV/0!</v>
      </c>
      <c r="H10" s="127"/>
      <c r="I10" s="127"/>
      <c r="J10" s="209"/>
      <c r="K10" s="209" t="s">
        <v>221</v>
      </c>
      <c r="L10" s="128">
        <v>0</v>
      </c>
      <c r="M10" s="128">
        <v>0</v>
      </c>
      <c r="N10" s="126">
        <f t="shared" si="2"/>
        <v>0</v>
      </c>
      <c r="O10" s="289" t="e">
        <f t="shared" si="3"/>
        <v>#DIV/0!</v>
      </c>
      <c r="P10" s="107"/>
    </row>
    <row r="11" spans="1:16" ht="12.75" customHeight="1">
      <c r="A11" s="124"/>
      <c r="B11" s="125"/>
      <c r="C11" s="131"/>
      <c r="D11" s="108"/>
      <c r="E11" s="108"/>
      <c r="F11" s="126">
        <f t="shared" si="4"/>
        <v>0</v>
      </c>
      <c r="G11" s="289" t="e">
        <f t="shared" si="5"/>
        <v>#DIV/0!</v>
      </c>
      <c r="H11" s="127"/>
      <c r="I11" s="127"/>
      <c r="J11" s="209"/>
      <c r="K11" s="209" t="s">
        <v>221</v>
      </c>
      <c r="L11" s="128">
        <v>0</v>
      </c>
      <c r="M11" s="128">
        <v>0</v>
      </c>
      <c r="N11" s="126">
        <f t="shared" si="2"/>
        <v>0</v>
      </c>
      <c r="O11" s="289" t="e">
        <f t="shared" si="3"/>
        <v>#DIV/0!</v>
      </c>
      <c r="P11" s="107"/>
    </row>
    <row r="12" spans="1:16" ht="12.75" customHeight="1">
      <c r="A12" s="124"/>
      <c r="B12" s="125"/>
      <c r="C12" s="131"/>
      <c r="D12" s="108"/>
      <c r="E12" s="108"/>
      <c r="F12" s="126">
        <f t="shared" ref="F12:F13" si="6">+D12-E12</f>
        <v>0</v>
      </c>
      <c r="G12" s="289" t="e">
        <f t="shared" ref="G12:G13" si="7">ROUND(F12/D12,10)</f>
        <v>#DIV/0!</v>
      </c>
      <c r="H12" s="127"/>
      <c r="I12" s="127"/>
      <c r="J12" s="209"/>
      <c r="K12" s="209" t="s">
        <v>221</v>
      </c>
      <c r="L12" s="128">
        <v>0</v>
      </c>
      <c r="M12" s="128">
        <v>0</v>
      </c>
      <c r="N12" s="126">
        <f t="shared" si="2"/>
        <v>0</v>
      </c>
      <c r="O12" s="289" t="e">
        <f t="shared" si="3"/>
        <v>#DIV/0!</v>
      </c>
      <c r="P12" s="107"/>
    </row>
    <row r="13" spans="1:16" ht="12.75" customHeight="1">
      <c r="A13" s="124"/>
      <c r="B13" s="125"/>
      <c r="C13" s="131"/>
      <c r="D13" s="108"/>
      <c r="E13" s="108"/>
      <c r="F13" s="126">
        <f t="shared" si="6"/>
        <v>0</v>
      </c>
      <c r="G13" s="289" t="e">
        <f t="shared" si="7"/>
        <v>#DIV/0!</v>
      </c>
      <c r="H13" s="127"/>
      <c r="I13" s="127"/>
      <c r="J13" s="209"/>
      <c r="K13" s="209" t="s">
        <v>221</v>
      </c>
      <c r="L13" s="128">
        <v>0</v>
      </c>
      <c r="M13" s="128">
        <v>0</v>
      </c>
      <c r="N13" s="126">
        <f t="shared" si="2"/>
        <v>0</v>
      </c>
      <c r="O13" s="289" t="e">
        <f t="shared" si="3"/>
        <v>#DIV/0!</v>
      </c>
      <c r="P13" s="107"/>
    </row>
    <row r="14" spans="1:16" ht="12.75" customHeight="1">
      <c r="A14" s="124"/>
      <c r="B14" s="125"/>
      <c r="C14" s="124"/>
      <c r="D14" s="108"/>
      <c r="E14" s="126"/>
      <c r="F14" s="126">
        <f t="shared" ref="F14:F18" si="8">+D14-E14</f>
        <v>0</v>
      </c>
      <c r="G14" s="289" t="e">
        <f t="shared" ref="G14:G19" si="9">ROUND(F14/D14,10)</f>
        <v>#DIV/0!</v>
      </c>
      <c r="H14" s="127"/>
      <c r="I14" s="127"/>
      <c r="J14" s="209"/>
      <c r="K14" s="209" t="s">
        <v>221</v>
      </c>
      <c r="L14" s="128"/>
      <c r="M14" s="128"/>
      <c r="N14" s="126">
        <f t="shared" si="2"/>
        <v>0</v>
      </c>
      <c r="O14" s="289" t="e">
        <f t="shared" si="3"/>
        <v>#DIV/0!</v>
      </c>
      <c r="P14" s="107"/>
    </row>
    <row r="15" spans="1:16" ht="12.75" customHeight="1">
      <c r="A15" s="107"/>
      <c r="B15" s="107"/>
      <c r="C15" s="108"/>
      <c r="D15" s="108"/>
      <c r="E15" s="126"/>
      <c r="F15" s="126">
        <f t="shared" si="8"/>
        <v>0</v>
      </c>
      <c r="G15" s="289" t="e">
        <f t="shared" si="9"/>
        <v>#DIV/0!</v>
      </c>
      <c r="H15" s="110"/>
      <c r="I15" s="110"/>
      <c r="J15" s="209"/>
      <c r="K15" s="209" t="s">
        <v>221</v>
      </c>
      <c r="L15" s="128"/>
      <c r="M15" s="128"/>
      <c r="N15" s="126">
        <f t="shared" si="2"/>
        <v>0</v>
      </c>
      <c r="O15" s="289" t="e">
        <f t="shared" si="3"/>
        <v>#DIV/0!</v>
      </c>
      <c r="P15" s="107"/>
    </row>
    <row r="16" spans="1:16" ht="12.75" customHeight="1">
      <c r="A16" s="107"/>
      <c r="B16" s="107"/>
      <c r="C16" s="108"/>
      <c r="D16" s="129"/>
      <c r="E16" s="126"/>
      <c r="F16" s="126">
        <f t="shared" si="8"/>
        <v>0</v>
      </c>
      <c r="G16" s="289" t="e">
        <f t="shared" si="9"/>
        <v>#DIV/0!</v>
      </c>
      <c r="H16" s="110"/>
      <c r="I16" s="110"/>
      <c r="J16" s="209"/>
      <c r="K16" s="209" t="s">
        <v>221</v>
      </c>
      <c r="L16" s="128"/>
      <c r="M16" s="128"/>
      <c r="N16" s="126">
        <f t="shared" si="2"/>
        <v>0</v>
      </c>
      <c r="O16" s="289" t="e">
        <f t="shared" si="3"/>
        <v>#DIV/0!</v>
      </c>
      <c r="P16" s="107"/>
    </row>
    <row r="17" spans="1:16" ht="12.75" customHeight="1">
      <c r="A17" s="130"/>
      <c r="B17" s="130"/>
      <c r="C17" s="129"/>
      <c r="D17" s="129"/>
      <c r="E17" s="131"/>
      <c r="F17" s="126">
        <f t="shared" si="8"/>
        <v>0</v>
      </c>
      <c r="G17" s="289" t="e">
        <f t="shared" si="9"/>
        <v>#DIV/0!</v>
      </c>
      <c r="H17" s="132"/>
      <c r="I17" s="132"/>
      <c r="J17" s="209"/>
      <c r="K17" s="209" t="s">
        <v>221</v>
      </c>
      <c r="L17" s="133"/>
      <c r="M17" s="133"/>
      <c r="N17" s="126">
        <f t="shared" si="2"/>
        <v>0</v>
      </c>
      <c r="O17" s="289" t="e">
        <f t="shared" si="3"/>
        <v>#DIV/0!</v>
      </c>
      <c r="P17" s="107"/>
    </row>
    <row r="18" spans="1:16" ht="12.75" customHeight="1">
      <c r="A18" s="134"/>
      <c r="B18" s="107"/>
      <c r="C18" s="108"/>
      <c r="D18" s="107"/>
      <c r="E18" s="136"/>
      <c r="F18" s="126">
        <f t="shared" si="8"/>
        <v>0</v>
      </c>
      <c r="G18" s="289" t="e">
        <f t="shared" si="9"/>
        <v>#DIV/0!</v>
      </c>
      <c r="H18" s="137"/>
      <c r="I18" s="137"/>
      <c r="J18" s="210"/>
      <c r="K18" s="209" t="s">
        <v>221</v>
      </c>
      <c r="L18" s="122"/>
      <c r="M18" s="122">
        <v>0</v>
      </c>
      <c r="N18" s="126">
        <f t="shared" si="2"/>
        <v>0</v>
      </c>
      <c r="O18" s="289" t="e">
        <f t="shared" si="3"/>
        <v>#DIV/0!</v>
      </c>
      <c r="P18" s="107"/>
    </row>
    <row r="19" spans="1:16" ht="18.95" customHeight="1" thickBot="1">
      <c r="A19" s="138"/>
      <c r="B19" s="138" t="s">
        <v>76</v>
      </c>
      <c r="C19" s="139"/>
      <c r="D19" s="135">
        <f>SUM(D4:D18)</f>
        <v>0</v>
      </c>
      <c r="E19" s="135">
        <f>SUM(E4:E18)</f>
        <v>0</v>
      </c>
      <c r="F19" s="135">
        <f>SUM(F4:F18)</f>
        <v>0</v>
      </c>
      <c r="G19" s="289" t="e">
        <f t="shared" si="9"/>
        <v>#DIV/0!</v>
      </c>
      <c r="H19" s="140"/>
      <c r="I19" s="140"/>
      <c r="J19" s="140"/>
      <c r="K19" s="140"/>
      <c r="L19" s="139">
        <f>SUM(L4:L18)</f>
        <v>0</v>
      </c>
      <c r="M19" s="141">
        <f>SUM(M4:M18)</f>
        <v>0</v>
      </c>
      <c r="N19" s="135">
        <f>SUM(N4:N18)</f>
        <v>0</v>
      </c>
      <c r="O19" s="289" t="e">
        <f t="shared" si="3"/>
        <v>#DIV/0!</v>
      </c>
    </row>
    <row r="20" spans="1:16" ht="13.5" thickTop="1"/>
    <row r="23" spans="1:16" ht="38.25">
      <c r="A23" s="121" t="s">
        <v>16</v>
      </c>
      <c r="B23" s="121" t="s">
        <v>5</v>
      </c>
      <c r="C23" s="122" t="s">
        <v>14</v>
      </c>
      <c r="D23" s="123" t="s">
        <v>17</v>
      </c>
      <c r="E23" s="123" t="s">
        <v>74</v>
      </c>
      <c r="F23" s="123" t="s">
        <v>206</v>
      </c>
      <c r="G23" s="123" t="s">
        <v>208</v>
      </c>
      <c r="H23" s="123" t="s">
        <v>18</v>
      </c>
      <c r="I23" s="123" t="s">
        <v>19</v>
      </c>
      <c r="J23" s="142" t="s">
        <v>20</v>
      </c>
      <c r="K23" s="142" t="s">
        <v>21</v>
      </c>
      <c r="L23" s="142" t="s">
        <v>210</v>
      </c>
      <c r="M23" s="142" t="s">
        <v>212</v>
      </c>
      <c r="N23" s="123" t="s">
        <v>213</v>
      </c>
      <c r="O23" s="123" t="s">
        <v>214</v>
      </c>
      <c r="P23" s="123" t="s">
        <v>125</v>
      </c>
    </row>
    <row r="24" spans="1:16">
      <c r="A24" s="124"/>
      <c r="B24" s="125"/>
      <c r="C24" s="131"/>
      <c r="D24" s="108"/>
      <c r="E24" s="108"/>
      <c r="F24" s="126">
        <f t="shared" ref="F24:F35" si="10">+D24-E24</f>
        <v>0</v>
      </c>
      <c r="G24" s="289" t="e">
        <f t="shared" ref="G24:G35" si="11">ROUND(F24/D24,10)</f>
        <v>#DIV/0!</v>
      </c>
      <c r="H24" s="127"/>
      <c r="I24" s="127"/>
      <c r="J24" s="209"/>
      <c r="K24" s="293" t="s">
        <v>222</v>
      </c>
      <c r="L24" s="128">
        <v>0</v>
      </c>
      <c r="M24" s="128">
        <v>0</v>
      </c>
      <c r="N24" s="126">
        <f t="shared" ref="N24:N43" si="12">+L24-M24</f>
        <v>0</v>
      </c>
      <c r="O24" s="289" t="e">
        <f t="shared" ref="O24:O43" si="13">ROUND(N24/L24,10)</f>
        <v>#DIV/0!</v>
      </c>
      <c r="P24" s="107"/>
    </row>
    <row r="25" spans="1:16">
      <c r="A25" s="124"/>
      <c r="B25" s="125"/>
      <c r="C25" s="131"/>
      <c r="D25" s="108"/>
      <c r="E25" s="108"/>
      <c r="F25" s="126">
        <f t="shared" si="10"/>
        <v>0</v>
      </c>
      <c r="G25" s="289" t="e">
        <f t="shared" si="11"/>
        <v>#DIV/0!</v>
      </c>
      <c r="H25" s="127"/>
      <c r="I25" s="127"/>
      <c r="J25" s="209"/>
      <c r="K25" s="294" t="s">
        <v>222</v>
      </c>
      <c r="L25" s="128">
        <v>0</v>
      </c>
      <c r="M25" s="128">
        <v>0</v>
      </c>
      <c r="N25" s="126">
        <f t="shared" si="12"/>
        <v>0</v>
      </c>
      <c r="O25" s="289" t="e">
        <f t="shared" si="13"/>
        <v>#DIV/0!</v>
      </c>
      <c r="P25" s="107"/>
    </row>
    <row r="26" spans="1:16" ht="13.15" customHeight="1">
      <c r="A26" s="124"/>
      <c r="B26" s="125"/>
      <c r="C26" s="131"/>
      <c r="D26" s="108"/>
      <c r="E26" s="108"/>
      <c r="F26" s="126">
        <f t="shared" si="10"/>
        <v>0</v>
      </c>
      <c r="G26" s="289" t="e">
        <f t="shared" si="11"/>
        <v>#DIV/0!</v>
      </c>
      <c r="H26" s="127"/>
      <c r="I26" s="127"/>
      <c r="J26" s="209"/>
      <c r="K26" s="294" t="s">
        <v>222</v>
      </c>
      <c r="L26" s="128">
        <v>0</v>
      </c>
      <c r="M26" s="128">
        <v>0</v>
      </c>
      <c r="N26" s="126">
        <f t="shared" si="12"/>
        <v>0</v>
      </c>
      <c r="O26" s="289" t="e">
        <f t="shared" si="13"/>
        <v>#DIV/0!</v>
      </c>
      <c r="P26" s="107"/>
    </row>
    <row r="27" spans="1:16">
      <c r="A27" s="124"/>
      <c r="B27" s="125"/>
      <c r="C27" s="131"/>
      <c r="D27" s="126"/>
      <c r="E27" s="126"/>
      <c r="F27" s="126">
        <f t="shared" si="10"/>
        <v>0</v>
      </c>
      <c r="G27" s="289" t="e">
        <f t="shared" si="11"/>
        <v>#DIV/0!</v>
      </c>
      <c r="H27" s="127"/>
      <c r="I27" s="127"/>
      <c r="J27" s="209"/>
      <c r="K27" s="294" t="s">
        <v>222</v>
      </c>
      <c r="L27" s="128">
        <v>0</v>
      </c>
      <c r="M27" s="128">
        <v>0</v>
      </c>
      <c r="N27" s="126">
        <f t="shared" si="12"/>
        <v>0</v>
      </c>
      <c r="O27" s="289" t="e">
        <f t="shared" si="13"/>
        <v>#DIV/0!</v>
      </c>
      <c r="P27" s="107"/>
    </row>
    <row r="28" spans="1:16">
      <c r="A28" s="124"/>
      <c r="B28" s="125"/>
      <c r="C28" s="131"/>
      <c r="D28" s="126"/>
      <c r="E28" s="126"/>
      <c r="F28" s="126">
        <f t="shared" ref="F28" si="14">+D28-E28</f>
        <v>0</v>
      </c>
      <c r="G28" s="289" t="e">
        <f t="shared" ref="G28" si="15">ROUND(F28/D28,10)</f>
        <v>#DIV/0!</v>
      </c>
      <c r="H28" s="127"/>
      <c r="I28" s="127"/>
      <c r="J28" s="209"/>
      <c r="K28" s="294" t="s">
        <v>222</v>
      </c>
      <c r="L28" s="128">
        <v>0</v>
      </c>
      <c r="M28" s="128">
        <v>0</v>
      </c>
      <c r="N28" s="126">
        <f t="shared" si="12"/>
        <v>0</v>
      </c>
      <c r="O28" s="289" t="e">
        <f t="shared" si="13"/>
        <v>#DIV/0!</v>
      </c>
      <c r="P28" s="107"/>
    </row>
    <row r="29" spans="1:16">
      <c r="A29" s="124"/>
      <c r="B29" s="125"/>
      <c r="C29" s="131"/>
      <c r="D29" s="126"/>
      <c r="E29" s="126"/>
      <c r="F29" s="126">
        <f t="shared" si="10"/>
        <v>0</v>
      </c>
      <c r="G29" s="289" t="e">
        <f t="shared" si="11"/>
        <v>#DIV/0!</v>
      </c>
      <c r="H29" s="127"/>
      <c r="I29" s="127"/>
      <c r="J29" s="209"/>
      <c r="K29" s="294" t="s">
        <v>222</v>
      </c>
      <c r="L29" s="128">
        <v>0</v>
      </c>
      <c r="M29" s="128">
        <v>0</v>
      </c>
      <c r="N29" s="126">
        <f t="shared" si="12"/>
        <v>0</v>
      </c>
      <c r="O29" s="289" t="e">
        <f t="shared" si="13"/>
        <v>#DIV/0!</v>
      </c>
      <c r="P29" s="107"/>
    </row>
    <row r="30" spans="1:16">
      <c r="A30" s="124"/>
      <c r="B30" s="125"/>
      <c r="C30" s="131"/>
      <c r="D30" s="108"/>
      <c r="E30" s="108"/>
      <c r="F30" s="126">
        <f t="shared" si="10"/>
        <v>0</v>
      </c>
      <c r="G30" s="289" t="e">
        <f t="shared" si="11"/>
        <v>#DIV/0!</v>
      </c>
      <c r="H30" s="127"/>
      <c r="I30" s="127"/>
      <c r="J30" s="209"/>
      <c r="K30" s="294" t="s">
        <v>222</v>
      </c>
      <c r="L30" s="128">
        <v>0</v>
      </c>
      <c r="M30" s="128">
        <v>0</v>
      </c>
      <c r="N30" s="126">
        <f t="shared" si="12"/>
        <v>0</v>
      </c>
      <c r="O30" s="289" t="e">
        <f t="shared" si="13"/>
        <v>#DIV/0!</v>
      </c>
      <c r="P30" s="107"/>
    </row>
    <row r="31" spans="1:16">
      <c r="A31" s="124"/>
      <c r="B31" s="125"/>
      <c r="C31" s="131"/>
      <c r="D31" s="108"/>
      <c r="E31" s="108"/>
      <c r="F31" s="126">
        <f t="shared" si="10"/>
        <v>0</v>
      </c>
      <c r="G31" s="289" t="e">
        <f t="shared" si="11"/>
        <v>#DIV/0!</v>
      </c>
      <c r="H31" s="127"/>
      <c r="I31" s="127"/>
      <c r="J31" s="209"/>
      <c r="K31" s="294" t="s">
        <v>222</v>
      </c>
      <c r="L31" s="128">
        <v>0</v>
      </c>
      <c r="M31" s="128">
        <v>0</v>
      </c>
      <c r="N31" s="126">
        <f t="shared" si="12"/>
        <v>0</v>
      </c>
      <c r="O31" s="289" t="e">
        <f t="shared" si="13"/>
        <v>#DIV/0!</v>
      </c>
      <c r="P31" s="107"/>
    </row>
    <row r="32" spans="1:16">
      <c r="A32" s="124"/>
      <c r="B32" s="125"/>
      <c r="C32" s="131"/>
      <c r="D32" s="126"/>
      <c r="E32" s="126"/>
      <c r="F32" s="126">
        <f t="shared" si="10"/>
        <v>0</v>
      </c>
      <c r="G32" s="289" t="e">
        <f t="shared" si="11"/>
        <v>#DIV/0!</v>
      </c>
      <c r="H32" s="127"/>
      <c r="I32" s="127"/>
      <c r="J32" s="209"/>
      <c r="K32" s="294" t="s">
        <v>222</v>
      </c>
      <c r="L32" s="128"/>
      <c r="M32" s="128"/>
      <c r="N32" s="126">
        <f t="shared" si="12"/>
        <v>0</v>
      </c>
      <c r="O32" s="289" t="e">
        <f t="shared" si="13"/>
        <v>#DIV/0!</v>
      </c>
      <c r="P32" s="107"/>
    </row>
    <row r="33" spans="1:16">
      <c r="A33" s="124"/>
      <c r="B33" s="125"/>
      <c r="C33" s="131"/>
      <c r="D33" s="126"/>
      <c r="E33" s="126"/>
      <c r="F33" s="126">
        <f t="shared" si="10"/>
        <v>0</v>
      </c>
      <c r="G33" s="289" t="e">
        <f t="shared" si="11"/>
        <v>#DIV/0!</v>
      </c>
      <c r="H33" s="127"/>
      <c r="I33" s="127"/>
      <c r="J33" s="209"/>
      <c r="K33" s="294" t="s">
        <v>222</v>
      </c>
      <c r="L33" s="128"/>
      <c r="M33" s="128"/>
      <c r="N33" s="126">
        <f t="shared" si="12"/>
        <v>0</v>
      </c>
      <c r="O33" s="289" t="e">
        <f t="shared" si="13"/>
        <v>#DIV/0!</v>
      </c>
      <c r="P33" s="107"/>
    </row>
    <row r="34" spans="1:16">
      <c r="A34" s="124"/>
      <c r="B34" s="125"/>
      <c r="C34" s="131"/>
      <c r="D34" s="126"/>
      <c r="E34" s="126"/>
      <c r="F34" s="126">
        <f t="shared" si="10"/>
        <v>0</v>
      </c>
      <c r="G34" s="289" t="e">
        <f t="shared" si="11"/>
        <v>#DIV/0!</v>
      </c>
      <c r="H34" s="127"/>
      <c r="I34" s="127"/>
      <c r="J34" s="209"/>
      <c r="K34" s="294" t="s">
        <v>222</v>
      </c>
      <c r="L34" s="128"/>
      <c r="M34" s="128"/>
      <c r="N34" s="126">
        <f t="shared" si="12"/>
        <v>0</v>
      </c>
      <c r="O34" s="289" t="e">
        <f t="shared" si="13"/>
        <v>#DIV/0!</v>
      </c>
      <c r="P34" s="107"/>
    </row>
    <row r="35" spans="1:16">
      <c r="A35" s="124"/>
      <c r="B35" s="125"/>
      <c r="C35" s="131"/>
      <c r="D35" s="126"/>
      <c r="E35" s="126"/>
      <c r="F35" s="126">
        <f t="shared" si="10"/>
        <v>0</v>
      </c>
      <c r="G35" s="289" t="e">
        <f t="shared" si="11"/>
        <v>#DIV/0!</v>
      </c>
      <c r="H35" s="127"/>
      <c r="I35" s="127"/>
      <c r="J35" s="209"/>
      <c r="K35" s="294" t="s">
        <v>222</v>
      </c>
      <c r="L35" s="128"/>
      <c r="M35" s="128"/>
      <c r="N35" s="126">
        <f t="shared" si="12"/>
        <v>0</v>
      </c>
      <c r="O35" s="289" t="e">
        <f t="shared" si="13"/>
        <v>#DIV/0!</v>
      </c>
      <c r="P35" s="107"/>
    </row>
    <row r="36" spans="1:16">
      <c r="A36" s="124"/>
      <c r="B36" s="125"/>
      <c r="C36" s="124"/>
      <c r="D36" s="126"/>
      <c r="E36" s="126"/>
      <c r="F36" s="126">
        <f t="shared" ref="F36:F38" si="16">+D36-E36</f>
        <v>0</v>
      </c>
      <c r="G36" s="289" t="e">
        <f t="shared" ref="G36:G38" si="17">ROUND(F36/D36,10)</f>
        <v>#DIV/0!</v>
      </c>
      <c r="H36" s="127"/>
      <c r="I36" s="127"/>
      <c r="J36" s="209"/>
      <c r="K36" s="294" t="s">
        <v>222</v>
      </c>
      <c r="L36" s="128"/>
      <c r="M36" s="128"/>
      <c r="N36" s="126">
        <f t="shared" si="12"/>
        <v>0</v>
      </c>
      <c r="O36" s="289" t="e">
        <f t="shared" si="13"/>
        <v>#DIV/0!</v>
      </c>
      <c r="P36" s="107"/>
    </row>
    <row r="37" spans="1:16">
      <c r="A37" s="124"/>
      <c r="B37" s="125"/>
      <c r="C37" s="124"/>
      <c r="D37" s="108"/>
      <c r="E37" s="126"/>
      <c r="F37" s="126">
        <f t="shared" si="16"/>
        <v>0</v>
      </c>
      <c r="G37" s="289" t="e">
        <f t="shared" si="17"/>
        <v>#DIV/0!</v>
      </c>
      <c r="H37" s="127"/>
      <c r="I37" s="127"/>
      <c r="J37" s="209"/>
      <c r="K37" s="294" t="s">
        <v>222</v>
      </c>
      <c r="L37" s="128"/>
      <c r="M37" s="128"/>
      <c r="N37" s="126">
        <f t="shared" si="12"/>
        <v>0</v>
      </c>
      <c r="O37" s="289" t="e">
        <f t="shared" si="13"/>
        <v>#DIV/0!</v>
      </c>
      <c r="P37" s="107"/>
    </row>
    <row r="38" spans="1:16">
      <c r="A38" s="124"/>
      <c r="B38" s="125"/>
      <c r="C38" s="124"/>
      <c r="D38" s="108"/>
      <c r="E38" s="126"/>
      <c r="F38" s="126">
        <f t="shared" si="16"/>
        <v>0</v>
      </c>
      <c r="G38" s="289" t="e">
        <f t="shared" si="17"/>
        <v>#DIV/0!</v>
      </c>
      <c r="H38" s="127"/>
      <c r="I38" s="127"/>
      <c r="J38" s="209"/>
      <c r="K38" s="294" t="s">
        <v>222</v>
      </c>
      <c r="L38" s="128"/>
      <c r="M38" s="128"/>
      <c r="N38" s="126">
        <f t="shared" si="12"/>
        <v>0</v>
      </c>
      <c r="O38" s="289" t="e">
        <f t="shared" si="13"/>
        <v>#DIV/0!</v>
      </c>
      <c r="P38" s="107"/>
    </row>
    <row r="39" spans="1:16">
      <c r="A39" s="124"/>
      <c r="B39" s="125"/>
      <c r="C39" s="124"/>
      <c r="D39" s="108"/>
      <c r="E39" s="126"/>
      <c r="F39" s="126">
        <f t="shared" ref="F39:F44" si="18">+D39-E39</f>
        <v>0</v>
      </c>
      <c r="G39" s="289" t="e">
        <f t="shared" ref="G39:G45" si="19">ROUND(F39/D39,10)</f>
        <v>#DIV/0!</v>
      </c>
      <c r="H39" s="127"/>
      <c r="I39" s="127"/>
      <c r="J39" s="209"/>
      <c r="K39" s="294" t="s">
        <v>222</v>
      </c>
      <c r="L39" s="128"/>
      <c r="M39" s="128"/>
      <c r="N39" s="126">
        <f t="shared" si="12"/>
        <v>0</v>
      </c>
      <c r="O39" s="289" t="e">
        <f t="shared" si="13"/>
        <v>#DIV/0!</v>
      </c>
      <c r="P39" s="107"/>
    </row>
    <row r="40" spans="1:16">
      <c r="A40" s="124"/>
      <c r="B40" s="125"/>
      <c r="C40" s="124"/>
      <c r="D40" s="107"/>
      <c r="E40" s="126"/>
      <c r="F40" s="126">
        <f t="shared" si="18"/>
        <v>0</v>
      </c>
      <c r="G40" s="289" t="e">
        <f t="shared" si="19"/>
        <v>#DIV/0!</v>
      </c>
      <c r="H40" s="127"/>
      <c r="I40" s="127"/>
      <c r="J40" s="209"/>
      <c r="K40" s="294" t="s">
        <v>222</v>
      </c>
      <c r="L40" s="128"/>
      <c r="M40" s="128"/>
      <c r="N40" s="126">
        <f t="shared" si="12"/>
        <v>0</v>
      </c>
      <c r="O40" s="289" t="e">
        <f t="shared" si="13"/>
        <v>#DIV/0!</v>
      </c>
      <c r="P40" s="107"/>
    </row>
    <row r="41" spans="1:16">
      <c r="A41" s="107"/>
      <c r="B41" s="107"/>
      <c r="C41" s="108"/>
      <c r="D41" s="108"/>
      <c r="E41" s="126"/>
      <c r="F41" s="126">
        <f t="shared" si="18"/>
        <v>0</v>
      </c>
      <c r="G41" s="289" t="e">
        <f t="shared" si="19"/>
        <v>#DIV/0!</v>
      </c>
      <c r="H41" s="110"/>
      <c r="I41" s="110"/>
      <c r="J41" s="209"/>
      <c r="K41" s="294" t="s">
        <v>222</v>
      </c>
      <c r="L41" s="128"/>
      <c r="M41" s="128"/>
      <c r="N41" s="126">
        <f t="shared" si="12"/>
        <v>0</v>
      </c>
      <c r="O41" s="289" t="e">
        <f t="shared" si="13"/>
        <v>#DIV/0!</v>
      </c>
      <c r="P41" s="107"/>
    </row>
    <row r="42" spans="1:16">
      <c r="A42" s="124"/>
      <c r="B42" s="125"/>
      <c r="C42" s="131"/>
      <c r="D42" s="108"/>
      <c r="E42" s="126"/>
      <c r="F42" s="126">
        <f t="shared" si="18"/>
        <v>0</v>
      </c>
      <c r="G42" s="289" t="e">
        <f t="shared" si="19"/>
        <v>#DIV/0!</v>
      </c>
      <c r="H42" s="127"/>
      <c r="I42" s="127"/>
      <c r="J42" s="209"/>
      <c r="K42" s="294" t="s">
        <v>222</v>
      </c>
      <c r="L42" s="128"/>
      <c r="M42" s="133"/>
      <c r="N42" s="126">
        <f t="shared" si="12"/>
        <v>0</v>
      </c>
      <c r="O42" s="289" t="e">
        <f t="shared" si="13"/>
        <v>#DIV/0!</v>
      </c>
      <c r="P42" s="107"/>
    </row>
    <row r="43" spans="1:16">
      <c r="A43" s="124"/>
      <c r="B43" s="125"/>
      <c r="C43" s="131"/>
      <c r="D43" s="108"/>
      <c r="E43" s="126"/>
      <c r="F43" s="126">
        <f t="shared" si="18"/>
        <v>0</v>
      </c>
      <c r="G43" s="289" t="e">
        <f t="shared" si="19"/>
        <v>#DIV/0!</v>
      </c>
      <c r="H43" s="127"/>
      <c r="I43" s="127"/>
      <c r="J43" s="209"/>
      <c r="K43" s="294" t="s">
        <v>222</v>
      </c>
      <c r="L43" s="128"/>
      <c r="M43" s="133"/>
      <c r="N43" s="126">
        <f t="shared" si="12"/>
        <v>0</v>
      </c>
      <c r="O43" s="289" t="e">
        <f t="shared" si="13"/>
        <v>#DIV/0!</v>
      </c>
      <c r="P43" s="107"/>
    </row>
    <row r="44" spans="1:16">
      <c r="A44" s="107"/>
      <c r="B44" s="107"/>
      <c r="C44" s="108"/>
      <c r="D44" s="143"/>
      <c r="E44" s="143"/>
      <c r="F44" s="126">
        <f t="shared" si="18"/>
        <v>0</v>
      </c>
      <c r="G44" s="289" t="e">
        <f t="shared" si="19"/>
        <v>#DIV/0!</v>
      </c>
      <c r="H44" s="111"/>
      <c r="I44" s="111"/>
      <c r="J44" s="209"/>
      <c r="K44" s="294" t="s">
        <v>222</v>
      </c>
      <c r="L44" s="128"/>
      <c r="M44" s="128"/>
      <c r="N44" s="126">
        <f t="shared" ref="N44" si="20">+L44-M44</f>
        <v>0</v>
      </c>
      <c r="O44" s="289" t="e">
        <f t="shared" ref="O44" si="21">ROUND(N44/L44,10)</f>
        <v>#DIV/0!</v>
      </c>
      <c r="P44" s="107"/>
    </row>
    <row r="45" spans="1:16" ht="13.5" thickBot="1">
      <c r="A45" s="138"/>
      <c r="B45" s="138" t="s">
        <v>106</v>
      </c>
      <c r="C45" s="144"/>
      <c r="D45" s="4">
        <f>SUM(D24:D44)</f>
        <v>0</v>
      </c>
      <c r="E45" s="4">
        <f>SUM(E24:E44)</f>
        <v>0</v>
      </c>
      <c r="F45" s="4">
        <f>SUM(F24:F44)</f>
        <v>0</v>
      </c>
      <c r="G45" s="289" t="e">
        <f t="shared" si="19"/>
        <v>#DIV/0!</v>
      </c>
      <c r="H45" s="145"/>
      <c r="I45" s="145"/>
      <c r="J45" s="145"/>
      <c r="K45" s="145"/>
      <c r="L45" s="135">
        <f>SUM(L24:L44)</f>
        <v>0</v>
      </c>
      <c r="M45" s="135">
        <f>SUM(M24:M44)</f>
        <v>0</v>
      </c>
      <c r="N45" s="4">
        <f>SUM(N24:N44)</f>
        <v>0</v>
      </c>
      <c r="O45" s="289" t="e">
        <f t="shared" ref="O45" si="22">ROUND(N45/L45,10)</f>
        <v>#DIV/0!</v>
      </c>
      <c r="P45" s="107"/>
    </row>
    <row r="46" spans="1:16" ht="13.5" thickTop="1"/>
    <row r="48" spans="1:16">
      <c r="E48" s="56"/>
      <c r="F48" s="56"/>
    </row>
    <row r="49" spans="5:6">
      <c r="E49" s="56"/>
      <c r="F49" s="56"/>
    </row>
    <row r="51" spans="5:6">
      <c r="E51" s="56"/>
      <c r="F51" s="56"/>
    </row>
  </sheetData>
  <sortState ref="A34:I53">
    <sortCondition ref="B34:B53"/>
  </sortState>
  <phoneticPr fontId="0" type="noConversion"/>
  <pageMargins left="0.1" right="0.1" top="0.5" bottom="0.5" header="0.25" footer="0.25"/>
  <pageSetup scale="61" orientation="landscape" r:id="rId1"/>
  <headerFooter alignWithMargins="0">
    <oddHeader>&amp;A</oddHeader>
    <oddFooter>Page &amp;P of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2:P29"/>
  <sheetViews>
    <sheetView zoomScale="85" zoomScaleNormal="85" workbookViewId="0"/>
  </sheetViews>
  <sheetFormatPr defaultColWidth="8.85546875" defaultRowHeight="12.75"/>
  <cols>
    <col min="1" max="1" width="21.28515625" style="52" customWidth="1"/>
    <col min="2" max="2" width="17.7109375" style="52" customWidth="1"/>
    <col min="3" max="3" width="22" style="52" customWidth="1"/>
    <col min="4" max="4" width="21" style="52" customWidth="1"/>
    <col min="5" max="5" width="22.85546875" style="52" customWidth="1"/>
    <col min="6" max="6" width="22.5703125" style="52" customWidth="1"/>
    <col min="7" max="7" width="24.7109375" style="52" customWidth="1"/>
    <col min="8" max="8" width="24.28515625" style="52" customWidth="1"/>
    <col min="9" max="9" width="3" style="52" customWidth="1"/>
    <col min="10" max="10" width="11.5703125" style="52" bestFit="1" customWidth="1"/>
    <col min="11" max="11" width="11.7109375" style="52" bestFit="1" customWidth="1"/>
    <col min="12" max="12" width="16" style="52" customWidth="1"/>
    <col min="13" max="13" width="15" style="52" bestFit="1" customWidth="1"/>
    <col min="14" max="14" width="12.28515625" style="52" customWidth="1"/>
    <col min="15" max="16384" width="8.85546875" style="52"/>
  </cols>
  <sheetData>
    <row r="2" spans="1:16" ht="13.5" thickBot="1">
      <c r="A2" s="90" t="s">
        <v>77</v>
      </c>
    </row>
    <row r="3" spans="1:16" ht="25.5" customHeight="1">
      <c r="A3" s="104" t="s">
        <v>22</v>
      </c>
      <c r="B3" s="101" t="s">
        <v>23</v>
      </c>
      <c r="C3" s="102" t="s">
        <v>72</v>
      </c>
      <c r="D3" s="102" t="s">
        <v>24</v>
      </c>
      <c r="E3" s="101" t="s">
        <v>25</v>
      </c>
      <c r="F3" s="102" t="s">
        <v>73</v>
      </c>
      <c r="G3" s="101" t="s">
        <v>54</v>
      </c>
      <c r="H3" s="103" t="s">
        <v>58</v>
      </c>
      <c r="I3" s="101"/>
      <c r="J3" s="102" t="s">
        <v>18</v>
      </c>
      <c r="K3" s="102" t="s">
        <v>19</v>
      </c>
      <c r="L3" s="104" t="s">
        <v>125</v>
      </c>
    </row>
    <row r="4" spans="1:16">
      <c r="A4" s="318" t="s">
        <v>523</v>
      </c>
      <c r="B4" s="318">
        <v>2784.54</v>
      </c>
      <c r="C4" s="318">
        <v>2784.54</v>
      </c>
      <c r="D4" s="318" t="s">
        <v>509</v>
      </c>
      <c r="E4" s="318">
        <v>2784.54</v>
      </c>
      <c r="F4" s="318">
        <v>2784.54</v>
      </c>
      <c r="G4" s="318">
        <v>-21.37</v>
      </c>
      <c r="H4" s="318">
        <v>-21.37</v>
      </c>
      <c r="I4" s="113"/>
      <c r="J4" s="151">
        <v>44074</v>
      </c>
      <c r="K4" s="151">
        <v>44075</v>
      </c>
      <c r="L4" s="113"/>
    </row>
    <row r="5" spans="1:16">
      <c r="A5" s="318"/>
      <c r="B5" s="318"/>
      <c r="C5" s="318"/>
      <c r="D5" s="318"/>
      <c r="E5" s="318"/>
      <c r="F5" s="318"/>
      <c r="G5" s="318"/>
      <c r="H5" s="318"/>
      <c r="I5" s="113"/>
      <c r="J5" s="151"/>
      <c r="K5" s="151"/>
      <c r="L5" s="113"/>
    </row>
    <row r="6" spans="1:16">
      <c r="A6" s="318"/>
      <c r="B6" s="318"/>
      <c r="C6" s="318"/>
      <c r="D6" s="318"/>
      <c r="E6" s="318"/>
      <c r="F6" s="318"/>
      <c r="G6" s="318"/>
      <c r="H6" s="318"/>
      <c r="I6" s="113"/>
      <c r="J6" s="151"/>
      <c r="K6" s="151"/>
      <c r="L6" s="113"/>
    </row>
    <row r="7" spans="1:16">
      <c r="A7" s="318"/>
      <c r="B7" s="318"/>
      <c r="C7" s="318"/>
      <c r="D7" s="318"/>
      <c r="E7" s="318"/>
      <c r="F7" s="318"/>
      <c r="G7" s="318"/>
      <c r="H7" s="318"/>
      <c r="I7" s="113"/>
      <c r="J7" s="151"/>
      <c r="K7" s="151"/>
      <c r="L7" s="113"/>
    </row>
    <row r="8" spans="1:16" s="100" customFormat="1">
      <c r="B8" s="98"/>
      <c r="C8" s="98"/>
      <c r="E8" s="98"/>
      <c r="F8" s="114"/>
      <c r="G8" s="98"/>
      <c r="H8" s="99"/>
      <c r="J8" s="91"/>
      <c r="K8" s="91"/>
      <c r="M8" s="52"/>
      <c r="N8" s="52"/>
      <c r="O8" s="52"/>
      <c r="P8" s="52"/>
    </row>
    <row r="9" spans="1:16">
      <c r="B9" s="86"/>
      <c r="C9" s="86"/>
      <c r="E9" s="86"/>
      <c r="F9" s="86"/>
      <c r="G9" s="86"/>
      <c r="H9" s="86"/>
      <c r="J9" s="87"/>
    </row>
    <row r="10" spans="1:16">
      <c r="B10" s="63"/>
      <c r="C10" s="63"/>
      <c r="D10" s="63"/>
      <c r="E10" s="63"/>
      <c r="F10" s="63"/>
      <c r="G10" s="63"/>
      <c r="H10" s="63"/>
      <c r="I10" s="63"/>
      <c r="J10" s="63"/>
      <c r="K10" s="63"/>
      <c r="L10" s="63"/>
    </row>
    <row r="11" spans="1:16" ht="13.5" thickBot="1">
      <c r="A11" s="3" t="s">
        <v>56</v>
      </c>
      <c r="B11" s="88">
        <f>SUM(B4:B10)</f>
        <v>2784.54</v>
      </c>
      <c r="C11" s="88">
        <f t="shared" ref="C11:H11" si="0">SUM(C4:C10)</f>
        <v>2784.54</v>
      </c>
      <c r="D11" s="88">
        <f t="shared" si="0"/>
        <v>0</v>
      </c>
      <c r="E11" s="88">
        <f>SUM(E4:E10)</f>
        <v>2784.54</v>
      </c>
      <c r="F11" s="88">
        <f t="shared" si="0"/>
        <v>2784.54</v>
      </c>
      <c r="G11" s="88">
        <f t="shared" si="0"/>
        <v>-21.37</v>
      </c>
      <c r="H11" s="88">
        <f t="shared" si="0"/>
        <v>-21.37</v>
      </c>
      <c r="I11" s="88"/>
      <c r="J11" s="88"/>
      <c r="K11" s="88"/>
      <c r="L11" s="88"/>
    </row>
    <row r="12" spans="1:16" ht="13.5" thickTop="1"/>
    <row r="13" spans="1:16" ht="13.5" thickBot="1"/>
    <row r="14" spans="1:16" ht="38.450000000000003" customHeight="1">
      <c r="A14" s="102" t="s">
        <v>24</v>
      </c>
      <c r="B14" s="101" t="s">
        <v>25</v>
      </c>
      <c r="C14" s="102" t="s">
        <v>72</v>
      </c>
      <c r="D14" s="104" t="s">
        <v>22</v>
      </c>
      <c r="E14" s="101" t="s">
        <v>23</v>
      </c>
      <c r="F14" s="102" t="s">
        <v>73</v>
      </c>
      <c r="G14" s="101" t="s">
        <v>54</v>
      </c>
      <c r="H14" s="103" t="s">
        <v>58</v>
      </c>
      <c r="I14" s="101"/>
      <c r="J14" s="102" t="s">
        <v>18</v>
      </c>
      <c r="K14" s="102" t="s">
        <v>19</v>
      </c>
      <c r="L14" s="104" t="s">
        <v>125</v>
      </c>
    </row>
    <row r="15" spans="1:16" s="100" customFormat="1">
      <c r="A15" s="320"/>
      <c r="B15" s="320"/>
      <c r="C15" s="320"/>
      <c r="D15" s="320"/>
      <c r="E15" s="320"/>
      <c r="F15" s="320"/>
      <c r="G15" s="320"/>
      <c r="H15" s="320"/>
      <c r="I15" s="105"/>
      <c r="J15" s="152"/>
      <c r="K15" s="152"/>
      <c r="L15" s="106"/>
      <c r="M15" s="52"/>
      <c r="N15" s="52"/>
      <c r="O15" s="52"/>
      <c r="P15" s="52"/>
    </row>
    <row r="16" spans="1:16" s="100" customFormat="1">
      <c r="A16" s="320"/>
      <c r="B16" s="320"/>
      <c r="C16" s="320"/>
      <c r="D16" s="320"/>
      <c r="E16" s="320"/>
      <c r="F16" s="320"/>
      <c r="G16" s="320"/>
      <c r="H16" s="320"/>
      <c r="I16" s="105"/>
      <c r="J16" s="152"/>
      <c r="K16" s="152"/>
      <c r="L16" s="113"/>
      <c r="M16" s="52"/>
      <c r="N16" s="52"/>
      <c r="O16" s="52"/>
      <c r="P16" s="52"/>
    </row>
    <row r="17" spans="1:16" s="100" customFormat="1">
      <c r="A17" s="320"/>
      <c r="B17" s="320"/>
      <c r="C17" s="320"/>
      <c r="D17" s="320"/>
      <c r="E17" s="320"/>
      <c r="F17" s="320"/>
      <c r="G17" s="320"/>
      <c r="H17" s="320"/>
      <c r="I17" s="105"/>
      <c r="J17" s="152"/>
      <c r="K17" s="152"/>
      <c r="L17" s="113"/>
      <c r="M17" s="52"/>
      <c r="N17" s="52"/>
      <c r="O17" s="52"/>
      <c r="P17" s="52"/>
    </row>
    <row r="18" spans="1:16" s="100" customFormat="1">
      <c r="A18" s="320"/>
      <c r="B18" s="320"/>
      <c r="C18" s="320"/>
      <c r="D18" s="320"/>
      <c r="E18" s="320"/>
      <c r="F18" s="320"/>
      <c r="G18" s="320"/>
      <c r="H18" s="320"/>
      <c r="I18" s="105"/>
      <c r="J18" s="152"/>
      <c r="K18" s="152"/>
      <c r="L18" s="113"/>
      <c r="M18" s="52"/>
      <c r="N18" s="52"/>
      <c r="O18" s="52"/>
      <c r="P18" s="52"/>
    </row>
    <row r="19" spans="1:16">
      <c r="A19" s="209"/>
      <c r="B19" s="319"/>
      <c r="C19" s="319"/>
      <c r="D19" s="209"/>
      <c r="E19" s="319"/>
      <c r="F19" s="319"/>
      <c r="G19" s="319"/>
      <c r="H19" s="319"/>
      <c r="I19" s="109"/>
      <c r="J19" s="110"/>
      <c r="K19" s="111"/>
      <c r="L19" s="112"/>
    </row>
    <row r="20" spans="1:16">
      <c r="A20" s="209"/>
      <c r="B20" s="319"/>
      <c r="C20" s="319"/>
      <c r="D20" s="209"/>
      <c r="E20" s="319"/>
      <c r="F20" s="319"/>
      <c r="G20" s="319"/>
      <c r="H20" s="319"/>
      <c r="I20" s="109"/>
      <c r="J20" s="110"/>
      <c r="K20" s="111"/>
      <c r="L20" s="112"/>
    </row>
    <row r="21" spans="1:16">
      <c r="B21" s="58"/>
      <c r="C21" s="58"/>
      <c r="D21" s="58"/>
      <c r="E21" s="58"/>
      <c r="F21" s="58"/>
      <c r="G21" s="58"/>
      <c r="H21" s="58"/>
      <c r="I21" s="58"/>
      <c r="J21" s="58"/>
      <c r="K21" s="58"/>
      <c r="L21" s="58"/>
    </row>
    <row r="22" spans="1:16" ht="13.5" thickBot="1">
      <c r="A22" s="3" t="s">
        <v>84</v>
      </c>
      <c r="B22" s="88">
        <f>SUM(B15:B20)</f>
        <v>0</v>
      </c>
      <c r="C22" s="88">
        <f>SUM(C15:C21)</f>
        <v>0</v>
      </c>
      <c r="D22" s="88"/>
      <c r="E22" s="88">
        <f>SUM(E15:E21)</f>
        <v>0</v>
      </c>
      <c r="F22" s="88">
        <f>SUM(F15:F21)</f>
        <v>0</v>
      </c>
      <c r="G22" s="88">
        <f>SUM(G15:G21)</f>
        <v>0</v>
      </c>
      <c r="H22" s="88">
        <f>SUM(H15:H21)</f>
        <v>0</v>
      </c>
      <c r="I22" s="88"/>
      <c r="J22" s="88"/>
      <c r="K22" s="88"/>
      <c r="L22" s="88"/>
    </row>
    <row r="23" spans="1:16" ht="14.25" thickTop="1" thickBot="1"/>
    <row r="24" spans="1:16" ht="13.5" thickBot="1">
      <c r="D24" s="92" t="s">
        <v>79</v>
      </c>
      <c r="E24" s="93" t="s">
        <v>78</v>
      </c>
      <c r="F24" s="94" t="s">
        <v>7</v>
      </c>
    </row>
    <row r="25" spans="1:16" ht="51.75" thickBot="1">
      <c r="C25" s="89" t="s">
        <v>179</v>
      </c>
      <c r="D25" s="95">
        <f>G11</f>
        <v>-21.37</v>
      </c>
      <c r="E25" s="96">
        <f>H11</f>
        <v>-21.37</v>
      </c>
      <c r="F25" s="97">
        <f>D25-E25</f>
        <v>0</v>
      </c>
    </row>
    <row r="26" spans="1:16" ht="44.25" customHeight="1" thickBot="1">
      <c r="C26" s="89" t="s">
        <v>180</v>
      </c>
      <c r="D26" s="95">
        <f>G22</f>
        <v>0</v>
      </c>
      <c r="E26" s="96">
        <f>H22</f>
        <v>0</v>
      </c>
      <c r="F26" s="97">
        <f>D26-E26</f>
        <v>0</v>
      </c>
    </row>
    <row r="29" spans="1:16">
      <c r="E29" s="56"/>
    </row>
  </sheetData>
  <phoneticPr fontId="0" type="noConversion"/>
  <pageMargins left="0.1" right="0.1" top="0.25" bottom="0.25" header="0.25" footer="0.25"/>
  <pageSetup scale="55" orientation="landscape" r:id="rId1"/>
  <headerFooter alignWithMargins="0">
    <oddHeader>&amp;A</oddHeader>
    <oddFooter>Page &amp;P of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5"/>
  <sheetViews>
    <sheetView workbookViewId="0"/>
  </sheetViews>
  <sheetFormatPr defaultRowHeight="12.75"/>
  <cols>
    <col min="2" max="2" width="14.5703125" style="334" customWidth="1"/>
    <col min="3" max="3" width="16.5703125" style="334" customWidth="1"/>
    <col min="4" max="4" width="29" customWidth="1"/>
    <col min="13" max="13" width="13" customWidth="1"/>
  </cols>
  <sheetData>
    <row r="1" spans="1:13">
      <c r="A1" t="s">
        <v>274</v>
      </c>
      <c r="B1" s="334" t="s">
        <v>273</v>
      </c>
      <c r="C1" s="334" t="s">
        <v>272</v>
      </c>
      <c r="D1" t="s">
        <v>271</v>
      </c>
      <c r="E1" t="s">
        <v>270</v>
      </c>
      <c r="F1" t="s">
        <v>269</v>
      </c>
      <c r="G1" t="s">
        <v>268</v>
      </c>
      <c r="H1" t="s">
        <v>267</v>
      </c>
      <c r="I1" t="s">
        <v>266</v>
      </c>
      <c r="J1" t="s">
        <v>265</v>
      </c>
      <c r="K1" t="s">
        <v>264</v>
      </c>
      <c r="L1" t="s">
        <v>263</v>
      </c>
      <c r="M1" t="s">
        <v>262</v>
      </c>
    </row>
    <row r="2" spans="1:13">
      <c r="A2" t="s">
        <v>283</v>
      </c>
      <c r="B2" s="334">
        <v>6916781</v>
      </c>
      <c r="C2" s="334">
        <v>6916781</v>
      </c>
      <c r="D2" t="s">
        <v>284</v>
      </c>
      <c r="E2">
        <v>12030</v>
      </c>
      <c r="F2">
        <v>187289.37</v>
      </c>
      <c r="G2">
        <v>14.38</v>
      </c>
      <c r="H2">
        <v>173006.98</v>
      </c>
      <c r="I2">
        <v>261259.85</v>
      </c>
      <c r="J2">
        <v>19.559999999999999</v>
      </c>
      <c r="K2">
        <v>235306.8</v>
      </c>
      <c r="L2" t="s">
        <v>285</v>
      </c>
      <c r="M2" s="333">
        <v>44074</v>
      </c>
    </row>
    <row r="3" spans="1:13">
      <c r="A3" t="s">
        <v>283</v>
      </c>
      <c r="B3" s="336" t="s">
        <v>286</v>
      </c>
      <c r="C3" s="334" t="s">
        <v>287</v>
      </c>
      <c r="D3" t="s">
        <v>288</v>
      </c>
      <c r="E3">
        <v>19200</v>
      </c>
      <c r="F3">
        <v>629809.76</v>
      </c>
      <c r="G3">
        <v>41.19</v>
      </c>
      <c r="H3">
        <v>790771.19999999995</v>
      </c>
      <c r="I3">
        <v>629809.76</v>
      </c>
      <c r="J3">
        <v>41.19</v>
      </c>
      <c r="K3">
        <v>790771.19999999995</v>
      </c>
      <c r="L3" t="s">
        <v>289</v>
      </c>
      <c r="M3" s="333">
        <v>44074</v>
      </c>
    </row>
    <row r="4" spans="1:13">
      <c r="A4" t="s">
        <v>283</v>
      </c>
      <c r="B4" s="334" t="s">
        <v>290</v>
      </c>
      <c r="C4" s="334" t="s">
        <v>291</v>
      </c>
      <c r="D4" t="s">
        <v>292</v>
      </c>
      <c r="E4">
        <v>2900</v>
      </c>
      <c r="F4">
        <v>403848.2</v>
      </c>
      <c r="G4">
        <v>374.18</v>
      </c>
      <c r="H4">
        <v>1085122</v>
      </c>
      <c r="I4">
        <v>403848.2</v>
      </c>
      <c r="J4">
        <v>374.18</v>
      </c>
      <c r="K4">
        <v>1085122</v>
      </c>
      <c r="L4" t="s">
        <v>289</v>
      </c>
      <c r="M4" s="333">
        <v>44074</v>
      </c>
    </row>
    <row r="5" spans="1:13">
      <c r="A5" t="s">
        <v>283</v>
      </c>
      <c r="B5" s="334" t="s">
        <v>293</v>
      </c>
      <c r="C5" s="334" t="s">
        <v>294</v>
      </c>
      <c r="D5" t="s">
        <v>295</v>
      </c>
      <c r="E5">
        <v>5885</v>
      </c>
      <c r="F5">
        <v>283658.11</v>
      </c>
      <c r="G5">
        <v>29.57</v>
      </c>
      <c r="H5">
        <v>174019.45</v>
      </c>
      <c r="I5">
        <v>283658.11</v>
      </c>
      <c r="J5">
        <v>29.57</v>
      </c>
      <c r="K5">
        <v>174019.45</v>
      </c>
      <c r="L5" t="s">
        <v>289</v>
      </c>
      <c r="M5" s="333">
        <v>44074</v>
      </c>
    </row>
    <row r="6" spans="1:13">
      <c r="A6" t="s">
        <v>283</v>
      </c>
      <c r="B6" s="334" t="s">
        <v>296</v>
      </c>
      <c r="C6" s="334" t="s">
        <v>297</v>
      </c>
      <c r="D6" t="s">
        <v>298</v>
      </c>
      <c r="E6">
        <v>1480</v>
      </c>
      <c r="F6">
        <v>254390.1</v>
      </c>
      <c r="G6">
        <v>287.02999999999997</v>
      </c>
      <c r="H6">
        <v>424804.4</v>
      </c>
      <c r="I6">
        <v>254390.1</v>
      </c>
      <c r="J6">
        <v>287.02999999999997</v>
      </c>
      <c r="K6">
        <v>424804.4</v>
      </c>
      <c r="L6" t="s">
        <v>289</v>
      </c>
      <c r="M6" s="333">
        <v>44074</v>
      </c>
    </row>
    <row r="7" spans="1:13">
      <c r="A7" t="s">
        <v>283</v>
      </c>
      <c r="B7" s="334" t="s">
        <v>299</v>
      </c>
      <c r="C7" s="334" t="s">
        <v>300</v>
      </c>
      <c r="D7" t="s">
        <v>301</v>
      </c>
      <c r="E7">
        <v>50500</v>
      </c>
      <c r="F7">
        <v>250015.4</v>
      </c>
      <c r="G7">
        <v>2.25</v>
      </c>
      <c r="H7">
        <v>113625</v>
      </c>
      <c r="I7">
        <v>250015.4</v>
      </c>
      <c r="J7">
        <v>2.25</v>
      </c>
      <c r="K7">
        <v>113625</v>
      </c>
      <c r="L7" t="s">
        <v>289</v>
      </c>
      <c r="M7" s="333">
        <v>44074</v>
      </c>
    </row>
    <row r="8" spans="1:13">
      <c r="A8" t="s">
        <v>283</v>
      </c>
      <c r="B8" s="334" t="s">
        <v>302</v>
      </c>
      <c r="C8" s="334">
        <v>2722670</v>
      </c>
      <c r="D8" t="s">
        <v>303</v>
      </c>
      <c r="E8">
        <v>16414</v>
      </c>
      <c r="F8">
        <v>249507.58</v>
      </c>
      <c r="G8">
        <v>12.17</v>
      </c>
      <c r="H8">
        <v>199758.38</v>
      </c>
      <c r="I8">
        <v>249507.58</v>
      </c>
      <c r="J8">
        <v>12.17</v>
      </c>
      <c r="K8">
        <v>199758.38</v>
      </c>
      <c r="L8" t="s">
        <v>289</v>
      </c>
      <c r="M8" s="333">
        <v>44074</v>
      </c>
    </row>
    <row r="9" spans="1:13">
      <c r="A9" t="s">
        <v>283</v>
      </c>
      <c r="B9" s="334" t="s">
        <v>304</v>
      </c>
      <c r="C9" s="334" t="s">
        <v>305</v>
      </c>
      <c r="D9" t="s">
        <v>306</v>
      </c>
      <c r="E9">
        <v>4200</v>
      </c>
      <c r="F9">
        <v>520311.16</v>
      </c>
      <c r="G9">
        <v>148.18</v>
      </c>
      <c r="H9">
        <v>622356</v>
      </c>
      <c r="I9">
        <v>520311.16</v>
      </c>
      <c r="J9">
        <v>148.18</v>
      </c>
      <c r="K9">
        <v>622356</v>
      </c>
      <c r="L9" t="s">
        <v>289</v>
      </c>
      <c r="M9" s="333">
        <v>44074</v>
      </c>
    </row>
    <row r="10" spans="1:13">
      <c r="A10" t="s">
        <v>283</v>
      </c>
      <c r="B10" s="334" t="s">
        <v>307</v>
      </c>
      <c r="C10" s="334">
        <v>2136646</v>
      </c>
      <c r="D10" t="s">
        <v>308</v>
      </c>
      <c r="E10">
        <v>11200</v>
      </c>
      <c r="F10">
        <v>294060.79999999999</v>
      </c>
      <c r="G10">
        <v>15.38</v>
      </c>
      <c r="H10">
        <v>172256</v>
      </c>
      <c r="I10">
        <v>294060.79999999999</v>
      </c>
      <c r="J10">
        <v>15.38</v>
      </c>
      <c r="K10">
        <v>172256</v>
      </c>
      <c r="L10" t="s">
        <v>289</v>
      </c>
      <c r="M10" s="333">
        <v>44074</v>
      </c>
    </row>
    <row r="11" spans="1:13">
      <c r="A11" t="s">
        <v>283</v>
      </c>
      <c r="B11" s="336" t="s">
        <v>309</v>
      </c>
      <c r="C11" s="334">
        <v>2024677</v>
      </c>
      <c r="D11" t="s">
        <v>310</v>
      </c>
      <c r="E11">
        <v>20835</v>
      </c>
      <c r="F11">
        <v>280476.57</v>
      </c>
      <c r="G11">
        <v>29.65</v>
      </c>
      <c r="H11">
        <v>617757.75</v>
      </c>
      <c r="I11">
        <v>280476.57</v>
      </c>
      <c r="J11">
        <v>29.65</v>
      </c>
      <c r="K11">
        <v>617757.75</v>
      </c>
      <c r="L11" t="s">
        <v>289</v>
      </c>
      <c r="M11" s="333">
        <v>44074</v>
      </c>
    </row>
    <row r="12" spans="1:13">
      <c r="A12" t="s">
        <v>283</v>
      </c>
      <c r="B12" s="334" t="s">
        <v>311</v>
      </c>
      <c r="C12" s="334" t="s">
        <v>312</v>
      </c>
      <c r="D12" t="s">
        <v>313</v>
      </c>
      <c r="E12">
        <v>9000</v>
      </c>
      <c r="F12">
        <v>477705.2</v>
      </c>
      <c r="G12">
        <v>70.19</v>
      </c>
      <c r="H12">
        <v>631710</v>
      </c>
      <c r="I12">
        <v>477705.2</v>
      </c>
      <c r="J12">
        <v>70.19</v>
      </c>
      <c r="K12">
        <v>631710</v>
      </c>
      <c r="L12" t="s">
        <v>289</v>
      </c>
      <c r="M12" s="333">
        <v>44074</v>
      </c>
    </row>
    <row r="13" spans="1:13">
      <c r="A13" t="s">
        <v>283</v>
      </c>
      <c r="B13" s="334">
        <v>124765108</v>
      </c>
      <c r="C13" s="334">
        <v>2125097</v>
      </c>
      <c r="D13" t="s">
        <v>314</v>
      </c>
      <c r="E13">
        <v>24400</v>
      </c>
      <c r="F13">
        <v>406039.06</v>
      </c>
      <c r="G13">
        <v>15.81</v>
      </c>
      <c r="H13">
        <v>385764</v>
      </c>
      <c r="I13">
        <v>406039.06</v>
      </c>
      <c r="J13">
        <v>15.81</v>
      </c>
      <c r="K13">
        <v>385764</v>
      </c>
      <c r="L13" t="s">
        <v>289</v>
      </c>
      <c r="M13" s="333">
        <v>44074</v>
      </c>
    </row>
    <row r="14" spans="1:13">
      <c r="A14" t="s">
        <v>283</v>
      </c>
      <c r="B14" s="334" t="s">
        <v>315</v>
      </c>
      <c r="C14" s="334">
        <v>2186812</v>
      </c>
      <c r="D14" t="s">
        <v>316</v>
      </c>
      <c r="E14">
        <v>30600</v>
      </c>
      <c r="F14">
        <v>292093.21999999997</v>
      </c>
      <c r="G14">
        <v>6.48</v>
      </c>
      <c r="H14">
        <v>198288</v>
      </c>
      <c r="I14">
        <v>292093.21999999997</v>
      </c>
      <c r="J14">
        <v>6.48</v>
      </c>
      <c r="K14">
        <v>198288</v>
      </c>
      <c r="L14" t="s">
        <v>289</v>
      </c>
      <c r="M14" s="333">
        <v>44074</v>
      </c>
    </row>
    <row r="15" spans="1:13">
      <c r="A15" t="s">
        <v>283</v>
      </c>
      <c r="B15" s="334" t="s">
        <v>317</v>
      </c>
      <c r="C15" s="334">
        <v>2945927</v>
      </c>
      <c r="D15" t="s">
        <v>318</v>
      </c>
      <c r="E15">
        <v>23600</v>
      </c>
      <c r="F15">
        <v>288347.15999999997</v>
      </c>
      <c r="G15">
        <v>8.6999999999999993</v>
      </c>
      <c r="H15">
        <v>205320</v>
      </c>
      <c r="I15">
        <v>288347.15999999997</v>
      </c>
      <c r="J15">
        <v>8.6999999999999993</v>
      </c>
      <c r="K15">
        <v>205320</v>
      </c>
      <c r="L15" t="s">
        <v>289</v>
      </c>
      <c r="M15" s="333">
        <v>44074</v>
      </c>
    </row>
    <row r="16" spans="1:13">
      <c r="A16" t="s">
        <v>283</v>
      </c>
      <c r="B16" s="334">
        <v>294821608</v>
      </c>
      <c r="C16" s="334">
        <v>2031730</v>
      </c>
      <c r="D16" t="s">
        <v>319</v>
      </c>
      <c r="E16">
        <v>70800</v>
      </c>
      <c r="F16">
        <v>507624.08</v>
      </c>
      <c r="G16">
        <v>11.65</v>
      </c>
      <c r="H16">
        <v>824820</v>
      </c>
      <c r="I16">
        <v>507624.08</v>
      </c>
      <c r="J16">
        <v>11.65</v>
      </c>
      <c r="K16">
        <v>824820</v>
      </c>
      <c r="L16" t="s">
        <v>289</v>
      </c>
      <c r="M16" s="333">
        <v>44074</v>
      </c>
    </row>
    <row r="17" spans="1:13">
      <c r="A17" t="s">
        <v>283</v>
      </c>
      <c r="B17" s="334" t="s">
        <v>320</v>
      </c>
      <c r="C17" s="334" t="s">
        <v>321</v>
      </c>
      <c r="D17" t="s">
        <v>322</v>
      </c>
      <c r="E17">
        <v>5800</v>
      </c>
      <c r="F17">
        <v>434282.3</v>
      </c>
      <c r="G17">
        <v>194.75</v>
      </c>
      <c r="H17">
        <v>1129550</v>
      </c>
      <c r="I17">
        <v>434282.3</v>
      </c>
      <c r="J17">
        <v>194.75</v>
      </c>
      <c r="K17">
        <v>1129550</v>
      </c>
      <c r="L17" t="s">
        <v>289</v>
      </c>
      <c r="M17" s="333">
        <v>44074</v>
      </c>
    </row>
    <row r="18" spans="1:13">
      <c r="A18" t="s">
        <v>283</v>
      </c>
      <c r="B18" s="334" t="s">
        <v>323</v>
      </c>
      <c r="C18" s="334" t="s">
        <v>324</v>
      </c>
      <c r="D18" t="s">
        <v>325</v>
      </c>
      <c r="E18">
        <v>1000</v>
      </c>
      <c r="F18">
        <v>212018.7</v>
      </c>
      <c r="G18">
        <v>133.16</v>
      </c>
      <c r="H18">
        <v>133160</v>
      </c>
      <c r="I18">
        <v>212018.7</v>
      </c>
      <c r="J18">
        <v>133.16</v>
      </c>
      <c r="K18">
        <v>133160</v>
      </c>
      <c r="L18" t="s">
        <v>289</v>
      </c>
      <c r="M18" s="333">
        <v>44074</v>
      </c>
    </row>
    <row r="19" spans="1:13">
      <c r="A19" t="s">
        <v>283</v>
      </c>
      <c r="B19" s="334">
        <v>398438408</v>
      </c>
      <c r="C19" s="334" t="s">
        <v>326</v>
      </c>
      <c r="D19" t="s">
        <v>327</v>
      </c>
      <c r="E19">
        <v>25900</v>
      </c>
      <c r="F19">
        <v>522107.96</v>
      </c>
      <c r="G19">
        <v>16.03</v>
      </c>
      <c r="H19">
        <v>415177</v>
      </c>
      <c r="I19">
        <v>522107.96</v>
      </c>
      <c r="J19">
        <v>16.03</v>
      </c>
      <c r="K19">
        <v>415177</v>
      </c>
      <c r="L19" t="s">
        <v>289</v>
      </c>
      <c r="M19" s="333">
        <v>44074</v>
      </c>
    </row>
    <row r="20" spans="1:13">
      <c r="A20" t="s">
        <v>283</v>
      </c>
      <c r="B20" s="334" t="s">
        <v>328</v>
      </c>
      <c r="C20" s="334">
        <v>2569286</v>
      </c>
      <c r="D20" t="s">
        <v>329</v>
      </c>
      <c r="E20">
        <v>42200</v>
      </c>
      <c r="F20">
        <v>495346.44</v>
      </c>
      <c r="G20">
        <v>10.74</v>
      </c>
      <c r="H20">
        <v>453228</v>
      </c>
      <c r="I20">
        <v>495346.44</v>
      </c>
      <c r="J20">
        <v>10.74</v>
      </c>
      <c r="K20">
        <v>453228</v>
      </c>
      <c r="L20" t="s">
        <v>289</v>
      </c>
      <c r="M20" s="333">
        <v>44074</v>
      </c>
    </row>
    <row r="21" spans="1:13">
      <c r="A21" t="s">
        <v>283</v>
      </c>
      <c r="B21" s="334" t="s">
        <v>330</v>
      </c>
      <c r="C21" s="334" t="s">
        <v>331</v>
      </c>
      <c r="D21" t="s">
        <v>332</v>
      </c>
      <c r="E21">
        <v>11955</v>
      </c>
      <c r="F21">
        <v>675226.53</v>
      </c>
      <c r="G21">
        <v>57.96</v>
      </c>
      <c r="H21">
        <v>692911.8</v>
      </c>
      <c r="I21">
        <v>675226.53</v>
      </c>
      <c r="J21">
        <v>57.96</v>
      </c>
      <c r="K21">
        <v>692911.8</v>
      </c>
      <c r="L21" t="s">
        <v>289</v>
      </c>
      <c r="M21" s="333">
        <v>44074</v>
      </c>
    </row>
    <row r="22" spans="1:13">
      <c r="A22" t="s">
        <v>283</v>
      </c>
      <c r="B22" s="334" t="s">
        <v>333</v>
      </c>
      <c r="C22" s="334" t="s">
        <v>334</v>
      </c>
      <c r="D22" t="s">
        <v>335</v>
      </c>
      <c r="E22">
        <v>1300</v>
      </c>
      <c r="F22">
        <v>210188.94</v>
      </c>
      <c r="G22">
        <v>186.41</v>
      </c>
      <c r="H22">
        <v>242333</v>
      </c>
      <c r="I22">
        <v>210188.94</v>
      </c>
      <c r="J22">
        <v>186.41</v>
      </c>
      <c r="K22">
        <v>242333</v>
      </c>
      <c r="L22" t="s">
        <v>289</v>
      </c>
      <c r="M22" s="333">
        <v>44074</v>
      </c>
    </row>
    <row r="23" spans="1:13">
      <c r="A23" t="s">
        <v>283</v>
      </c>
      <c r="B23" s="334" t="s">
        <v>336</v>
      </c>
      <c r="C23" s="334" t="s">
        <v>337</v>
      </c>
      <c r="D23" t="s">
        <v>338</v>
      </c>
      <c r="E23">
        <v>18600</v>
      </c>
      <c r="F23">
        <v>162577.01999999999</v>
      </c>
      <c r="G23">
        <v>9.6199999999999992</v>
      </c>
      <c r="H23">
        <v>178876.2</v>
      </c>
      <c r="I23">
        <v>162577.01999999999</v>
      </c>
      <c r="J23">
        <v>9.6199999999999992</v>
      </c>
      <c r="K23">
        <v>178876.2</v>
      </c>
      <c r="L23" t="s">
        <v>289</v>
      </c>
      <c r="M23" s="333">
        <v>44074</v>
      </c>
    </row>
    <row r="24" spans="1:13">
      <c r="A24" t="s">
        <v>283</v>
      </c>
      <c r="B24" s="334" t="s">
        <v>339</v>
      </c>
      <c r="C24" s="334" t="s">
        <v>340</v>
      </c>
      <c r="D24" t="s">
        <v>341</v>
      </c>
      <c r="E24">
        <v>3361</v>
      </c>
      <c r="F24">
        <v>178667.28</v>
      </c>
      <c r="G24">
        <v>30.95</v>
      </c>
      <c r="H24">
        <v>104022.95</v>
      </c>
      <c r="I24">
        <v>178667.28</v>
      </c>
      <c r="J24">
        <v>30.95</v>
      </c>
      <c r="K24">
        <v>104022.95</v>
      </c>
      <c r="L24" t="s">
        <v>289</v>
      </c>
      <c r="M24" s="333">
        <v>44074</v>
      </c>
    </row>
    <row r="25" spans="1:13">
      <c r="A25" t="s">
        <v>283</v>
      </c>
      <c r="B25" s="334">
        <v>485785109</v>
      </c>
      <c r="C25" s="334" t="s">
        <v>342</v>
      </c>
      <c r="D25" t="s">
        <v>343</v>
      </c>
      <c r="E25">
        <v>11600</v>
      </c>
      <c r="F25">
        <v>289444.36</v>
      </c>
      <c r="G25">
        <v>10.83</v>
      </c>
      <c r="H25">
        <v>125604.8</v>
      </c>
      <c r="I25">
        <v>289444.36</v>
      </c>
      <c r="J25">
        <v>10.83</v>
      </c>
      <c r="K25">
        <v>125604.8</v>
      </c>
      <c r="L25" t="s">
        <v>289</v>
      </c>
      <c r="M25" s="333">
        <v>44074</v>
      </c>
    </row>
    <row r="26" spans="1:13">
      <c r="A26" t="s">
        <v>283</v>
      </c>
      <c r="B26" s="334">
        <v>654902204</v>
      </c>
      <c r="C26" s="334">
        <v>2640891</v>
      </c>
      <c r="D26" t="s">
        <v>344</v>
      </c>
      <c r="E26">
        <v>40000</v>
      </c>
      <c r="F26">
        <v>137044</v>
      </c>
      <c r="G26">
        <v>4.9000000000000004</v>
      </c>
      <c r="H26">
        <v>196000</v>
      </c>
      <c r="I26">
        <v>137044</v>
      </c>
      <c r="J26">
        <v>4.9000000000000004</v>
      </c>
      <c r="K26">
        <v>196000</v>
      </c>
      <c r="L26" t="s">
        <v>289</v>
      </c>
      <c r="M26" s="333">
        <v>44074</v>
      </c>
    </row>
    <row r="27" spans="1:13">
      <c r="A27" t="s">
        <v>283</v>
      </c>
      <c r="B27" s="334">
        <v>631512209</v>
      </c>
      <c r="C27" s="334" t="s">
        <v>345</v>
      </c>
      <c r="D27" t="s">
        <v>346</v>
      </c>
      <c r="E27">
        <v>9900</v>
      </c>
      <c r="F27">
        <v>257665.09</v>
      </c>
      <c r="G27">
        <v>36.6</v>
      </c>
      <c r="H27">
        <v>362340</v>
      </c>
      <c r="I27">
        <v>257665.09</v>
      </c>
      <c r="J27">
        <v>36.6</v>
      </c>
      <c r="K27">
        <v>362340</v>
      </c>
      <c r="L27" t="s">
        <v>289</v>
      </c>
      <c r="M27" s="333">
        <v>44074</v>
      </c>
    </row>
    <row r="28" spans="1:13">
      <c r="A28" t="s">
        <v>283</v>
      </c>
      <c r="B28" s="334">
        <v>683715106</v>
      </c>
      <c r="C28" s="334">
        <v>2655657</v>
      </c>
      <c r="D28" t="s">
        <v>347</v>
      </c>
      <c r="E28">
        <v>11800</v>
      </c>
      <c r="F28">
        <v>394088.85</v>
      </c>
      <c r="G28">
        <v>45.38</v>
      </c>
      <c r="H28">
        <v>535484</v>
      </c>
      <c r="I28">
        <v>394088.85</v>
      </c>
      <c r="J28">
        <v>45.38</v>
      </c>
      <c r="K28">
        <v>535484</v>
      </c>
      <c r="L28" t="s">
        <v>289</v>
      </c>
      <c r="M28" s="333">
        <v>44074</v>
      </c>
    </row>
    <row r="29" spans="1:13">
      <c r="A29" t="s">
        <v>283</v>
      </c>
      <c r="B29" s="334">
        <v>686330101</v>
      </c>
      <c r="C29" s="334">
        <v>2402444</v>
      </c>
      <c r="D29" t="s">
        <v>348</v>
      </c>
      <c r="E29">
        <v>2050</v>
      </c>
      <c r="F29">
        <v>163597.38</v>
      </c>
      <c r="G29">
        <v>62.16</v>
      </c>
      <c r="H29">
        <v>127428</v>
      </c>
      <c r="I29">
        <v>163597.38</v>
      </c>
      <c r="J29">
        <v>62.16</v>
      </c>
      <c r="K29">
        <v>127428</v>
      </c>
      <c r="L29" t="s">
        <v>289</v>
      </c>
      <c r="M29" s="333">
        <v>44074</v>
      </c>
    </row>
    <row r="30" spans="1:13">
      <c r="A30" t="s">
        <v>283</v>
      </c>
      <c r="B30" s="334">
        <v>705015105</v>
      </c>
      <c r="C30" s="334">
        <v>2704485</v>
      </c>
      <c r="D30" t="s">
        <v>349</v>
      </c>
      <c r="E30">
        <v>31708</v>
      </c>
      <c r="F30">
        <v>378096.97</v>
      </c>
      <c r="G30">
        <v>7.45</v>
      </c>
      <c r="H30">
        <v>236224.6</v>
      </c>
      <c r="I30">
        <v>378096.97</v>
      </c>
      <c r="J30">
        <v>7.45</v>
      </c>
      <c r="K30">
        <v>236224.6</v>
      </c>
      <c r="L30" t="s">
        <v>289</v>
      </c>
      <c r="M30" s="333">
        <v>44074</v>
      </c>
    </row>
    <row r="31" spans="1:13">
      <c r="A31" t="s">
        <v>283</v>
      </c>
      <c r="B31" s="334" t="s">
        <v>350</v>
      </c>
      <c r="C31" s="334" t="s">
        <v>351</v>
      </c>
      <c r="D31" t="s">
        <v>352</v>
      </c>
      <c r="E31">
        <v>26200</v>
      </c>
      <c r="F31">
        <v>290500.36</v>
      </c>
      <c r="G31">
        <v>8.17</v>
      </c>
      <c r="H31">
        <v>214106.4</v>
      </c>
      <c r="I31">
        <v>290500.36</v>
      </c>
      <c r="J31">
        <v>8.17</v>
      </c>
      <c r="K31">
        <v>214106.4</v>
      </c>
      <c r="L31" t="s">
        <v>289</v>
      </c>
      <c r="M31" s="333">
        <v>44074</v>
      </c>
    </row>
    <row r="32" spans="1:13">
      <c r="A32" t="s">
        <v>283</v>
      </c>
      <c r="B32" s="334" t="s">
        <v>353</v>
      </c>
      <c r="C32" s="334" t="s">
        <v>354</v>
      </c>
      <c r="D32" t="s">
        <v>355</v>
      </c>
      <c r="E32">
        <v>4100</v>
      </c>
      <c r="F32">
        <v>150862.78</v>
      </c>
      <c r="G32">
        <v>42.14</v>
      </c>
      <c r="H32">
        <v>172774</v>
      </c>
      <c r="I32">
        <v>150862.78</v>
      </c>
      <c r="J32">
        <v>42.14</v>
      </c>
      <c r="K32">
        <v>172774</v>
      </c>
      <c r="L32" t="s">
        <v>289</v>
      </c>
      <c r="M32" s="333">
        <v>44074</v>
      </c>
    </row>
    <row r="33" spans="1:13">
      <c r="A33" t="s">
        <v>283</v>
      </c>
      <c r="B33" s="334" t="s">
        <v>356</v>
      </c>
      <c r="C33" s="334" t="s">
        <v>357</v>
      </c>
      <c r="D33" t="s">
        <v>358</v>
      </c>
      <c r="E33">
        <v>9900</v>
      </c>
      <c r="F33">
        <v>119154.1</v>
      </c>
      <c r="G33">
        <v>20.05</v>
      </c>
      <c r="H33">
        <v>198534.6</v>
      </c>
      <c r="I33">
        <v>119154.1</v>
      </c>
      <c r="J33">
        <v>20.05</v>
      </c>
      <c r="K33">
        <v>198534.6</v>
      </c>
      <c r="L33" t="s">
        <v>289</v>
      </c>
      <c r="M33" s="333">
        <v>44074</v>
      </c>
    </row>
    <row r="34" spans="1:13">
      <c r="A34" t="s">
        <v>283</v>
      </c>
      <c r="B34" s="334">
        <v>759530108</v>
      </c>
      <c r="C34" s="334" t="s">
        <v>359</v>
      </c>
      <c r="D34" t="s">
        <v>360</v>
      </c>
      <c r="E34">
        <v>28900</v>
      </c>
      <c r="F34">
        <v>581830.31999999995</v>
      </c>
      <c r="G34">
        <v>22.66</v>
      </c>
      <c r="H34">
        <v>654874</v>
      </c>
      <c r="I34">
        <v>581830.31999999995</v>
      </c>
      <c r="J34">
        <v>22.66</v>
      </c>
      <c r="K34">
        <v>654874</v>
      </c>
      <c r="L34" t="s">
        <v>289</v>
      </c>
      <c r="M34" s="333">
        <v>44074</v>
      </c>
    </row>
    <row r="35" spans="1:13">
      <c r="A35" t="s">
        <v>283</v>
      </c>
      <c r="B35" s="334" t="s">
        <v>361</v>
      </c>
      <c r="C35" s="334" t="s">
        <v>362</v>
      </c>
      <c r="D35" t="s">
        <v>363</v>
      </c>
      <c r="E35">
        <v>10000</v>
      </c>
      <c r="F35">
        <v>86065</v>
      </c>
      <c r="G35">
        <v>8.8000000000000007</v>
      </c>
      <c r="H35">
        <v>87980</v>
      </c>
      <c r="I35">
        <v>86065</v>
      </c>
      <c r="J35">
        <v>8.8000000000000007</v>
      </c>
      <c r="K35">
        <v>87980</v>
      </c>
      <c r="L35" t="s">
        <v>289</v>
      </c>
      <c r="M35" s="333">
        <v>44074</v>
      </c>
    </row>
    <row r="36" spans="1:13">
      <c r="A36" t="s">
        <v>283</v>
      </c>
      <c r="B36" s="334">
        <v>803054204</v>
      </c>
      <c r="C36" s="334">
        <v>2775135</v>
      </c>
      <c r="D36" t="s">
        <v>364</v>
      </c>
      <c r="E36">
        <v>6200</v>
      </c>
      <c r="F36">
        <v>638639.88</v>
      </c>
      <c r="G36">
        <v>165.41</v>
      </c>
      <c r="H36">
        <v>1025542</v>
      </c>
      <c r="I36">
        <v>638639.88</v>
      </c>
      <c r="J36">
        <v>165.41</v>
      </c>
      <c r="K36">
        <v>1025542</v>
      </c>
      <c r="L36" t="s">
        <v>289</v>
      </c>
      <c r="M36" s="333">
        <v>44074</v>
      </c>
    </row>
    <row r="37" spans="1:13">
      <c r="A37" t="s">
        <v>283</v>
      </c>
      <c r="B37" s="334" t="s">
        <v>365</v>
      </c>
      <c r="C37" s="334">
        <v>2495648</v>
      </c>
      <c r="D37" t="s">
        <v>366</v>
      </c>
      <c r="E37">
        <v>8800</v>
      </c>
      <c r="F37">
        <v>215805.28</v>
      </c>
      <c r="G37">
        <v>22.97</v>
      </c>
      <c r="H37">
        <v>202136</v>
      </c>
      <c r="I37">
        <v>215805.28</v>
      </c>
      <c r="J37">
        <v>22.97</v>
      </c>
      <c r="K37">
        <v>202136</v>
      </c>
      <c r="L37" t="s">
        <v>289</v>
      </c>
      <c r="M37" s="333">
        <v>44074</v>
      </c>
    </row>
    <row r="38" spans="1:13">
      <c r="A38" t="s">
        <v>283</v>
      </c>
      <c r="B38" s="334">
        <v>835699307</v>
      </c>
      <c r="C38" s="334">
        <v>2821481</v>
      </c>
      <c r="D38" t="s">
        <v>367</v>
      </c>
      <c r="E38">
        <v>11667</v>
      </c>
      <c r="F38">
        <v>479616.92</v>
      </c>
      <c r="G38">
        <v>78.64</v>
      </c>
      <c r="H38">
        <v>917492.88</v>
      </c>
      <c r="I38">
        <v>479616.92</v>
      </c>
      <c r="J38">
        <v>78.64</v>
      </c>
      <c r="K38">
        <v>917492.88</v>
      </c>
      <c r="L38" t="s">
        <v>289</v>
      </c>
      <c r="M38" s="333">
        <v>44074</v>
      </c>
    </row>
    <row r="39" spans="1:13">
      <c r="A39" t="s">
        <v>283</v>
      </c>
      <c r="B39" s="334" t="s">
        <v>368</v>
      </c>
      <c r="C39" s="334" t="s">
        <v>369</v>
      </c>
      <c r="D39" t="s">
        <v>370</v>
      </c>
      <c r="E39">
        <v>1813</v>
      </c>
      <c r="F39">
        <v>238653.72</v>
      </c>
      <c r="G39">
        <v>1066.42</v>
      </c>
      <c r="H39">
        <v>1933419.46</v>
      </c>
      <c r="I39">
        <v>238653.72</v>
      </c>
      <c r="J39">
        <v>1066.42</v>
      </c>
      <c r="K39">
        <v>1933419.46</v>
      </c>
      <c r="L39" t="s">
        <v>289</v>
      </c>
      <c r="M39" s="333">
        <v>44074</v>
      </c>
    </row>
    <row r="40" spans="1:13">
      <c r="A40" t="s">
        <v>283</v>
      </c>
      <c r="B40" s="334" t="s">
        <v>371</v>
      </c>
      <c r="C40" s="334">
        <v>2615565</v>
      </c>
      <c r="D40" t="s">
        <v>372</v>
      </c>
      <c r="E40">
        <v>18400</v>
      </c>
      <c r="F40">
        <v>615917.48</v>
      </c>
      <c r="G40">
        <v>40.65</v>
      </c>
      <c r="H40">
        <v>747960</v>
      </c>
      <c r="I40">
        <v>615917.48</v>
      </c>
      <c r="J40">
        <v>40.65</v>
      </c>
      <c r="K40">
        <v>747960</v>
      </c>
      <c r="L40" t="s">
        <v>289</v>
      </c>
      <c r="M40" s="333">
        <v>44074</v>
      </c>
    </row>
    <row r="41" spans="1:13">
      <c r="A41" t="s">
        <v>283</v>
      </c>
      <c r="B41" s="334">
        <v>874080104</v>
      </c>
      <c r="C41" s="334" t="s">
        <v>373</v>
      </c>
      <c r="D41" t="s">
        <v>374</v>
      </c>
      <c r="E41">
        <v>2300</v>
      </c>
      <c r="F41">
        <v>149308.41</v>
      </c>
      <c r="G41">
        <v>73.81</v>
      </c>
      <c r="H41">
        <v>169763</v>
      </c>
      <c r="I41">
        <v>149308.41</v>
      </c>
      <c r="J41">
        <v>73.81</v>
      </c>
      <c r="K41">
        <v>169763</v>
      </c>
      <c r="L41" t="s">
        <v>289</v>
      </c>
      <c r="M41" s="333">
        <v>44074</v>
      </c>
    </row>
    <row r="42" spans="1:13">
      <c r="A42" t="s">
        <v>283</v>
      </c>
      <c r="B42" s="334">
        <v>878742204</v>
      </c>
      <c r="C42" s="334">
        <v>2124533</v>
      </c>
      <c r="D42" t="s">
        <v>375</v>
      </c>
      <c r="E42">
        <v>8200</v>
      </c>
      <c r="F42">
        <v>173840</v>
      </c>
      <c r="G42">
        <v>11.52</v>
      </c>
      <c r="H42">
        <v>94464</v>
      </c>
      <c r="I42">
        <v>173840</v>
      </c>
      <c r="J42">
        <v>11.52</v>
      </c>
      <c r="K42">
        <v>94464</v>
      </c>
      <c r="L42" t="s">
        <v>289</v>
      </c>
      <c r="M42" s="333">
        <v>44074</v>
      </c>
    </row>
    <row r="43" spans="1:13">
      <c r="A43" t="s">
        <v>283</v>
      </c>
      <c r="B43" s="334" t="s">
        <v>376</v>
      </c>
      <c r="C43" s="334" t="s">
        <v>377</v>
      </c>
      <c r="D43" t="s">
        <v>378</v>
      </c>
      <c r="E43">
        <v>10100</v>
      </c>
      <c r="F43">
        <v>693092.04</v>
      </c>
      <c r="G43">
        <v>40.770000000000003</v>
      </c>
      <c r="H43">
        <v>411777</v>
      </c>
      <c r="I43">
        <v>693092.04</v>
      </c>
      <c r="J43">
        <v>40.770000000000003</v>
      </c>
      <c r="K43">
        <v>411777</v>
      </c>
      <c r="L43" t="s">
        <v>289</v>
      </c>
      <c r="M43" s="333">
        <v>44074</v>
      </c>
    </row>
    <row r="44" spans="1:13">
      <c r="A44" t="s">
        <v>283</v>
      </c>
      <c r="B44" s="334">
        <v>4031976</v>
      </c>
      <c r="C44" s="334">
        <v>4031976</v>
      </c>
      <c r="D44" t="s">
        <v>379</v>
      </c>
      <c r="E44">
        <v>1716</v>
      </c>
      <c r="F44">
        <v>337964.93</v>
      </c>
      <c r="G44">
        <v>303.89</v>
      </c>
      <c r="H44">
        <v>521477.2</v>
      </c>
      <c r="I44">
        <v>311416.71000000002</v>
      </c>
      <c r="J44">
        <v>254.6</v>
      </c>
      <c r="K44">
        <v>436893.6</v>
      </c>
      <c r="L44" t="s">
        <v>380</v>
      </c>
      <c r="M44" s="333">
        <v>44074</v>
      </c>
    </row>
    <row r="45" spans="1:13">
      <c r="A45" t="s">
        <v>283</v>
      </c>
      <c r="B45" s="334" t="s">
        <v>381</v>
      </c>
      <c r="C45" s="334" t="s">
        <v>381</v>
      </c>
      <c r="D45" t="s">
        <v>382</v>
      </c>
      <c r="E45">
        <v>4033</v>
      </c>
      <c r="F45">
        <v>382583.97</v>
      </c>
      <c r="G45">
        <v>99</v>
      </c>
      <c r="H45">
        <v>399256.41</v>
      </c>
      <c r="I45">
        <v>355874.45</v>
      </c>
      <c r="J45">
        <v>82.94</v>
      </c>
      <c r="K45">
        <v>334497.02</v>
      </c>
      <c r="L45" t="s">
        <v>380</v>
      </c>
      <c r="M45" s="333">
        <v>44074</v>
      </c>
    </row>
    <row r="46" spans="1:13">
      <c r="A46" t="s">
        <v>283</v>
      </c>
      <c r="B46" s="334">
        <v>5330047</v>
      </c>
      <c r="C46" s="334">
        <v>5330047</v>
      </c>
      <c r="D46" t="s">
        <v>383</v>
      </c>
      <c r="E46">
        <v>5188</v>
      </c>
      <c r="F46">
        <v>492884.56</v>
      </c>
      <c r="G46">
        <v>188.41</v>
      </c>
      <c r="H46">
        <v>977471.71</v>
      </c>
      <c r="I46">
        <v>452326.07</v>
      </c>
      <c r="J46">
        <v>157.85</v>
      </c>
      <c r="K46">
        <v>818925.8</v>
      </c>
      <c r="L46" t="s">
        <v>380</v>
      </c>
      <c r="M46" s="333">
        <v>44074</v>
      </c>
    </row>
    <row r="47" spans="1:13">
      <c r="A47" t="s">
        <v>283</v>
      </c>
      <c r="B47" s="334">
        <v>5889505</v>
      </c>
      <c r="C47" s="334">
        <v>5889505</v>
      </c>
      <c r="D47" t="s">
        <v>384</v>
      </c>
      <c r="E47">
        <v>19754</v>
      </c>
      <c r="F47">
        <v>389105.64</v>
      </c>
      <c r="G47">
        <v>27.64</v>
      </c>
      <c r="H47">
        <v>546076.19999999995</v>
      </c>
      <c r="I47">
        <v>360551.52</v>
      </c>
      <c r="J47">
        <v>23.16</v>
      </c>
      <c r="K47">
        <v>457502.64</v>
      </c>
      <c r="L47" t="s">
        <v>380</v>
      </c>
      <c r="M47" s="333">
        <v>44074</v>
      </c>
    </row>
    <row r="48" spans="1:13">
      <c r="A48" t="s">
        <v>283</v>
      </c>
      <c r="B48" s="334">
        <v>4741844</v>
      </c>
      <c r="C48" s="334">
        <v>4741844</v>
      </c>
      <c r="D48" t="s">
        <v>385</v>
      </c>
      <c r="E48">
        <v>3654</v>
      </c>
      <c r="F48">
        <v>405958.8</v>
      </c>
      <c r="G48">
        <v>135.65</v>
      </c>
      <c r="H48">
        <v>495675.7</v>
      </c>
      <c r="I48">
        <v>375707.75</v>
      </c>
      <c r="J48">
        <v>113.65</v>
      </c>
      <c r="K48">
        <v>415277.1</v>
      </c>
      <c r="L48" t="s">
        <v>380</v>
      </c>
      <c r="M48" s="333">
        <v>44074</v>
      </c>
    </row>
    <row r="49" spans="1:13">
      <c r="A49" t="s">
        <v>283</v>
      </c>
      <c r="B49" s="334" t="s">
        <v>386</v>
      </c>
      <c r="C49" s="334" t="s">
        <v>386</v>
      </c>
      <c r="D49" t="s">
        <v>387</v>
      </c>
      <c r="E49">
        <v>7015</v>
      </c>
      <c r="F49">
        <v>553085.36</v>
      </c>
      <c r="G49">
        <v>137.91999999999999</v>
      </c>
      <c r="H49">
        <v>967514.02</v>
      </c>
      <c r="I49">
        <v>498746.86</v>
      </c>
      <c r="J49">
        <v>115.55</v>
      </c>
      <c r="K49">
        <v>810583.25</v>
      </c>
      <c r="L49" t="s">
        <v>380</v>
      </c>
      <c r="M49" s="333">
        <v>44074</v>
      </c>
    </row>
    <row r="50" spans="1:13">
      <c r="A50" t="s">
        <v>283</v>
      </c>
      <c r="B50" s="334">
        <v>5999330</v>
      </c>
      <c r="C50" s="334">
        <v>5999330</v>
      </c>
      <c r="D50" t="s">
        <v>388</v>
      </c>
      <c r="E50">
        <v>2900</v>
      </c>
      <c r="F50">
        <v>513054.91</v>
      </c>
      <c r="G50">
        <v>308.43</v>
      </c>
      <c r="H50">
        <v>894437.81</v>
      </c>
      <c r="I50">
        <v>449991.92</v>
      </c>
      <c r="J50">
        <v>258.39999999999998</v>
      </c>
      <c r="K50">
        <v>749360</v>
      </c>
      <c r="L50" t="s">
        <v>380</v>
      </c>
      <c r="M50" s="333">
        <v>44074</v>
      </c>
    </row>
    <row r="51" spans="1:13">
      <c r="A51" t="s">
        <v>283</v>
      </c>
      <c r="B51" s="334">
        <v>4031879</v>
      </c>
      <c r="C51" s="334">
        <v>4031879</v>
      </c>
      <c r="D51" t="s">
        <v>389</v>
      </c>
      <c r="E51">
        <v>18176</v>
      </c>
      <c r="F51">
        <v>343845.81</v>
      </c>
      <c r="G51">
        <v>24.11</v>
      </c>
      <c r="H51">
        <v>438237.29</v>
      </c>
      <c r="I51">
        <v>316197.39</v>
      </c>
      <c r="J51">
        <v>20.2</v>
      </c>
      <c r="K51">
        <v>367155.20000000001</v>
      </c>
      <c r="L51" t="s">
        <v>380</v>
      </c>
      <c r="M51" s="333">
        <v>44074</v>
      </c>
    </row>
    <row r="52" spans="1:13">
      <c r="A52" t="s">
        <v>283</v>
      </c>
      <c r="B52" s="334">
        <v>6054603</v>
      </c>
      <c r="C52" s="334">
        <v>6054603</v>
      </c>
      <c r="D52" t="s">
        <v>390</v>
      </c>
      <c r="E52">
        <v>24100</v>
      </c>
      <c r="F52">
        <v>234404.42</v>
      </c>
      <c r="G52">
        <v>8.4</v>
      </c>
      <c r="H52">
        <v>202559.26</v>
      </c>
      <c r="I52">
        <v>25815650</v>
      </c>
      <c r="J52">
        <v>890</v>
      </c>
      <c r="K52">
        <v>21449000</v>
      </c>
      <c r="L52" t="s">
        <v>391</v>
      </c>
      <c r="M52" s="333">
        <v>44074</v>
      </c>
    </row>
    <row r="53" spans="1:13">
      <c r="A53" t="s">
        <v>283</v>
      </c>
      <c r="B53" s="334">
        <v>6499260</v>
      </c>
      <c r="C53" s="334">
        <v>6499260</v>
      </c>
      <c r="D53" t="s">
        <v>392</v>
      </c>
      <c r="E53">
        <v>3900</v>
      </c>
      <c r="F53">
        <v>211774.68</v>
      </c>
      <c r="G53">
        <v>57.48</v>
      </c>
      <c r="H53">
        <v>224188.31</v>
      </c>
      <c r="I53">
        <v>23262722</v>
      </c>
      <c r="J53">
        <v>6087</v>
      </c>
      <c r="K53">
        <v>23739300</v>
      </c>
      <c r="L53" t="s">
        <v>391</v>
      </c>
      <c r="M53" s="333">
        <v>44074</v>
      </c>
    </row>
    <row r="54" spans="1:13">
      <c r="A54" t="s">
        <v>283</v>
      </c>
      <c r="B54" s="334">
        <v>6555805</v>
      </c>
      <c r="C54" s="334">
        <v>6555805</v>
      </c>
      <c r="D54" t="s">
        <v>393</v>
      </c>
      <c r="E54">
        <v>6000</v>
      </c>
      <c r="F54">
        <v>214862.88</v>
      </c>
      <c r="G54">
        <v>46.27</v>
      </c>
      <c r="H54">
        <v>277646.61</v>
      </c>
      <c r="I54">
        <v>23582788</v>
      </c>
      <c r="J54">
        <v>4900</v>
      </c>
      <c r="K54">
        <v>29400000</v>
      </c>
      <c r="L54" t="s">
        <v>391</v>
      </c>
      <c r="M54" s="333">
        <v>44074</v>
      </c>
    </row>
    <row r="55" spans="1:13">
      <c r="A55" t="s">
        <v>283</v>
      </c>
      <c r="B55" s="334">
        <v>6640682</v>
      </c>
      <c r="C55" s="334">
        <v>6640682</v>
      </c>
      <c r="D55" t="s">
        <v>394</v>
      </c>
      <c r="E55">
        <v>7972</v>
      </c>
      <c r="F55">
        <v>400043.51</v>
      </c>
      <c r="G55">
        <v>84.15</v>
      </c>
      <c r="H55">
        <v>670870.64</v>
      </c>
      <c r="I55">
        <v>44158818</v>
      </c>
      <c r="J55">
        <v>8911</v>
      </c>
      <c r="K55">
        <v>71038492</v>
      </c>
      <c r="L55" t="s">
        <v>391</v>
      </c>
      <c r="M55" s="333">
        <v>44074</v>
      </c>
    </row>
    <row r="56" spans="1:13">
      <c r="A56" t="s">
        <v>283</v>
      </c>
      <c r="B56" s="334">
        <v>6659428</v>
      </c>
      <c r="C56" s="334">
        <v>6659428</v>
      </c>
      <c r="D56" t="s">
        <v>395</v>
      </c>
      <c r="E56">
        <v>7911</v>
      </c>
      <c r="F56">
        <v>352324.1</v>
      </c>
      <c r="G56">
        <v>73.38</v>
      </c>
      <c r="H56">
        <v>580493.63</v>
      </c>
      <c r="I56">
        <v>39528357</v>
      </c>
      <c r="J56">
        <v>7770</v>
      </c>
      <c r="K56">
        <v>61468470</v>
      </c>
      <c r="L56" t="s">
        <v>391</v>
      </c>
      <c r="M56" s="333">
        <v>44074</v>
      </c>
    </row>
    <row r="57" spans="1:13">
      <c r="A57" t="s">
        <v>283</v>
      </c>
      <c r="B57" s="334">
        <v>6661144</v>
      </c>
      <c r="C57" s="334">
        <v>6661144</v>
      </c>
      <c r="D57" t="s">
        <v>396</v>
      </c>
      <c r="E57">
        <v>17800</v>
      </c>
      <c r="F57">
        <v>280514.89</v>
      </c>
      <c r="G57">
        <v>12.48</v>
      </c>
      <c r="H57">
        <v>222226.84</v>
      </c>
      <c r="I57">
        <v>31008719</v>
      </c>
      <c r="J57">
        <v>1322</v>
      </c>
      <c r="K57">
        <v>23531600</v>
      </c>
      <c r="L57" t="s">
        <v>391</v>
      </c>
      <c r="M57" s="333">
        <v>44074</v>
      </c>
    </row>
    <row r="58" spans="1:13">
      <c r="A58" t="s">
        <v>283</v>
      </c>
      <c r="B58" s="334">
        <v>6269861</v>
      </c>
      <c r="C58" s="334">
        <v>6269861</v>
      </c>
      <c r="D58" t="s">
        <v>397</v>
      </c>
      <c r="E58">
        <v>11200</v>
      </c>
      <c r="F58">
        <v>178647.75</v>
      </c>
      <c r="G58">
        <v>23.52</v>
      </c>
      <c r="H58">
        <v>263473.42</v>
      </c>
      <c r="I58">
        <v>20187196</v>
      </c>
      <c r="J58">
        <v>2491</v>
      </c>
      <c r="K58">
        <v>27899200</v>
      </c>
      <c r="L58" t="s">
        <v>391</v>
      </c>
      <c r="M58" s="333">
        <v>44074</v>
      </c>
    </row>
    <row r="59" spans="1:13">
      <c r="A59" t="s">
        <v>283</v>
      </c>
      <c r="B59" s="334">
        <v>6229597</v>
      </c>
      <c r="C59" s="334">
        <v>6229597</v>
      </c>
      <c r="D59" t="s">
        <v>398</v>
      </c>
      <c r="E59">
        <v>50671</v>
      </c>
      <c r="F59">
        <v>404967.63</v>
      </c>
      <c r="G59">
        <v>8.81</v>
      </c>
      <c r="H59">
        <v>446463.72</v>
      </c>
      <c r="I59">
        <v>45371868</v>
      </c>
      <c r="J59">
        <v>933</v>
      </c>
      <c r="K59">
        <v>47276043</v>
      </c>
      <c r="L59" t="s">
        <v>391</v>
      </c>
      <c r="M59" s="333">
        <v>44074</v>
      </c>
    </row>
    <row r="60" spans="1:13">
      <c r="A60" t="s">
        <v>283</v>
      </c>
      <c r="B60" s="334">
        <v>6356406</v>
      </c>
      <c r="C60" s="334">
        <v>6356406</v>
      </c>
      <c r="D60" t="s">
        <v>399</v>
      </c>
      <c r="E60">
        <v>6188</v>
      </c>
      <c r="F60">
        <v>194414.99</v>
      </c>
      <c r="G60">
        <v>20.8</v>
      </c>
      <c r="H60">
        <v>128709.7</v>
      </c>
      <c r="I60">
        <v>21503189</v>
      </c>
      <c r="J60">
        <v>2202.5</v>
      </c>
      <c r="K60">
        <v>13629070</v>
      </c>
      <c r="L60" t="s">
        <v>391</v>
      </c>
      <c r="M60" s="333">
        <v>44074</v>
      </c>
    </row>
    <row r="61" spans="1:13">
      <c r="A61" t="s">
        <v>283</v>
      </c>
      <c r="B61" s="334">
        <v>6616508</v>
      </c>
      <c r="C61" s="334">
        <v>6616508</v>
      </c>
      <c r="D61" t="s">
        <v>400</v>
      </c>
      <c r="E61">
        <v>7290</v>
      </c>
      <c r="F61">
        <v>123898.39</v>
      </c>
      <c r="G61">
        <v>11.96</v>
      </c>
      <c r="H61">
        <v>87157.81</v>
      </c>
      <c r="I61">
        <v>14022188</v>
      </c>
      <c r="J61">
        <v>1266</v>
      </c>
      <c r="K61">
        <v>9229140</v>
      </c>
      <c r="L61" t="s">
        <v>391</v>
      </c>
      <c r="M61" s="333">
        <v>44074</v>
      </c>
    </row>
    <row r="62" spans="1:13">
      <c r="A62" t="s">
        <v>283</v>
      </c>
      <c r="B62" s="334">
        <v>6869302</v>
      </c>
      <c r="C62" s="334">
        <v>6869302</v>
      </c>
      <c r="D62" t="s">
        <v>401</v>
      </c>
      <c r="E62">
        <v>2398</v>
      </c>
      <c r="F62">
        <v>203559.9</v>
      </c>
      <c r="G62">
        <v>103.98</v>
      </c>
      <c r="H62">
        <v>249334.03</v>
      </c>
      <c r="I62">
        <v>23051525</v>
      </c>
      <c r="J62">
        <v>11010</v>
      </c>
      <c r="K62">
        <v>26401980</v>
      </c>
      <c r="L62" t="s">
        <v>391</v>
      </c>
      <c r="M62" s="333">
        <v>44074</v>
      </c>
    </row>
    <row r="63" spans="1:13">
      <c r="A63" t="s">
        <v>283</v>
      </c>
      <c r="B63" s="334">
        <v>6986041</v>
      </c>
      <c r="C63" s="334">
        <v>6986041</v>
      </c>
      <c r="D63" t="s">
        <v>402</v>
      </c>
      <c r="E63">
        <v>6300</v>
      </c>
      <c r="F63">
        <v>168291.53</v>
      </c>
      <c r="G63">
        <v>36.03</v>
      </c>
      <c r="H63">
        <v>226976.11</v>
      </c>
      <c r="I63">
        <v>19016943</v>
      </c>
      <c r="J63">
        <v>3815</v>
      </c>
      <c r="K63">
        <v>24034500</v>
      </c>
      <c r="L63" t="s">
        <v>391</v>
      </c>
      <c r="M63" s="333">
        <v>44074</v>
      </c>
    </row>
    <row r="64" spans="1:13">
      <c r="A64" t="s">
        <v>283</v>
      </c>
      <c r="B64" s="334" t="s">
        <v>403</v>
      </c>
      <c r="C64" s="334" t="s">
        <v>403</v>
      </c>
      <c r="D64" t="s">
        <v>404</v>
      </c>
      <c r="E64">
        <v>13596</v>
      </c>
      <c r="F64">
        <v>264414.63</v>
      </c>
      <c r="G64">
        <v>19.97</v>
      </c>
      <c r="H64">
        <v>271451.33</v>
      </c>
      <c r="I64">
        <v>2373861.6</v>
      </c>
      <c r="J64">
        <v>172.6</v>
      </c>
      <c r="K64">
        <v>2346669.6</v>
      </c>
      <c r="L64" t="s">
        <v>405</v>
      </c>
      <c r="M64" s="333">
        <v>44074</v>
      </c>
    </row>
    <row r="65" spans="1:13">
      <c r="A65" t="s">
        <v>283</v>
      </c>
      <c r="B65" s="334">
        <v>7124594</v>
      </c>
      <c r="C65" s="334">
        <v>7124594</v>
      </c>
      <c r="D65" t="s">
        <v>406</v>
      </c>
      <c r="E65">
        <v>2596</v>
      </c>
      <c r="F65">
        <v>382225.63</v>
      </c>
      <c r="G65">
        <v>155.51</v>
      </c>
      <c r="H65">
        <v>403694.52</v>
      </c>
      <c r="I65">
        <v>383309.17</v>
      </c>
      <c r="J65">
        <v>140.5</v>
      </c>
      <c r="K65">
        <v>364738</v>
      </c>
      <c r="L65" t="s">
        <v>407</v>
      </c>
      <c r="M65" s="333">
        <v>44074</v>
      </c>
    </row>
    <row r="66" spans="1:13">
      <c r="A66" t="s">
        <v>283</v>
      </c>
      <c r="B66" s="334">
        <v>7171589</v>
      </c>
      <c r="C66" s="334">
        <v>7171589</v>
      </c>
      <c r="D66" t="s">
        <v>408</v>
      </c>
      <c r="E66">
        <v>18812</v>
      </c>
      <c r="F66">
        <v>260935.19</v>
      </c>
      <c r="G66">
        <v>11</v>
      </c>
      <c r="H66">
        <v>206838.3</v>
      </c>
      <c r="I66">
        <v>259038.25</v>
      </c>
      <c r="J66">
        <v>9.93</v>
      </c>
      <c r="K66">
        <v>186878.41</v>
      </c>
      <c r="L66" t="s">
        <v>407</v>
      </c>
      <c r="M66" s="333">
        <v>44074</v>
      </c>
    </row>
    <row r="67" spans="1:13">
      <c r="A67" t="s">
        <v>283</v>
      </c>
      <c r="B67" s="334" t="s">
        <v>409</v>
      </c>
      <c r="C67" s="334" t="s">
        <v>409</v>
      </c>
      <c r="D67" t="s">
        <v>410</v>
      </c>
      <c r="E67">
        <v>4504</v>
      </c>
      <c r="F67">
        <v>218870.8</v>
      </c>
      <c r="G67">
        <v>47.92</v>
      </c>
      <c r="H67">
        <v>215853.02</v>
      </c>
      <c r="I67">
        <v>218444</v>
      </c>
      <c r="J67">
        <v>43.3</v>
      </c>
      <c r="K67">
        <v>195023.2</v>
      </c>
      <c r="L67" t="s">
        <v>407</v>
      </c>
      <c r="M67" s="333">
        <v>44074</v>
      </c>
    </row>
    <row r="68" spans="1:13">
      <c r="A68" t="s">
        <v>283</v>
      </c>
      <c r="B68" s="334">
        <v>7333378</v>
      </c>
      <c r="C68" s="334">
        <v>7333378</v>
      </c>
      <c r="D68" t="s">
        <v>411</v>
      </c>
      <c r="E68">
        <v>2445</v>
      </c>
      <c r="F68">
        <v>439028.68</v>
      </c>
      <c r="G68">
        <v>620.25</v>
      </c>
      <c r="H68">
        <v>1516522.41</v>
      </c>
      <c r="I68">
        <v>438707.4</v>
      </c>
      <c r="J68">
        <v>560.4</v>
      </c>
      <c r="K68">
        <v>1370178</v>
      </c>
      <c r="L68" t="s">
        <v>407</v>
      </c>
      <c r="M68" s="333">
        <v>44074</v>
      </c>
    </row>
    <row r="69" spans="1:13">
      <c r="A69" t="s">
        <v>283</v>
      </c>
      <c r="B69" s="334">
        <v>6185495</v>
      </c>
      <c r="C69" s="334">
        <v>6185495</v>
      </c>
      <c r="D69" t="s">
        <v>412</v>
      </c>
      <c r="E69">
        <v>1883</v>
      </c>
      <c r="F69">
        <v>180451.82</v>
      </c>
      <c r="G69">
        <v>210.94</v>
      </c>
      <c r="H69">
        <v>397195.1</v>
      </c>
      <c r="I69">
        <v>240346.12</v>
      </c>
      <c r="J69">
        <v>286.01</v>
      </c>
      <c r="K69">
        <v>538556.82999999996</v>
      </c>
      <c r="L69" t="s">
        <v>413</v>
      </c>
      <c r="M69" s="333">
        <v>44074</v>
      </c>
    </row>
    <row r="70" spans="1:13">
      <c r="A70" t="s">
        <v>283</v>
      </c>
      <c r="B70" s="334" t="s">
        <v>414</v>
      </c>
      <c r="C70" s="334" t="s">
        <v>414</v>
      </c>
      <c r="D70" t="s">
        <v>415</v>
      </c>
      <c r="E70">
        <v>3022</v>
      </c>
      <c r="F70">
        <v>202969.60000000001</v>
      </c>
      <c r="G70">
        <v>94.18</v>
      </c>
      <c r="H70">
        <v>284614.94</v>
      </c>
      <c r="I70">
        <v>272162.45</v>
      </c>
      <c r="J70">
        <v>127.7</v>
      </c>
      <c r="K70">
        <v>385909.4</v>
      </c>
      <c r="L70" t="s">
        <v>413</v>
      </c>
      <c r="M70" s="333">
        <v>44074</v>
      </c>
    </row>
    <row r="71" spans="1:13">
      <c r="A71" t="s">
        <v>283</v>
      </c>
      <c r="B71" s="336" t="s">
        <v>416</v>
      </c>
      <c r="C71" s="336" t="s">
        <v>416</v>
      </c>
      <c r="D71" t="s">
        <v>417</v>
      </c>
      <c r="E71">
        <v>85492</v>
      </c>
      <c r="F71">
        <v>175873.37</v>
      </c>
      <c r="G71">
        <v>1.55</v>
      </c>
      <c r="H71">
        <v>132408.88</v>
      </c>
      <c r="I71">
        <v>234248.08</v>
      </c>
      <c r="J71">
        <v>2.1</v>
      </c>
      <c r="K71">
        <v>179533.2</v>
      </c>
      <c r="L71" t="s">
        <v>413</v>
      </c>
      <c r="M71" s="333">
        <v>44074</v>
      </c>
    </row>
    <row r="72" spans="1:13">
      <c r="A72" t="s">
        <v>283</v>
      </c>
      <c r="B72" s="351" t="s">
        <v>437</v>
      </c>
      <c r="C72" s="351" t="s">
        <v>437</v>
      </c>
      <c r="D72" t="s">
        <v>418</v>
      </c>
      <c r="E72">
        <v>65032</v>
      </c>
      <c r="F72">
        <v>487923.74</v>
      </c>
      <c r="G72">
        <v>6.95</v>
      </c>
      <c r="H72">
        <v>451746.35</v>
      </c>
      <c r="I72">
        <v>377482.74</v>
      </c>
      <c r="J72">
        <v>5.2</v>
      </c>
      <c r="K72">
        <v>337906.27</v>
      </c>
      <c r="L72" t="s">
        <v>419</v>
      </c>
      <c r="M72" s="333">
        <v>44074</v>
      </c>
    </row>
    <row r="73" spans="1:13">
      <c r="A73" t="s">
        <v>283</v>
      </c>
      <c r="B73" s="334" t="s">
        <v>420</v>
      </c>
      <c r="C73" s="334" t="s">
        <v>420</v>
      </c>
      <c r="D73" t="s">
        <v>421</v>
      </c>
      <c r="E73">
        <v>16095</v>
      </c>
      <c r="F73">
        <v>476240.25</v>
      </c>
      <c r="G73">
        <v>32.380000000000003</v>
      </c>
      <c r="H73">
        <v>521150.94</v>
      </c>
      <c r="I73">
        <v>370207.42</v>
      </c>
      <c r="J73">
        <v>24.22</v>
      </c>
      <c r="K73">
        <v>389820.9</v>
      </c>
      <c r="L73" t="s">
        <v>419</v>
      </c>
      <c r="M73" s="333">
        <v>44074</v>
      </c>
    </row>
    <row r="74" spans="1:13">
      <c r="A74" t="s">
        <v>283</v>
      </c>
      <c r="B74" s="334" t="s">
        <v>422</v>
      </c>
      <c r="C74" s="334" t="s">
        <v>422</v>
      </c>
      <c r="D74" t="s">
        <v>423</v>
      </c>
      <c r="E74">
        <v>7100</v>
      </c>
      <c r="F74">
        <v>406713.57</v>
      </c>
      <c r="G74">
        <v>117.65</v>
      </c>
      <c r="H74">
        <v>835294.12</v>
      </c>
      <c r="I74">
        <v>306696.84999999998</v>
      </c>
      <c r="J74">
        <v>88</v>
      </c>
      <c r="K74">
        <v>624800</v>
      </c>
      <c r="L74" t="s">
        <v>419</v>
      </c>
      <c r="M74" s="333">
        <v>44074</v>
      </c>
    </row>
    <row r="75" spans="1:13">
      <c r="A75" t="s">
        <v>283</v>
      </c>
      <c r="B75" s="334" t="s">
        <v>424</v>
      </c>
      <c r="C75" s="334" t="s">
        <v>424</v>
      </c>
      <c r="D75" t="s">
        <v>425</v>
      </c>
      <c r="E75">
        <v>20682</v>
      </c>
      <c r="F75">
        <v>410724.72</v>
      </c>
      <c r="G75">
        <v>18.739999999999998</v>
      </c>
      <c r="H75">
        <v>387649.25</v>
      </c>
      <c r="I75">
        <v>319786.15999999997</v>
      </c>
      <c r="J75">
        <v>14.02</v>
      </c>
      <c r="K75">
        <v>289961.64</v>
      </c>
      <c r="L75" t="s">
        <v>419</v>
      </c>
      <c r="M75" s="333">
        <v>44074</v>
      </c>
    </row>
    <row r="76" spans="1:13">
      <c r="A76" t="s">
        <v>283</v>
      </c>
      <c r="B76" s="334" t="s">
        <v>426</v>
      </c>
      <c r="C76" s="334" t="s">
        <v>426</v>
      </c>
      <c r="D76" t="s">
        <v>427</v>
      </c>
      <c r="F76">
        <v>454644.64</v>
      </c>
      <c r="H76">
        <v>454644.64</v>
      </c>
      <c r="I76">
        <v>454644.64</v>
      </c>
      <c r="K76">
        <v>454644.64</v>
      </c>
      <c r="L76" t="s">
        <v>289</v>
      </c>
      <c r="M76" s="333">
        <v>44074</v>
      </c>
    </row>
    <row r="77" spans="1:13">
      <c r="A77" t="s">
        <v>283</v>
      </c>
      <c r="B77" s="334" t="s">
        <v>426</v>
      </c>
      <c r="C77" s="334" t="s">
        <v>426</v>
      </c>
      <c r="D77" t="s">
        <v>428</v>
      </c>
      <c r="E77">
        <v>15030.6</v>
      </c>
      <c r="F77">
        <v>10381.57</v>
      </c>
      <c r="G77">
        <v>0.74</v>
      </c>
      <c r="H77">
        <v>11085.33</v>
      </c>
      <c r="I77">
        <v>15030.6</v>
      </c>
      <c r="J77">
        <v>1</v>
      </c>
      <c r="K77">
        <v>15030.6</v>
      </c>
      <c r="L77" t="s">
        <v>413</v>
      </c>
      <c r="M77" s="333">
        <v>44074</v>
      </c>
    </row>
    <row r="78" spans="1:13">
      <c r="A78" t="s">
        <v>283</v>
      </c>
      <c r="B78" s="334" t="s">
        <v>426</v>
      </c>
      <c r="C78" s="334" t="s">
        <v>426</v>
      </c>
      <c r="D78" t="s">
        <v>429</v>
      </c>
      <c r="E78">
        <v>27185.31</v>
      </c>
      <c r="F78">
        <v>27688.75</v>
      </c>
      <c r="G78">
        <v>1.1100000000000001</v>
      </c>
      <c r="H78">
        <v>30088.89</v>
      </c>
      <c r="I78">
        <v>27185.31</v>
      </c>
      <c r="J78">
        <v>1</v>
      </c>
      <c r="K78">
        <v>27185.31</v>
      </c>
      <c r="L78" t="s">
        <v>407</v>
      </c>
      <c r="M78" s="333">
        <v>44074</v>
      </c>
    </row>
    <row r="79" spans="1:13">
      <c r="A79" t="s">
        <v>283</v>
      </c>
      <c r="B79" s="334" t="s">
        <v>426</v>
      </c>
      <c r="C79" s="334" t="s">
        <v>426</v>
      </c>
      <c r="D79" t="s">
        <v>430</v>
      </c>
      <c r="E79">
        <v>3100.25</v>
      </c>
      <c r="F79">
        <v>3486.77</v>
      </c>
      <c r="G79">
        <v>1.19</v>
      </c>
      <c r="H79">
        <v>3700.47</v>
      </c>
      <c r="I79">
        <v>3100.25</v>
      </c>
      <c r="J79">
        <v>1</v>
      </c>
      <c r="K79">
        <v>3100.25</v>
      </c>
      <c r="L79" t="s">
        <v>380</v>
      </c>
      <c r="M79" s="333">
        <v>44074</v>
      </c>
    </row>
    <row r="80" spans="1:13">
      <c r="A80" t="s">
        <v>283</v>
      </c>
      <c r="B80" s="334" t="s">
        <v>426</v>
      </c>
      <c r="C80" s="334" t="s">
        <v>426</v>
      </c>
      <c r="D80" t="s">
        <v>431</v>
      </c>
      <c r="E80">
        <v>10009.85</v>
      </c>
      <c r="F80">
        <v>12733.92</v>
      </c>
      <c r="G80">
        <v>1.34</v>
      </c>
      <c r="H80">
        <v>13382.15</v>
      </c>
      <c r="I80">
        <v>10009.85</v>
      </c>
      <c r="J80">
        <v>1</v>
      </c>
      <c r="K80">
        <v>10009.85</v>
      </c>
      <c r="L80" t="s">
        <v>419</v>
      </c>
      <c r="M80" s="333">
        <v>44074</v>
      </c>
    </row>
    <row r="81" spans="1:13">
      <c r="A81" t="s">
        <v>283</v>
      </c>
      <c r="B81" s="334" t="s">
        <v>426</v>
      </c>
      <c r="C81" s="334" t="s">
        <v>426</v>
      </c>
      <c r="D81" t="s">
        <v>432</v>
      </c>
      <c r="E81">
        <v>3812855</v>
      </c>
      <c r="F81">
        <v>35346.46</v>
      </c>
      <c r="G81">
        <v>0.01</v>
      </c>
      <c r="H81">
        <v>36007.699999999997</v>
      </c>
      <c r="I81">
        <v>3812855</v>
      </c>
      <c r="J81">
        <v>1</v>
      </c>
      <c r="K81">
        <v>3812855</v>
      </c>
      <c r="L81" t="s">
        <v>391</v>
      </c>
      <c r="M81" s="333">
        <v>44074</v>
      </c>
    </row>
    <row r="82" spans="1:13">
      <c r="A82" t="s">
        <v>283</v>
      </c>
      <c r="B82" s="334" t="s">
        <v>426</v>
      </c>
      <c r="C82" s="334" t="s">
        <v>426</v>
      </c>
      <c r="D82" t="s">
        <v>433</v>
      </c>
      <c r="E82">
        <v>104647.49</v>
      </c>
      <c r="F82">
        <v>12117.53</v>
      </c>
      <c r="G82">
        <v>0.11</v>
      </c>
      <c r="H82">
        <v>12001.68</v>
      </c>
      <c r="I82">
        <v>104647.49</v>
      </c>
      <c r="J82">
        <v>1</v>
      </c>
      <c r="K82">
        <v>104647.49</v>
      </c>
      <c r="L82" t="s">
        <v>434</v>
      </c>
      <c r="M82" s="333">
        <v>44074</v>
      </c>
    </row>
    <row r="83" spans="1:13">
      <c r="A83" t="s">
        <v>283</v>
      </c>
      <c r="B83" s="334" t="s">
        <v>426</v>
      </c>
      <c r="C83" s="334" t="s">
        <v>426</v>
      </c>
      <c r="D83" t="s">
        <v>435</v>
      </c>
      <c r="E83">
        <v>198561.16</v>
      </c>
      <c r="F83">
        <v>21153.8</v>
      </c>
      <c r="G83">
        <v>0.12</v>
      </c>
      <c r="H83">
        <v>22968.59</v>
      </c>
      <c r="I83">
        <v>198561.16</v>
      </c>
      <c r="J83">
        <v>1</v>
      </c>
      <c r="K83">
        <v>198561.16</v>
      </c>
      <c r="L83" t="s">
        <v>405</v>
      </c>
      <c r="M83" s="333">
        <v>44074</v>
      </c>
    </row>
    <row r="84" spans="1:13">
      <c r="A84" t="s">
        <v>283</v>
      </c>
      <c r="B84" s="334" t="s">
        <v>426</v>
      </c>
      <c r="C84" s="334" t="s">
        <v>426</v>
      </c>
      <c r="D84" t="s">
        <v>436</v>
      </c>
      <c r="E84">
        <v>6079.19</v>
      </c>
      <c r="F84">
        <v>4381.74</v>
      </c>
      <c r="G84">
        <v>0.74</v>
      </c>
      <c r="H84">
        <v>4469.66</v>
      </c>
      <c r="I84">
        <v>6079.19</v>
      </c>
      <c r="J84">
        <v>1</v>
      </c>
      <c r="K84">
        <v>6079.19</v>
      </c>
      <c r="L84" t="s">
        <v>285</v>
      </c>
      <c r="M84" s="333">
        <v>44074</v>
      </c>
    </row>
    <row r="85" spans="1:13">
      <c r="M85" s="33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27</vt:i4>
      </vt:variant>
    </vt:vector>
  </HeadingPairs>
  <TitlesOfParts>
    <vt:vector size="38" baseType="lpstr">
      <vt:lpstr>Instructions</vt:lpstr>
      <vt:lpstr>Procedure</vt:lpstr>
      <vt:lpstr>Schedule_A</vt:lpstr>
      <vt:lpstr>Share_Cost_Mkt</vt:lpstr>
      <vt:lpstr>Cash</vt:lpstr>
      <vt:lpstr>Dividends</vt:lpstr>
      <vt:lpstr>Interest</vt:lpstr>
      <vt:lpstr>Tax_Reclaims</vt:lpstr>
      <vt:lpstr>Open_Trades</vt:lpstr>
      <vt:lpstr>Pending_FX </vt:lpstr>
      <vt:lpstr>Sheet1</vt:lpstr>
      <vt:lpstr>DIST_INSERTED_ROWS</vt:lpstr>
      <vt:lpstr>DIST2_INSERTED_ROWS</vt:lpstr>
      <vt:lpstr>DIST4_AN_COL</vt:lpstr>
      <vt:lpstr>DIST4_DETAIL_ROW</vt:lpstr>
      <vt:lpstr>DIST4_GB_COL</vt:lpstr>
      <vt:lpstr>DIST4_SD_COL</vt:lpstr>
      <vt:lpstr>DIST4_SN_COL</vt:lpstr>
      <vt:lpstr>INT_BNI_IM</vt:lpstr>
      <vt:lpstr>INT_BNI_SSC</vt:lpstr>
      <vt:lpstr>OSI_BNP_IM</vt:lpstr>
      <vt:lpstr>OTS_BNP_IM</vt:lpstr>
      <vt:lpstr>OTS_BNP_SSC</vt:lpstr>
      <vt:lpstr>Cash!Print_Area</vt:lpstr>
      <vt:lpstr>Dividends!Print_Area</vt:lpstr>
      <vt:lpstr>Open_Trades!Print_Area</vt:lpstr>
      <vt:lpstr>'Pending_FX '!Print_Area</vt:lpstr>
      <vt:lpstr>Procedure!Print_Area</vt:lpstr>
      <vt:lpstr>Share_Cost_Mkt!Print_Area</vt:lpstr>
      <vt:lpstr>Tax_Reclaims!Print_Area</vt:lpstr>
      <vt:lpstr>Cash!Print_Titles</vt:lpstr>
      <vt:lpstr>Dividends!Print_Titles</vt:lpstr>
      <vt:lpstr>Interest!Print_Titles</vt:lpstr>
      <vt:lpstr>Open_Trades!Print_Titles</vt:lpstr>
      <vt:lpstr>Share_Cost_Mkt!Print_Titles</vt:lpstr>
      <vt:lpstr>Tax_Reclaims!Print_Titles</vt:lpstr>
      <vt:lpstr>TRAN3_INSERTED_ROWS</vt:lpstr>
      <vt:lpstr>'Pending_FX '!TRAN5_INSERTED_ROWS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Mompoint, James</dc:creator>
  <cp:lastModifiedBy>Joleary</cp:lastModifiedBy>
  <cp:lastPrinted>2019-07-23T14:29:16Z</cp:lastPrinted>
  <dcterms:created xsi:type="dcterms:W3CDTF">2007-04-09T18:06:04Z</dcterms:created>
  <dcterms:modified xsi:type="dcterms:W3CDTF">2020-09-18T16:39:04Z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FSSessionID">
    <vt:lpwstr>{4A93C5C5-F2A9-4EED-A922-E85F4E1E23DF}</vt:lpwstr>
  </property>
  <property fmtid="{D5CDD505-2E9C-101B-9397-08002B2CF9AE}" pid="3" name="_NewReviewCycle">
    <vt:lpwstr/>
  </property>
</Properties>
</file>