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4" r:id="rId7"/>
  </sheets>
  <definedNames>
    <definedName name="_xlnm._FilterDatabase" localSheetId="6" hidden="1">Sheet1!$A$15:$J$15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D15" i="2" l="1"/>
  <c r="H18" i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/>
  <c r="Q74" i="1"/>
  <c r="N74" i="1"/>
  <c r="K74" i="1"/>
  <c r="Q51" i="1"/>
  <c r="B3" i="1"/>
  <c r="E16" i="2"/>
  <c r="K73" i="1"/>
  <c r="D16" i="2"/>
  <c r="F16" i="2"/>
  <c r="D17" i="2"/>
  <c r="F17" i="2"/>
  <c r="D18" i="2"/>
  <c r="F18" i="2"/>
  <c r="D19" i="2"/>
  <c r="F19" i="2"/>
  <c r="D20" i="2"/>
  <c r="D21" i="2"/>
  <c r="D24" i="2"/>
  <c r="N4" i="1"/>
  <c r="B4" i="1"/>
  <c r="S5" i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Q14" i="1"/>
  <c r="K15" i="1"/>
  <c r="Q15" i="1"/>
  <c r="K16" i="1"/>
  <c r="Q16" i="1"/>
  <c r="Q73" i="1"/>
  <c r="N25" i="1"/>
  <c r="K25" i="1"/>
  <c r="N26" i="1"/>
  <c r="B5" i="1"/>
  <c r="N27" i="1"/>
  <c r="N22" i="1"/>
  <c r="H3" i="1"/>
  <c r="E15" i="2"/>
  <c r="E23" i="2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D23" i="2"/>
  <c r="D26" i="2"/>
  <c r="F15" i="2"/>
  <c r="F23" i="2"/>
  <c r="F26" i="2"/>
  <c r="H5" i="1"/>
</calcChain>
</file>

<file path=xl/sharedStrings.xml><?xml version="1.0" encoding="utf-8"?>
<sst xmlns="http://schemas.openxmlformats.org/spreadsheetml/2006/main" count="1127" uniqueCount="527">
  <si>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</si>
  <si>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</si>
  <si>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</si>
  <si>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</si>
  <si>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</si>
  <si>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</si>
  <si>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</si>
  <si>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</si>
  <si>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</si>
  <si>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</si>
  <si>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</si>
  <si>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</si>
  <si>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</si>
  <si>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</si>
  <si>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</si>
  <si>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</si>
  <si>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</si>
  <si>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</si>
  <si>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</si>
  <si>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</si>
  <si>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</si>
  <si>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</si>
  <si>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</si>
  <si>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</si>
  <si>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</si>
  <si>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</si>
  <si>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</si>
  <si>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</si>
  <si>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</si>
  <si>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</si>
  <si>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</si>
  <si>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</si>
  <si>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</si>
  <si>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</si>
  <si>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</si>
  <si>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</si>
  <si>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</si>
  <si>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</si>
  <si>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</si>
  <si>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</si>
  <si>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</si>
  <si>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</si>
  <si>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</si>
  <si>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</si>
  <si>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</si>
  <si>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</si>
  <si>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</si>
  <si>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</si>
  <si>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</si>
  <si>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</si>
  <si>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</si>
  <si>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</si>
  <si>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</si>
  <si>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</si>
  <si>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</si>
  <si>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</si>
  <si>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</si>
  <si>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</si>
  <si>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</si>
  <si>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</si>
  <si>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</si>
  <si>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</si>
  <si>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</si>
  <si>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</si>
  <si>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</si>
  <si>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</si>
  <si>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</si>
  <si>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</si>
  <si>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</si>
  <si>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</si>
  <si>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</si>
  <si>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</si>
  <si>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</si>
  <si>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</si>
  <si>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</si>
  <si>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</si>
  <si>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</si>
  <si>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</si>
  <si>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</si>
  <si>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</si>
  <si>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</si>
  <si>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</si>
  <si>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</si>
  <si>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</si>
  <si>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</si>
  <si>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</si>
  <si>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</si>
  <si>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</si>
  <si>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</si>
  <si>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</si>
  <si>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</si>
  <si>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</si>
  <si>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</si>
  <si>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</si>
  <si>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</si>
  <si>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</si>
  <si>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</si>
  <si>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</si>
  <si>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</si>
  <si>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</si>
  <si>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</si>
  <si>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</si>
  <si>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</si>
  <si>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</si>
  <si>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</si>
  <si>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</si>
  <si>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</si>
  <si>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</si>
  <si>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</si>
  <si>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</si>
  <si>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</si>
  <si>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</si>
  <si>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</si>
  <si>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</si>
  <si>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</si>
  <si>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</si>
  <si>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</si>
  <si>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</si>
  <si>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</si>
  <si>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</si>
  <si>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</si>
  <si>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</si>
  <si>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</si>
  <si>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</si>
  <si>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</si>
  <si>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</si>
  <si>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</si>
  <si>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</si>
  <si>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</si>
  <si>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</si>
  <si>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</si>
  <si>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</si>
  <si>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</si>
  <si>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</si>
  <si>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</si>
  <si>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</si>
  <si>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</si>
  <si>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</si>
  <si>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</si>
  <si>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</si>
  <si>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</si>
  <si>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</si>
  <si>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</si>
  <si>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</si>
  <si>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</si>
  <si>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</si>
  <si>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</si>
  <si>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</si>
  <si>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</si>
  <si>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</si>
  <si>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</si>
  <si>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</si>
  <si>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</si>
  <si>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</si>
  <si>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</si>
  <si>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</si>
  <si>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</si>
  <si>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</si>
  <si>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</si>
  <si>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</si>
  <si>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</si>
  <si>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</si>
  <si>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</si>
  <si>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</si>
  <si>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</si>
  <si>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</si>
  <si>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</si>
  <si>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</si>
  <si>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</si>
  <si>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</si>
  <si>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</si>
  <si>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</si>
  <si>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</si>
  <si>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</si>
  <si>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</si>
  <si>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</si>
  <si>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</si>
  <si>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</si>
  <si>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</si>
  <si>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</si>
  <si>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</si>
  <si>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</si>
  <si>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</si>
  <si>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</si>
  <si>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</si>
  <si>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</si>
  <si>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</si>
  <si>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</si>
  <si>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</si>
  <si>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</si>
  <si>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</si>
  <si>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</si>
  <si>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</si>
  <si>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</si>
  <si>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</si>
  <si>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</si>
  <si>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</si>
  <si>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</si>
  <si>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</si>
  <si>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</si>
  <si>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</si>
  <si>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</si>
  <si>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</si>
  <si>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</si>
  <si>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</si>
  <si>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</si>
  <si>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</si>
  <si>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</si>
  <si>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</si>
  <si>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</si>
  <si>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</si>
  <si>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</si>
  <si>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</si>
  <si>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</si>
  <si>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</si>
  <si>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</si>
  <si>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</si>
  <si>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</si>
  <si>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</si>
  <si>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</si>
  <si>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</si>
  <si>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</si>
  <si>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</si>
  <si>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</si>
  <si>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</si>
  <si>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</si>
  <si>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</si>
  <si>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</si>
  <si>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</si>
  <si>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</si>
  <si>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</si>
  <si>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</si>
  <si>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</si>
  <si>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</si>
  <si>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</si>
  <si>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</si>
  <si>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</si>
  <si>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</si>
  <si>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</si>
  <si>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</si>
  <si>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</si>
  <si>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</si>
  <si>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</si>
  <si>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</si>
  <si>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</si>
  <si>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</si>
  <si>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</si>
  <si>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</si>
  <si>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</si>
  <si>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</si>
  <si>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</si>
  <si>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</si>
  <si>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</si>
  <si>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</si>
  <si>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</si>
  <si>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</si>
  <si>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</si>
  <si>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</si>
  <si>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</si>
  <si>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</si>
  <si>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</si>
  <si>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</si>
  <si>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</si>
  <si>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</si>
  <si>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</si>
  <si>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</si>
  <si>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</si>
  <si>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</si>
  <si>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</si>
  <si>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</si>
  <si>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</si>
  <si>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</si>
  <si>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</si>
  <si>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</si>
  <si>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</si>
  <si>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</si>
  <si>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</si>
  <si>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</si>
  <si>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</si>
  <si>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</si>
  <si>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</si>
  <si>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</si>
  <si>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</si>
  <si>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</si>
  <si>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</si>
  <si>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</si>
  <si>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</si>
  <si>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</si>
  <si>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</si>
  <si>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</si>
  <si>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</si>
  <si>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</si>
  <si>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</si>
  <si>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</si>
  <si>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</si>
  <si>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</si>
  <si>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</si>
  <si>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</si>
  <si>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</si>
  <si>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</si>
  <si>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</si>
  <si>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</si>
  <si>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</si>
  <si>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</si>
  <si>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</si>
  <si>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</si>
  <si>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</si>
  <si>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</si>
  <si>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</si>
  <si>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</si>
  <si>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CAD</t>
  </si>
  <si>
    <t>SHAW COMMUNICATIONS INC B COMMON STOCK</t>
  </si>
  <si>
    <t>Mid-Month</t>
  </si>
  <si>
    <t>SEIKO EPSON CORP COMMON STOCK</t>
  </si>
  <si>
    <t>ASAHI KASEI CORP COMMON STOCK</t>
  </si>
  <si>
    <t>MAKITA CORP COMMON STOCK</t>
  </si>
  <si>
    <t>SUBARU CORP COMMON STOCK</t>
  </si>
  <si>
    <t>TDK CORP COMMON STOCK</t>
  </si>
  <si>
    <t>SKF AB SPONSORED ADR ADR</t>
  </si>
  <si>
    <t>NIDEC CORP COMMON STOCK</t>
  </si>
  <si>
    <t>Missing spot and/or forward FX rates. See the error log for details.</t>
  </si>
  <si>
    <t>The report is inaccurate due to missing data.</t>
  </si>
  <si>
    <t>============            ================  ======  ==============  =====</t>
  </si>
  <si>
    <t>TOTAL PORTFOLIO</t>
  </si>
  <si>
    <t>------------            ----------------  ------  --------------  -----</t>
  </si>
  <si>
    <t>999SEKZ96</t>
  </si>
  <si>
    <t>--------------------</t>
  </si>
  <si>
    <t>CASH AND EQUIVALENTS</t>
  </si>
  <si>
    <t>Smith Group PLC</t>
  </si>
  <si>
    <t>BUNZL PLC Common Stock</t>
  </si>
  <si>
    <t>------------</t>
  </si>
  <si>
    <t>COMMON STOCK</t>
  </si>
  <si>
    <t>SYMRISE AG UNSPON ADR ADR</t>
  </si>
  <si>
    <t>Merck KGaA Sponsored ADR</t>
  </si>
  <si>
    <t>mkkgy</t>
  </si>
  <si>
    <t>JULIUS BAER GROUP LTD UN ADR A DR</t>
  </si>
  <si>
    <t>----------------------------</t>
  </si>
  <si>
    <t>AMERICAN DEPOSITORY RECEIPTS</t>
  </si>
  <si>
    <t>Treasury Wine Estates ltd</t>
  </si>
  <si>
    <t>Amcor Ltd</t>
  </si>
  <si>
    <t>Lonza Group AG</t>
  </si>
  <si>
    <t>Sedbank Ab</t>
  </si>
  <si>
    <t>TDK Corp. Sponsored</t>
  </si>
  <si>
    <t>Seiko Epson</t>
  </si>
  <si>
    <t>Nidec Corp.</t>
  </si>
  <si>
    <t>Makita Corp.</t>
  </si>
  <si>
    <t>Bridgestone Corp Unsponsored</t>
  </si>
  <si>
    <t>Asahi Kasei Corp ADR</t>
  </si>
  <si>
    <t>Veolia Environnement</t>
  </si>
  <si>
    <t>Valeo S.A. ADS</t>
  </si>
  <si>
    <t>Symrise AG</t>
  </si>
  <si>
    <t>Dassault System S.A.</t>
  </si>
  <si>
    <t>uniQure N.V.</t>
  </si>
  <si>
    <t>qure</t>
  </si>
  <si>
    <t>Teck Resources Ltd.</t>
  </si>
  <si>
    <t>teck</t>
  </si>
  <si>
    <t>Stmicroelectronics N.V.</t>
  </si>
  <si>
    <t>stm</t>
  </si>
  <si>
    <t>Sony Corp.</t>
  </si>
  <si>
    <t>sne</t>
  </si>
  <si>
    <t>Smith &amp; Nephew Plc</t>
  </si>
  <si>
    <t>snn</t>
  </si>
  <si>
    <t>Shaw Communications Inc.</t>
  </si>
  <si>
    <t>sjr</t>
  </si>
  <si>
    <t>Sap Ag</t>
  </si>
  <si>
    <t>sap</t>
  </si>
  <si>
    <t>SOUTH32 ADR ADR</t>
  </si>
  <si>
    <t>SKF AB Sponsored ADR Class B</t>
  </si>
  <si>
    <t>skfry</t>
  </si>
  <si>
    <t>Orix Corp.</t>
  </si>
  <si>
    <t>ix</t>
  </si>
  <si>
    <t>Open Text Corp.</t>
  </si>
  <si>
    <t>otex</t>
  </si>
  <si>
    <t>Nomura Holdings Inc.</t>
  </si>
  <si>
    <t>nmr</t>
  </si>
  <si>
    <t>Logitech International S.A.</t>
  </si>
  <si>
    <t>logi</t>
  </si>
  <si>
    <t>LINE Corp. Sponsored ADR</t>
  </si>
  <si>
    <t>ln</t>
  </si>
  <si>
    <t>L.M. Ericsson Telephone Co.</t>
  </si>
  <si>
    <t>eric</t>
  </si>
  <si>
    <t>InterXion Holding N.V.</t>
  </si>
  <si>
    <t>inxn</t>
  </si>
  <si>
    <t>InterContinental Hotels Group PLC</t>
  </si>
  <si>
    <t>ihg</t>
  </si>
  <si>
    <t>Infineon Technologies Ag</t>
  </si>
  <si>
    <t>ifnny</t>
  </si>
  <si>
    <t>Icon Plc</t>
  </si>
  <si>
    <t>iclr</t>
  </si>
  <si>
    <t>Groupe CGI Inc.</t>
  </si>
  <si>
    <t>gib</t>
  </si>
  <si>
    <t>Grifols S.A. ADS</t>
  </si>
  <si>
    <t>grfs</t>
  </si>
  <si>
    <t>Galapagos NV Sponsored ADR</t>
  </si>
  <si>
    <t>glpg</t>
  </si>
  <si>
    <t>Ferrari NV</t>
  </si>
  <si>
    <t>race</t>
  </si>
  <si>
    <t>Encana Corp.</t>
  </si>
  <si>
    <t>eca</t>
  </si>
  <si>
    <t>Elbit Systems Ltd.</t>
  </si>
  <si>
    <t>eslt</t>
  </si>
  <si>
    <t>Deutsche Bank Ag</t>
  </si>
  <si>
    <t>db</t>
  </si>
  <si>
    <t>Credit Suisse Group</t>
  </si>
  <si>
    <t>cs</t>
  </si>
  <si>
    <t>Check Point Software Technologies Ltd.</t>
  </si>
  <si>
    <t>chkp</t>
  </si>
  <si>
    <t>Cellectis SA Sponsored ADR</t>
  </si>
  <si>
    <t>clls</t>
  </si>
  <si>
    <t>Cae Inc.</t>
  </si>
  <si>
    <t>cae</t>
  </si>
  <si>
    <t>Aercap Holdings N.V.</t>
  </si>
  <si>
    <t>aer</t>
  </si>
  <si>
    <t>-----</t>
  </si>
  <si>
    <t>--------------</t>
  </si>
  <si>
    <t>------</t>
  </si>
  <si>
    <t>----------------</t>
  </si>
  <si>
    <t>--------</t>
  </si>
  <si>
    <t>------------------</t>
  </si>
  <si>
    <t>G/L</t>
  </si>
  <si>
    <t>Gain/Loss</t>
  </si>
  <si>
    <t>Assets</t>
  </si>
  <si>
    <t>Value</t>
  </si>
  <si>
    <t>Price</t>
  </si>
  <si>
    <t>Cost</t>
  </si>
  <si>
    <t>Security</t>
  </si>
  <si>
    <t>Symbol</t>
  </si>
  <si>
    <t>Quantity</t>
  </si>
  <si>
    <t>Pct</t>
  </si>
  <si>
    <t>Unrealized</t>
  </si>
  <si>
    <t>Market</t>
  </si>
  <si>
    <t>Total</t>
  </si>
  <si>
    <t>Unit</t>
  </si>
  <si>
    <t>International Select</t>
  </si>
  <si>
    <t>Susan Williamsen (415) 217-7030</t>
  </si>
  <si>
    <t>LEIA_State Street #TCL8</t>
  </si>
  <si>
    <t>CALSTERS</t>
  </si>
  <si>
    <t>UNREALIZED GAINS AND LOSSES</t>
  </si>
  <si>
    <t>Henry James International Management</t>
  </si>
  <si>
    <t>quantity</t>
  </si>
  <si>
    <t>symbol</t>
  </si>
  <si>
    <t>desc</t>
  </si>
  <si>
    <t>cost</t>
  </si>
  <si>
    <t>total cost</t>
  </si>
  <si>
    <t>price</t>
  </si>
  <si>
    <t>mkt value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</si>
  <si>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</si>
  <si>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</si>
  <si>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</si>
  <si>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</si>
  <si>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</si>
  <si>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</si>
  <si>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</si>
  <si>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</si>
  <si>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</si>
  <si>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</si>
  <si>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</si>
  <si>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</si>
  <si>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</si>
  <si>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</si>
  <si>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</si>
  <si>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</si>
  <si>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</si>
  <si>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</si>
  <si>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</si>
  <si>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</si>
  <si>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</si>
  <si>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</si>
  <si>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</si>
  <si>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</si>
  <si>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</si>
  <si>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</si>
  <si>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</si>
  <si>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</si>
  <si>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</si>
  <si>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</si>
  <si>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</si>
  <si>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</si>
  <si>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</si>
  <si>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</si>
  <si>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</si>
  <si>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</si>
  <si>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</si>
  <si>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</si>
  <si>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</si>
  <si>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</si>
  <si>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</si>
  <si>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</si>
  <si>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</si>
  <si>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</si>
  <si>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</si>
  <si>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</si>
  <si>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</si>
  <si>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</si>
  <si>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</si>
  <si>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</si>
  <si>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</si>
  <si>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</si>
  <si>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</si>
  <si>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</si>
  <si>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</si>
  <si>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</si>
  <si>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</si>
  <si>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</si>
  <si>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</si>
  <si>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</si>
  <si>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</si>
  <si>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</si>
  <si>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</si>
  <si>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</si>
  <si>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</si>
  <si>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</si>
  <si>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</si>
  <si>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</si>
  <si>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</si>
  <si>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</si>
  <si>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</si>
  <si>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</si>
  <si>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</si>
  <si>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</si>
  <si>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</si>
  <si>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</si>
  <si>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SMITH + NEPHEW PLC  SPON ADR ADR</t>
  </si>
  <si>
    <t>INTERCONTINENTAL HOTELS ADR ADR</t>
  </si>
  <si>
    <t>ELBIT SYSTEMS LTD COMMON STOCK ILS1.0</t>
  </si>
  <si>
    <t>SMITHS GROUP PLC COMMON STOCK GBP.375</t>
  </si>
  <si>
    <t>JULIUS BAER GROUP LTD UN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</si>
</sst>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2" borderId="1" xfId="0" applyFont="1" applyFill="1" applyBorder="1" applyAlignment="1">
      <alignment horizontal="centerContinuous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8" xfId="0" applyNumberFormat="1" applyFont="1" applyBorder="1"/>
    <xf numFmtId="40" fontId="6" fillId="0" borderId="9" xfId="0" applyNumberFormat="1" applyFont="1" applyBorder="1"/>
    <xf numFmtId="40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/>
    <xf numFmtId="0" fontId="6" fillId="0" borderId="10" xfId="0" applyFont="1" applyBorder="1" applyAlignment="1">
      <alignment horizontal="center"/>
    </xf>
    <xf numFmtId="40" fontId="6" fillId="0" borderId="12" xfId="0" applyNumberFormat="1" applyFont="1" applyBorder="1"/>
    <xf numFmtId="0" fontId="6" fillId="0" borderId="12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6" fillId="0" borderId="13" xfId="0" applyNumberFormat="1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43" fontId="6" fillId="0" borderId="0" xfId="1" applyFont="1"/>
    <xf numFmtId="43" fontId="6" fillId="0" borderId="0" xfId="1" applyFont="1" applyBorder="1"/>
    <xf numFmtId="0" fontId="6" fillId="0" borderId="14" xfId="0" applyFont="1" applyBorder="1"/>
    <xf numFmtId="0" fontId="6" fillId="0" borderId="0" xfId="0" quotePrefix="1" applyFont="1" applyAlignment="1">
      <alignment horizontal="left"/>
    </xf>
    <xf numFmtId="43" fontId="6" fillId="0" borderId="15" xfId="1" applyFont="1" applyBorder="1"/>
    <xf numFmtId="0" fontId="11" fillId="0" borderId="0" xfId="0" applyFont="1"/>
    <xf numFmtId="43" fontId="11" fillId="0" borderId="0" xfId="1" quotePrefix="1" applyFont="1" applyAlignment="1">
      <alignment horizontal="left"/>
    </xf>
    <xf numFmtId="43" fontId="11" fillId="0" borderId="0" xfId="1" applyFont="1"/>
    <xf numFmtId="0" fontId="12" fillId="0" borderId="0" xfId="0" applyFont="1"/>
    <xf numFmtId="165" fontId="6" fillId="0" borderId="0" xfId="0" applyNumberFormat="1" applyFont="1" applyAlignment="1">
      <alignment wrapText="1"/>
    </xf>
    <xf numFmtId="43" fontId="6" fillId="0" borderId="0" xfId="1" applyFont="1" applyAlignment="1">
      <alignment wrapText="1"/>
    </xf>
    <xf numFmtId="166" fontId="6" fillId="0" borderId="0" xfId="3" applyNumberFormat="1" applyFont="1"/>
    <xf numFmtId="43" fontId="6" fillId="0" borderId="0" xfId="0" applyNumberFormat="1" applyFont="1"/>
    <xf numFmtId="0" fontId="6" fillId="0" borderId="12" xfId="0" quotePrefix="1" applyFont="1" applyBorder="1" applyAlignment="1">
      <alignment horizontal="left" wrapText="1"/>
    </xf>
    <xf numFmtId="40" fontId="6" fillId="0" borderId="17" xfId="0" applyNumberFormat="1" applyFont="1" applyBorder="1"/>
    <xf numFmtId="40" fontId="6" fillId="0" borderId="18" xfId="0" applyNumberFormat="1" applyFont="1" applyBorder="1"/>
    <xf numFmtId="40" fontId="6" fillId="0" borderId="16" xfId="0" applyNumberFormat="1" applyFont="1" applyBorder="1"/>
    <xf numFmtId="0" fontId="16" fillId="0" borderId="0" xfId="2"/>
    <xf numFmtId="0" fontId="13" fillId="0" borderId="0" xfId="2" applyFont="1"/>
    <xf numFmtId="0" fontId="14" fillId="0" borderId="0" xfId="2" applyFont="1"/>
    <xf numFmtId="0" fontId="0" fillId="3" borderId="0" xfId="0" applyFill="1"/>
    <xf numFmtId="43" fontId="6" fillId="0" borderId="0" xfId="1" applyFont="1" applyFill="1"/>
    <xf numFmtId="0" fontId="14" fillId="3" borderId="0" xfId="2" applyFont="1" applyFill="1"/>
    <xf numFmtId="15" fontId="6" fillId="0" borderId="31" xfId="0" applyNumberFormat="1" applyFont="1" applyBorder="1"/>
    <xf numFmtId="0" fontId="2" fillId="0" borderId="0" xfId="0" applyFont="1" applyAlignment="1">
      <alignment horizontal="left"/>
    </xf>
    <xf numFmtId="167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8" fontId="6" fillId="0" borderId="0" xfId="1" applyNumberFormat="1" applyFont="1" applyFill="1"/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1" fillId="0" borderId="0" xfId="4"/>
    <xf numFmtId="49" fontId="1" fillId="0" borderId="0" xfId="4" applyNumberFormat="1"/>
    <xf numFmtId="15" fontId="1" fillId="0" borderId="0" xfId="4" applyNumberFormat="1"/>
    <xf numFmtId="0" fontId="0" fillId="0" borderId="0" xfId="4" applyFont="1"/>
    <xf numFmtId="1" fontId="1" fillId="0" borderId="0" xfId="4" applyNumberFormat="1"/>
    <xf numFmtId="0" fontId="0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72" fontId="2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7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6" fillId="0" borderId="25" xfId="0" applyFont="1" applyBorder="1" applyAlignment="1">
      <alignment horizontal="left"/>
    </xf>
    <xf numFmtId="8" fontId="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7" fillId="0" borderId="25" xfId="0" quotePrefix="1" applyFont="1" applyBorder="1" applyAlignment="1">
      <alignment horizontal="left"/>
    </xf>
    <xf numFmtId="43" fontId="6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20" xfId="0" quotePrefix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B6" sqref="B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312</v>
      </c>
      <c r="B5" s="52">
        <v>43208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67497673.879999995</v>
      </c>
      <c r="E15" s="56">
        <f>+Recon!H3</f>
        <v>67497673.87999998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159725.53999999998</v>
      </c>
      <c r="E16" s="56">
        <f>+Recon!B3</f>
        <v>143483.28</v>
      </c>
      <c r="F16" s="29">
        <f ca="1">+D16-E16</f>
        <v>16242.25999999998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67657399.420000002</v>
      </c>
      <c r="E23" s="33">
        <f>SUM(E14:E22)</f>
        <v>67641157.159999982</v>
      </c>
      <c r="F23" s="33">
        <f ca="1">SUM(F14:F22)</f>
        <v>16242.25999999998</v>
      </c>
    </row>
    <row r="24" spans="1:7" x14ac:dyDescent="0.2">
      <c r="B24" s="32" t="s">
        <v>39</v>
      </c>
      <c r="D24" s="33">
        <f>Trial!G43</f>
        <v>67657399.420000002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2.4006627714394022E-4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4"/>
  <sheetViews>
    <sheetView zoomScale="60" zoomScaleNormal="60" workbookViewId="0">
      <pane xSplit="5" ySplit="12" topLeftCell="F58" activePane="bottomRight" state="frozen"/>
      <selection pane="topRight" activeCell="E1" sqref="E1"/>
      <selection pane="bottomLeft" activeCell="A4" sqref="A4"/>
      <selection pane="bottomRight" activeCell="G82" sqref="G82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32.2851562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91" t="s">
        <v>37</v>
      </c>
      <c r="B2" s="92"/>
      <c r="C2" s="92"/>
      <c r="D2" s="92"/>
      <c r="E2" s="93"/>
      <c r="G2" s="91" t="s">
        <v>16</v>
      </c>
      <c r="H2" s="92"/>
      <c r="I2" s="92"/>
      <c r="J2" s="92"/>
      <c r="K2" s="93"/>
      <c r="M2" s="97" t="s">
        <v>43</v>
      </c>
      <c r="N2" s="92"/>
      <c r="O2" s="92"/>
      <c r="P2" s="92"/>
      <c r="Q2" s="93"/>
    </row>
    <row r="3" spans="1:19" x14ac:dyDescent="0.2">
      <c r="A3" s="22" t="s">
        <v>11</v>
      </c>
      <c r="B3" s="95">
        <f>SUM(P:P)</f>
        <v>143483.28</v>
      </c>
      <c r="C3" s="95"/>
      <c r="D3" s="95"/>
      <c r="E3" s="96"/>
      <c r="F3" s="12" t="s">
        <v>41</v>
      </c>
      <c r="G3" s="22" t="s">
        <v>11</v>
      </c>
      <c r="H3" s="95">
        <f>SUM(M13:M60000)</f>
        <v>67497673.87999998</v>
      </c>
      <c r="I3" s="95"/>
      <c r="J3" s="95"/>
      <c r="K3" s="96"/>
      <c r="L3" s="12" t="s">
        <v>41</v>
      </c>
      <c r="M3" s="22" t="s">
        <v>11</v>
      </c>
      <c r="N3" s="98">
        <f>SUM(G13:G60000)</f>
        <v>20965569.739999998</v>
      </c>
      <c r="O3" s="98"/>
      <c r="P3" s="98"/>
      <c r="Q3" s="99"/>
      <c r="R3" s="12" t="s">
        <v>41</v>
      </c>
    </row>
    <row r="4" spans="1:19" x14ac:dyDescent="0.2">
      <c r="A4" s="22" t="s">
        <v>12</v>
      </c>
      <c r="B4" s="95">
        <f>SUM(O:O)</f>
        <v>143483.28</v>
      </c>
      <c r="C4" s="95"/>
      <c r="D4" s="95"/>
      <c r="E4" s="96"/>
      <c r="F4" s="12" t="s">
        <v>41</v>
      </c>
      <c r="G4" s="22" t="s">
        <v>12</v>
      </c>
      <c r="H4" s="95">
        <f>SUM(L13:L60001)</f>
        <v>67497673.87999998</v>
      </c>
      <c r="I4" s="95"/>
      <c r="J4" s="95"/>
      <c r="K4" s="96"/>
      <c r="L4" s="12" t="s">
        <v>41</v>
      </c>
      <c r="M4" s="22" t="s">
        <v>12</v>
      </c>
      <c r="N4" s="100">
        <f>SUM(F13:F60001)</f>
        <v>20965569.739999998</v>
      </c>
      <c r="O4" s="100"/>
      <c r="P4" s="100"/>
      <c r="Q4" s="101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95">
        <f>B4-B3</f>
        <v>0</v>
      </c>
      <c r="C5" s="95"/>
      <c r="D5" s="95"/>
      <c r="E5" s="96"/>
      <c r="F5" s="12" t="s">
        <v>10</v>
      </c>
      <c r="G5" s="22" t="s">
        <v>13</v>
      </c>
      <c r="H5" s="95">
        <f>H4-H3</f>
        <v>0</v>
      </c>
      <c r="I5" s="95"/>
      <c r="J5" s="95"/>
      <c r="K5" s="96"/>
      <c r="M5" s="22" t="s">
        <v>13</v>
      </c>
      <c r="N5" s="100">
        <f>N4-N3</f>
        <v>0</v>
      </c>
      <c r="O5" s="100"/>
      <c r="P5" s="100"/>
      <c r="Q5" s="101"/>
      <c r="S5" s="39">
        <f>+S4-B4</f>
        <v>1662993.5699999998</v>
      </c>
    </row>
    <row r="6" spans="1:19" ht="13.5" thickBot="1" x14ac:dyDescent="0.25">
      <c r="A6" s="94" t="s">
        <v>14</v>
      </c>
      <c r="B6" s="92"/>
      <c r="C6" s="92"/>
      <c r="D6" s="92"/>
      <c r="E6" s="93"/>
      <c r="G6" s="94" t="s">
        <v>14</v>
      </c>
      <c r="H6" s="92"/>
      <c r="I6" s="92"/>
      <c r="J6" s="92"/>
      <c r="K6" s="93"/>
      <c r="M6" s="94" t="s">
        <v>14</v>
      </c>
      <c r="N6" s="92"/>
      <c r="O6" s="92"/>
      <c r="P6" s="92"/>
      <c r="Q6" s="93"/>
      <c r="S6" s="38"/>
    </row>
    <row r="7" spans="1:19" ht="12.75" customHeight="1" x14ac:dyDescent="0.2">
      <c r="A7" s="20"/>
      <c r="B7" s="106" t="s">
        <v>42</v>
      </c>
      <c r="C7" s="107"/>
      <c r="D7" s="107"/>
      <c r="E7" s="108"/>
      <c r="G7" s="20"/>
      <c r="H7" s="106" t="s">
        <v>48</v>
      </c>
      <c r="I7" s="107"/>
      <c r="J7" s="107"/>
      <c r="K7" s="108"/>
      <c r="M7" s="115" t="s">
        <v>49</v>
      </c>
      <c r="N7" s="107"/>
      <c r="O7" s="107"/>
      <c r="P7" s="108"/>
      <c r="Q7" s="17"/>
    </row>
    <row r="8" spans="1:19" x14ac:dyDescent="0.2">
      <c r="A8" s="20"/>
      <c r="B8" s="109"/>
      <c r="C8" s="110"/>
      <c r="D8" s="110"/>
      <c r="E8" s="111"/>
      <c r="F8" s="12" t="s">
        <v>15</v>
      </c>
      <c r="G8" s="20"/>
      <c r="H8" s="109"/>
      <c r="I8" s="110"/>
      <c r="J8" s="110"/>
      <c r="K8" s="111"/>
      <c r="L8" s="12" t="s">
        <v>15</v>
      </c>
      <c r="M8" s="109"/>
      <c r="N8" s="110"/>
      <c r="O8" s="110"/>
      <c r="P8" s="111"/>
      <c r="Q8" s="12" t="s">
        <v>15</v>
      </c>
    </row>
    <row r="9" spans="1:19" ht="13.5" thickBot="1" x14ac:dyDescent="0.25">
      <c r="A9" s="20"/>
      <c r="B9" s="112"/>
      <c r="C9" s="113"/>
      <c r="D9" s="113"/>
      <c r="E9" s="114"/>
      <c r="G9" s="20"/>
      <c r="H9" s="112"/>
      <c r="I9" s="113"/>
      <c r="J9" s="113"/>
      <c r="K9" s="114"/>
      <c r="L9" s="12"/>
      <c r="M9" s="112"/>
      <c r="N9" s="113"/>
      <c r="O9" s="113"/>
      <c r="P9" s="114"/>
    </row>
    <row r="11" spans="1:19" s="2" customFormat="1" x14ac:dyDescent="0.2">
      <c r="A11" s="102" t="s">
        <v>8</v>
      </c>
      <c r="B11" s="102" t="s">
        <v>0</v>
      </c>
      <c r="C11" s="102" t="s">
        <v>1</v>
      </c>
      <c r="D11" s="103" t="s">
        <v>9</v>
      </c>
      <c r="E11" s="103" t="s">
        <v>2</v>
      </c>
      <c r="F11" s="1" t="s">
        <v>17</v>
      </c>
      <c r="G11" s="1"/>
      <c r="H11" s="104" t="s">
        <v>3</v>
      </c>
      <c r="I11" s="1" t="s">
        <v>54</v>
      </c>
      <c r="J11" s="1"/>
      <c r="K11" s="104" t="s">
        <v>3</v>
      </c>
      <c r="L11" s="118" t="s">
        <v>18</v>
      </c>
      <c r="M11" s="119"/>
      <c r="N11" s="104" t="s">
        <v>3</v>
      </c>
      <c r="O11" s="1" t="s">
        <v>4</v>
      </c>
      <c r="P11" s="1"/>
      <c r="Q11" s="104" t="s">
        <v>3</v>
      </c>
      <c r="R11" s="116" t="s">
        <v>55</v>
      </c>
      <c r="S11" s="116" t="s">
        <v>5</v>
      </c>
    </row>
    <row r="12" spans="1:19" s="2" customFormat="1" x14ac:dyDescent="0.2">
      <c r="A12" s="102"/>
      <c r="B12" s="102"/>
      <c r="C12" s="102"/>
      <c r="D12" s="103"/>
      <c r="E12" s="103"/>
      <c r="F12" s="3" t="s">
        <v>6</v>
      </c>
      <c r="G12" s="4" t="s">
        <v>7</v>
      </c>
      <c r="H12" s="105"/>
      <c r="I12" s="3" t="s">
        <v>6</v>
      </c>
      <c r="J12" s="4" t="s">
        <v>7</v>
      </c>
      <c r="K12" s="105"/>
      <c r="L12" s="21" t="s">
        <v>6</v>
      </c>
      <c r="M12" s="21" t="s">
        <v>7</v>
      </c>
      <c r="N12" s="105"/>
      <c r="O12" s="3" t="s">
        <v>6</v>
      </c>
      <c r="P12" s="4" t="s">
        <v>7</v>
      </c>
      <c r="Q12" s="105"/>
      <c r="R12" s="117"/>
      <c r="S12" s="117"/>
    </row>
    <row r="13" spans="1:19" x14ac:dyDescent="0.2">
      <c r="A13" s="5"/>
      <c r="B13" s="6" t="s">
        <v>292</v>
      </c>
      <c r="C13" s="6"/>
      <c r="D13" s="85" t="s">
        <v>164</v>
      </c>
      <c r="E13" s="85" t="s">
        <v>165</v>
      </c>
      <c r="F13" s="88">
        <v>724521.95</v>
      </c>
      <c r="G13" s="88">
        <v>724521.95</v>
      </c>
      <c r="H13" s="9">
        <f>F13-G13</f>
        <v>0</v>
      </c>
      <c r="I13" s="89">
        <v>100</v>
      </c>
      <c r="J13" s="89">
        <v>100</v>
      </c>
      <c r="K13" s="7">
        <f>I13-J13</f>
        <v>0</v>
      </c>
      <c r="L13" s="89">
        <v>724521.95</v>
      </c>
      <c r="M13" s="89">
        <v>724521.95</v>
      </c>
      <c r="N13" s="23">
        <f>L13-M13</f>
        <v>0</v>
      </c>
      <c r="O13" s="8"/>
      <c r="P13" s="43"/>
      <c r="Q13" s="9">
        <f t="shared" ref="Q13:Q72" si="0">O13-P13</f>
        <v>0</v>
      </c>
      <c r="R13" s="10"/>
      <c r="S13" s="11"/>
    </row>
    <row r="14" spans="1:19" x14ac:dyDescent="0.2">
      <c r="A14" s="5"/>
      <c r="B14" s="6" t="s">
        <v>292</v>
      </c>
      <c r="C14" s="13"/>
      <c r="D14" s="85" t="s">
        <v>205</v>
      </c>
      <c r="E14" s="85" t="s">
        <v>206</v>
      </c>
      <c r="F14" s="88">
        <v>26789</v>
      </c>
      <c r="G14" s="88">
        <v>26789</v>
      </c>
      <c r="H14" s="9">
        <f t="shared" ref="H14:H74" si="1">F14-G14</f>
        <v>0</v>
      </c>
      <c r="I14" s="89">
        <v>26.98</v>
      </c>
      <c r="J14" s="89">
        <v>26.98</v>
      </c>
      <c r="K14" s="7">
        <f t="shared" ref="K14:K72" si="2">I14-J14</f>
        <v>0</v>
      </c>
      <c r="L14" s="89">
        <v>722767.22</v>
      </c>
      <c r="M14" s="89">
        <v>722767.22</v>
      </c>
      <c r="N14" s="23">
        <f t="shared" ref="N14:N74" si="3">L14-M14</f>
        <v>0</v>
      </c>
      <c r="O14" s="14"/>
      <c r="P14" s="14"/>
      <c r="Q14" s="9">
        <f t="shared" si="0"/>
        <v>0</v>
      </c>
      <c r="R14" s="15"/>
      <c r="S14" s="16"/>
    </row>
    <row r="15" spans="1:19" ht="25.5" x14ac:dyDescent="0.2">
      <c r="A15" s="5"/>
      <c r="B15" s="6" t="s">
        <v>292</v>
      </c>
      <c r="C15" s="13"/>
      <c r="D15" s="85" t="s">
        <v>212</v>
      </c>
      <c r="E15" s="85" t="s">
        <v>213</v>
      </c>
      <c r="F15" s="88">
        <v>784892.55</v>
      </c>
      <c r="G15" s="88">
        <v>784892.55</v>
      </c>
      <c r="H15" s="9">
        <f t="shared" si="1"/>
        <v>0</v>
      </c>
      <c r="I15" s="89">
        <v>0.119145</v>
      </c>
      <c r="J15" s="89">
        <v>0.119145</v>
      </c>
      <c r="K15" s="7">
        <f t="shared" si="2"/>
        <v>0</v>
      </c>
      <c r="L15" s="89">
        <v>93515.85</v>
      </c>
      <c r="M15" s="89">
        <v>93515.85</v>
      </c>
      <c r="N15" s="23">
        <f t="shared" si="3"/>
        <v>0</v>
      </c>
      <c r="O15" s="14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/>
      <c r="B16" s="6" t="s">
        <v>292</v>
      </c>
      <c r="C16" s="13"/>
      <c r="D16" s="85" t="s">
        <v>172</v>
      </c>
      <c r="E16" s="85" t="s">
        <v>173</v>
      </c>
      <c r="F16" s="88">
        <v>118000</v>
      </c>
      <c r="G16" s="88">
        <v>118000</v>
      </c>
      <c r="H16" s="9">
        <f t="shared" si="1"/>
        <v>0</v>
      </c>
      <c r="I16" s="89">
        <v>13.932017999999999</v>
      </c>
      <c r="J16" s="89">
        <v>13.932017999999999</v>
      </c>
      <c r="K16" s="7">
        <f t="shared" si="2"/>
        <v>0</v>
      </c>
      <c r="L16" s="89">
        <v>1643978.18</v>
      </c>
      <c r="M16" s="89">
        <v>1643978.18</v>
      </c>
      <c r="N16" s="23">
        <f t="shared" si="3"/>
        <v>0</v>
      </c>
      <c r="O16" s="14">
        <v>15553.36</v>
      </c>
      <c r="P16" s="44">
        <v>15553.36</v>
      </c>
      <c r="Q16" s="9">
        <f t="shared" si="0"/>
        <v>0</v>
      </c>
      <c r="R16" s="15"/>
      <c r="S16" s="16"/>
    </row>
    <row r="17" spans="1:19" x14ac:dyDescent="0.2">
      <c r="A17" s="5"/>
      <c r="B17" s="6" t="s">
        <v>292</v>
      </c>
      <c r="C17" s="13"/>
      <c r="D17" s="85" t="s">
        <v>262</v>
      </c>
      <c r="E17" s="85" t="s">
        <v>263</v>
      </c>
      <c r="F17" s="88">
        <v>108089</v>
      </c>
      <c r="G17" s="88">
        <v>108089</v>
      </c>
      <c r="H17" s="9">
        <f t="shared" si="1"/>
        <v>0</v>
      </c>
      <c r="I17" s="89">
        <v>10.930069</v>
      </c>
      <c r="J17" s="89">
        <v>10.930069</v>
      </c>
      <c r="K17" s="7">
        <f t="shared" si="2"/>
        <v>0</v>
      </c>
      <c r="L17" s="89">
        <v>1181420.18</v>
      </c>
      <c r="M17" s="89">
        <v>1181420.18</v>
      </c>
      <c r="N17" s="23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/>
      <c r="B18" s="6" t="s">
        <v>292</v>
      </c>
      <c r="C18" s="13"/>
      <c r="D18" s="85" t="s">
        <v>174</v>
      </c>
      <c r="E18" s="85" t="s">
        <v>175</v>
      </c>
      <c r="F18" s="88">
        <v>17000</v>
      </c>
      <c r="G18" s="88">
        <v>17000</v>
      </c>
      <c r="H18" s="9">
        <f t="shared" si="1"/>
        <v>0</v>
      </c>
      <c r="I18" s="89">
        <v>156.57201499999999</v>
      </c>
      <c r="J18" s="89">
        <v>156.57201499999999</v>
      </c>
      <c r="K18" s="7">
        <f t="shared" si="2"/>
        <v>0</v>
      </c>
      <c r="L18" s="89">
        <v>2661724.25</v>
      </c>
      <c r="M18" s="89">
        <v>2661724.25</v>
      </c>
      <c r="N18" s="23">
        <f t="shared" si="3"/>
        <v>0</v>
      </c>
      <c r="O18" s="14">
        <v>8002.64</v>
      </c>
      <c r="P18" s="44">
        <v>8002.64</v>
      </c>
      <c r="Q18" s="9">
        <f t="shared" si="0"/>
        <v>0</v>
      </c>
      <c r="R18" s="15"/>
      <c r="S18" s="16"/>
    </row>
    <row r="19" spans="1:19" ht="25.5" x14ac:dyDescent="0.2">
      <c r="A19" s="5"/>
      <c r="B19" s="6" t="s">
        <v>292</v>
      </c>
      <c r="C19" s="13"/>
      <c r="D19" s="85" t="s">
        <v>195</v>
      </c>
      <c r="E19" s="85" t="s">
        <v>196</v>
      </c>
      <c r="F19" s="88">
        <v>41226</v>
      </c>
      <c r="G19" s="88">
        <v>41226</v>
      </c>
      <c r="H19" s="9">
        <f t="shared" si="1"/>
        <v>0</v>
      </c>
      <c r="I19" s="89">
        <v>50.46</v>
      </c>
      <c r="J19" s="89">
        <v>50.46</v>
      </c>
      <c r="K19" s="7">
        <f t="shared" si="2"/>
        <v>0</v>
      </c>
      <c r="L19" s="89">
        <v>2080263.96</v>
      </c>
      <c r="M19" s="89">
        <v>2080263.96</v>
      </c>
      <c r="N19" s="23">
        <f t="shared" si="3"/>
        <v>0</v>
      </c>
      <c r="O19" s="14"/>
      <c r="P19" s="44"/>
      <c r="Q19" s="9">
        <f t="shared" si="0"/>
        <v>0</v>
      </c>
      <c r="R19" s="42" t="s">
        <v>53</v>
      </c>
      <c r="S19" s="16"/>
    </row>
    <row r="20" spans="1:19" x14ac:dyDescent="0.2">
      <c r="A20" s="5"/>
      <c r="B20" s="6" t="s">
        <v>292</v>
      </c>
      <c r="C20" s="13"/>
      <c r="D20" s="85" t="s">
        <v>248</v>
      </c>
      <c r="E20" s="85" t="s">
        <v>249</v>
      </c>
      <c r="F20" s="88">
        <v>6300</v>
      </c>
      <c r="G20" s="88">
        <v>6300</v>
      </c>
      <c r="H20" s="9">
        <f t="shared" si="1"/>
        <v>0</v>
      </c>
      <c r="I20" s="89">
        <v>159.644316</v>
      </c>
      <c r="J20" s="89">
        <v>159.644316</v>
      </c>
      <c r="K20" s="7">
        <f t="shared" si="2"/>
        <v>0</v>
      </c>
      <c r="L20" s="89">
        <v>1005759.19</v>
      </c>
      <c r="M20" s="89">
        <v>1005759.19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/>
      <c r="B21" s="6" t="s">
        <v>292</v>
      </c>
      <c r="C21" s="13"/>
      <c r="D21" s="85" t="s">
        <v>275</v>
      </c>
      <c r="E21" s="85" t="s">
        <v>276</v>
      </c>
      <c r="F21" s="88">
        <v>16274</v>
      </c>
      <c r="G21" s="88">
        <v>16274</v>
      </c>
      <c r="H21" s="9">
        <f t="shared" si="1"/>
        <v>0</v>
      </c>
      <c r="I21" s="89">
        <v>121.22</v>
      </c>
      <c r="J21" s="89">
        <v>121.22</v>
      </c>
      <c r="K21" s="7">
        <f t="shared" si="2"/>
        <v>0</v>
      </c>
      <c r="L21" s="89">
        <v>1972734.28</v>
      </c>
      <c r="M21" s="89">
        <v>1972734.28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/>
      <c r="B22" s="6" t="s">
        <v>292</v>
      </c>
      <c r="C22" s="13"/>
      <c r="D22" s="85" t="s">
        <v>201</v>
      </c>
      <c r="E22" s="85" t="s">
        <v>202</v>
      </c>
      <c r="F22" s="88">
        <v>23370</v>
      </c>
      <c r="G22" s="88">
        <v>23370</v>
      </c>
      <c r="H22" s="9">
        <f t="shared" si="1"/>
        <v>0</v>
      </c>
      <c r="I22" s="89">
        <v>62.04</v>
      </c>
      <c r="J22" s="89">
        <v>62.04</v>
      </c>
      <c r="K22" s="7">
        <f t="shared" si="2"/>
        <v>0</v>
      </c>
      <c r="L22" s="89">
        <v>1449874.8</v>
      </c>
      <c r="M22" s="89">
        <v>1449874.8</v>
      </c>
      <c r="N22" s="23">
        <f t="shared" si="3"/>
        <v>0</v>
      </c>
      <c r="O22" s="14">
        <v>16592.7</v>
      </c>
      <c r="P22" s="45">
        <v>16592.7</v>
      </c>
      <c r="Q22" s="9">
        <f t="shared" si="0"/>
        <v>0</v>
      </c>
      <c r="R22" s="42" t="s">
        <v>53</v>
      </c>
      <c r="S22" s="16"/>
    </row>
    <row r="23" spans="1:19" ht="25.5" x14ac:dyDescent="0.2">
      <c r="A23" s="5"/>
      <c r="B23" s="6" t="s">
        <v>292</v>
      </c>
      <c r="C23" s="13"/>
      <c r="D23" s="85" t="s">
        <v>187</v>
      </c>
      <c r="E23" s="85" t="s">
        <v>188</v>
      </c>
      <c r="F23" s="88">
        <v>61706</v>
      </c>
      <c r="G23" s="88">
        <v>61706</v>
      </c>
      <c r="H23" s="9">
        <f t="shared" si="1"/>
        <v>0</v>
      </c>
      <c r="I23" s="89">
        <v>19.739999999999998</v>
      </c>
      <c r="J23" s="89">
        <v>19.739999999999998</v>
      </c>
      <c r="K23" s="7">
        <f t="shared" si="2"/>
        <v>0</v>
      </c>
      <c r="L23" s="89">
        <v>1218076.44</v>
      </c>
      <c r="M23" s="89">
        <v>1218076.44</v>
      </c>
      <c r="N23" s="23">
        <f t="shared" si="3"/>
        <v>0</v>
      </c>
      <c r="O23" s="14"/>
      <c r="P23" s="45"/>
      <c r="Q23" s="9">
        <f t="shared" si="0"/>
        <v>0</v>
      </c>
      <c r="R23" s="15" t="s">
        <v>50</v>
      </c>
      <c r="S23" s="16"/>
    </row>
    <row r="24" spans="1:19" x14ac:dyDescent="0.2">
      <c r="A24" s="5"/>
      <c r="B24" s="6" t="s">
        <v>292</v>
      </c>
      <c r="C24" s="13"/>
      <c r="D24" s="85" t="s">
        <v>272</v>
      </c>
      <c r="E24" s="85" t="s">
        <v>180</v>
      </c>
      <c r="F24" s="88">
        <v>23735.67</v>
      </c>
      <c r="G24" s="88">
        <v>23735.67</v>
      </c>
      <c r="H24" s="9">
        <f t="shared" si="1"/>
        <v>0</v>
      </c>
      <c r="I24" s="89">
        <v>0.77905000000000002</v>
      </c>
      <c r="J24" s="89">
        <v>0.77905000000000002</v>
      </c>
      <c r="K24" s="7">
        <f t="shared" si="2"/>
        <v>0</v>
      </c>
      <c r="L24" s="89">
        <v>18491.27</v>
      </c>
      <c r="M24" s="89">
        <v>18491.27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/>
      <c r="B25" s="6" t="s">
        <v>292</v>
      </c>
      <c r="C25" s="13"/>
      <c r="D25" s="85" t="s">
        <v>245</v>
      </c>
      <c r="E25" s="85" t="s">
        <v>227</v>
      </c>
      <c r="F25" s="88">
        <v>29126.87</v>
      </c>
      <c r="G25" s="88">
        <v>29126.87</v>
      </c>
      <c r="H25" s="9">
        <f t="shared" si="1"/>
        <v>0</v>
      </c>
      <c r="I25" s="89">
        <v>1.0339659999999999</v>
      </c>
      <c r="J25" s="89">
        <v>1.0339659999999999</v>
      </c>
      <c r="K25" s="7">
        <f t="shared" si="2"/>
        <v>0</v>
      </c>
      <c r="L25" s="89">
        <v>30116.19</v>
      </c>
      <c r="M25" s="89">
        <v>30116.19</v>
      </c>
      <c r="N25" s="23">
        <f t="shared" si="3"/>
        <v>0</v>
      </c>
      <c r="O25" s="14"/>
      <c r="P25" s="45"/>
      <c r="Q25" s="9">
        <f>O25-P25</f>
        <v>0</v>
      </c>
      <c r="R25" s="15" t="s">
        <v>47</v>
      </c>
      <c r="S25" s="16"/>
    </row>
    <row r="26" spans="1:19" x14ac:dyDescent="0.2">
      <c r="A26" s="5"/>
      <c r="B26" s="6" t="s">
        <v>292</v>
      </c>
      <c r="C26" s="13"/>
      <c r="D26" s="85" t="s">
        <v>273</v>
      </c>
      <c r="E26" s="85" t="s">
        <v>274</v>
      </c>
      <c r="F26" s="88">
        <v>31924</v>
      </c>
      <c r="G26" s="88">
        <v>31924</v>
      </c>
      <c r="H26" s="9">
        <f t="shared" si="1"/>
        <v>0</v>
      </c>
      <c r="I26" s="89">
        <v>21.970296999999999</v>
      </c>
      <c r="J26" s="89">
        <v>21.970296999999999</v>
      </c>
      <c r="K26" s="7">
        <f t="shared" si="2"/>
        <v>0</v>
      </c>
      <c r="L26" s="89">
        <v>701379.77</v>
      </c>
      <c r="M26" s="89">
        <v>701379.77</v>
      </c>
      <c r="N26" s="23">
        <f t="shared" si="3"/>
        <v>0</v>
      </c>
      <c r="O26" s="14"/>
      <c r="P26" s="45"/>
      <c r="Q26" s="9">
        <f>O26-P26</f>
        <v>0</v>
      </c>
      <c r="R26" s="15"/>
      <c r="S26" s="16"/>
    </row>
    <row r="27" spans="1:19" x14ac:dyDescent="0.2">
      <c r="A27" s="5"/>
      <c r="B27" s="6" t="s">
        <v>292</v>
      </c>
      <c r="C27" s="13"/>
      <c r="D27" s="85" t="s">
        <v>197</v>
      </c>
      <c r="E27" s="85" t="s">
        <v>198</v>
      </c>
      <c r="F27" s="88">
        <v>101063</v>
      </c>
      <c r="G27" s="88">
        <v>101063</v>
      </c>
      <c r="H27" s="9">
        <f t="shared" si="1"/>
        <v>0</v>
      </c>
      <c r="I27" s="89">
        <v>12.67</v>
      </c>
      <c r="J27" s="89">
        <v>12.67</v>
      </c>
      <c r="K27" s="7">
        <f>I27-J27</f>
        <v>0</v>
      </c>
      <c r="L27" s="89">
        <v>1280468.21</v>
      </c>
      <c r="M27" s="89">
        <v>1280468.21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/>
      <c r="B28" s="6" t="s">
        <v>292</v>
      </c>
      <c r="C28" s="13"/>
      <c r="D28" s="85" t="s">
        <v>305</v>
      </c>
      <c r="E28" s="85" t="s">
        <v>277</v>
      </c>
      <c r="F28" s="88">
        <v>77042</v>
      </c>
      <c r="G28" s="88">
        <v>77042</v>
      </c>
      <c r="H28" s="9">
        <f t="shared" si="1"/>
        <v>0</v>
      </c>
      <c r="I28" s="89">
        <v>14.88</v>
      </c>
      <c r="J28" s="89">
        <v>14.88</v>
      </c>
      <c r="K28" s="7">
        <f t="shared" si="2"/>
        <v>0</v>
      </c>
      <c r="L28" s="89">
        <v>1146384.96</v>
      </c>
      <c r="M28" s="89">
        <v>1146384.96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/>
      <c r="B29" s="6" t="s">
        <v>292</v>
      </c>
      <c r="C29" s="13"/>
      <c r="D29" s="85" t="s">
        <v>170</v>
      </c>
      <c r="E29" s="85" t="s">
        <v>171</v>
      </c>
      <c r="F29" s="88">
        <v>60450</v>
      </c>
      <c r="G29" s="88">
        <v>60450</v>
      </c>
      <c r="H29" s="9">
        <f t="shared" si="1"/>
        <v>0</v>
      </c>
      <c r="I29" s="89">
        <v>16.440000000000001</v>
      </c>
      <c r="J29" s="89">
        <v>16.440000000000001</v>
      </c>
      <c r="K29" s="7">
        <f t="shared" si="2"/>
        <v>0</v>
      </c>
      <c r="L29" s="89">
        <v>993798</v>
      </c>
      <c r="M29" s="89">
        <v>993798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/>
      <c r="B30" s="6" t="s">
        <v>292</v>
      </c>
      <c r="C30" s="13"/>
      <c r="D30" s="85" t="s">
        <v>214</v>
      </c>
      <c r="E30" s="85" t="s">
        <v>215</v>
      </c>
      <c r="F30" s="88">
        <v>11344</v>
      </c>
      <c r="G30" s="88">
        <v>11344</v>
      </c>
      <c r="H30" s="9">
        <f t="shared" si="1"/>
        <v>0</v>
      </c>
      <c r="I30" s="89">
        <v>137.199084</v>
      </c>
      <c r="J30" s="89">
        <v>137.199084</v>
      </c>
      <c r="K30" s="7">
        <f t="shared" si="2"/>
        <v>0</v>
      </c>
      <c r="L30" s="89">
        <v>1556386.41</v>
      </c>
      <c r="M30" s="89">
        <v>1556386.41</v>
      </c>
      <c r="N30" s="23">
        <f t="shared" si="3"/>
        <v>0</v>
      </c>
      <c r="O30" s="14"/>
      <c r="P30" s="45"/>
      <c r="Q30" s="9">
        <f t="shared" si="0"/>
        <v>0</v>
      </c>
      <c r="R30" s="15"/>
      <c r="S30" s="16"/>
    </row>
    <row r="31" spans="1:19" x14ac:dyDescent="0.2">
      <c r="A31" s="5"/>
      <c r="B31" s="6" t="s">
        <v>292</v>
      </c>
      <c r="C31" s="13"/>
      <c r="D31" s="85" t="s">
        <v>246</v>
      </c>
      <c r="E31" s="85" t="s">
        <v>247</v>
      </c>
      <c r="F31" s="88">
        <v>13900</v>
      </c>
      <c r="G31" s="88">
        <v>13900</v>
      </c>
      <c r="H31" s="9">
        <f t="shared" si="1"/>
        <v>0</v>
      </c>
      <c r="I31" s="89">
        <v>43.577190000000002</v>
      </c>
      <c r="J31" s="89">
        <v>43.577190000000002</v>
      </c>
      <c r="K31" s="7">
        <f t="shared" si="2"/>
        <v>0</v>
      </c>
      <c r="L31" s="89">
        <v>605722.93999999994</v>
      </c>
      <c r="M31" s="89">
        <v>605722.93999999994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/>
      <c r="B32" s="6" t="s">
        <v>292</v>
      </c>
      <c r="C32" s="13"/>
      <c r="D32" s="85" t="s">
        <v>219</v>
      </c>
      <c r="E32" s="85" t="s">
        <v>220</v>
      </c>
      <c r="F32" s="88">
        <v>13734</v>
      </c>
      <c r="G32" s="88">
        <v>13734</v>
      </c>
      <c r="H32" s="9">
        <f t="shared" si="1"/>
        <v>0</v>
      </c>
      <c r="I32" s="89">
        <v>104.09</v>
      </c>
      <c r="J32" s="89">
        <v>104.09</v>
      </c>
      <c r="K32" s="7">
        <f t="shared" si="2"/>
        <v>0</v>
      </c>
      <c r="L32" s="89">
        <v>1429572.06</v>
      </c>
      <c r="M32" s="89">
        <v>1429572.06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/>
      <c r="B33" s="6" t="s">
        <v>292</v>
      </c>
      <c r="C33" s="13"/>
      <c r="D33" s="85" t="s">
        <v>199</v>
      </c>
      <c r="E33" s="85" t="s">
        <v>200</v>
      </c>
      <c r="F33" s="88">
        <v>55380</v>
      </c>
      <c r="G33" s="88">
        <v>55380</v>
      </c>
      <c r="H33" s="9">
        <f t="shared" si="1"/>
        <v>0</v>
      </c>
      <c r="I33" s="89">
        <v>14.44</v>
      </c>
      <c r="J33" s="89">
        <v>14.44</v>
      </c>
      <c r="K33" s="7">
        <f t="shared" si="2"/>
        <v>0</v>
      </c>
      <c r="L33" s="89">
        <v>799687.2</v>
      </c>
      <c r="M33" s="89">
        <v>799687.2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/>
      <c r="B34" s="6" t="s">
        <v>292</v>
      </c>
      <c r="C34" s="13"/>
      <c r="D34" s="85" t="s">
        <v>256</v>
      </c>
      <c r="E34" s="85" t="s">
        <v>257</v>
      </c>
      <c r="F34" s="88">
        <v>27783</v>
      </c>
      <c r="G34" s="88">
        <v>27783</v>
      </c>
      <c r="H34" s="9">
        <f t="shared" si="1"/>
        <v>0</v>
      </c>
      <c r="I34" s="89">
        <v>65.569999999999993</v>
      </c>
      <c r="J34" s="89">
        <v>65.569999999999993</v>
      </c>
      <c r="K34" s="7">
        <f t="shared" si="2"/>
        <v>0</v>
      </c>
      <c r="L34" s="89">
        <v>1821731.31</v>
      </c>
      <c r="M34" s="89">
        <v>1821731.31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/>
      <c r="B35" s="6" t="s">
        <v>292</v>
      </c>
      <c r="C35" s="13"/>
      <c r="D35" s="85" t="s">
        <v>241</v>
      </c>
      <c r="E35" s="85" t="s">
        <v>242</v>
      </c>
      <c r="F35" s="88">
        <v>29596</v>
      </c>
      <c r="G35" s="88">
        <v>29596</v>
      </c>
      <c r="H35" s="9">
        <f t="shared" si="1"/>
        <v>0</v>
      </c>
      <c r="I35" s="89">
        <v>30.87</v>
      </c>
      <c r="J35" s="89">
        <v>30.87</v>
      </c>
      <c r="K35" s="7">
        <f t="shared" si="2"/>
        <v>0</v>
      </c>
      <c r="L35" s="89">
        <v>913628.52</v>
      </c>
      <c r="M35" s="89">
        <v>913628.52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/>
      <c r="B36" s="6" t="s">
        <v>292</v>
      </c>
      <c r="C36" s="13"/>
      <c r="D36" s="85" t="s">
        <v>183</v>
      </c>
      <c r="E36" s="85" t="s">
        <v>184</v>
      </c>
      <c r="F36" s="88">
        <v>20440</v>
      </c>
      <c r="G36" s="88">
        <v>20440</v>
      </c>
      <c r="H36" s="9">
        <f t="shared" si="1"/>
        <v>0</v>
      </c>
      <c r="I36" s="89">
        <v>21.49</v>
      </c>
      <c r="J36" s="89">
        <v>21.49</v>
      </c>
      <c r="K36" s="7">
        <f t="shared" si="2"/>
        <v>0</v>
      </c>
      <c r="L36" s="89">
        <v>439255.6</v>
      </c>
      <c r="M36" s="89">
        <v>439255.6</v>
      </c>
      <c r="N36" s="23">
        <f t="shared" si="3"/>
        <v>0</v>
      </c>
      <c r="O36" s="14">
        <v>13346.97</v>
      </c>
      <c r="P36" s="45">
        <v>13346.97</v>
      </c>
      <c r="Q36" s="9">
        <f t="shared" si="0"/>
        <v>0</v>
      </c>
      <c r="R36" s="15"/>
      <c r="S36" s="16"/>
    </row>
    <row r="37" spans="1:19" x14ac:dyDescent="0.2">
      <c r="A37" s="5"/>
      <c r="B37" s="6" t="s">
        <v>292</v>
      </c>
      <c r="C37" s="13"/>
      <c r="D37" s="85" t="s">
        <v>221</v>
      </c>
      <c r="E37" s="85" t="s">
        <v>222</v>
      </c>
      <c r="F37" s="88">
        <v>40885</v>
      </c>
      <c r="G37" s="88">
        <v>40885</v>
      </c>
      <c r="H37" s="9">
        <f t="shared" si="1"/>
        <v>0</v>
      </c>
      <c r="I37" s="89">
        <v>38.76</v>
      </c>
      <c r="J37" s="89">
        <v>38.76</v>
      </c>
      <c r="K37" s="7">
        <f t="shared" si="2"/>
        <v>0</v>
      </c>
      <c r="L37" s="89">
        <v>1584702.6</v>
      </c>
      <c r="M37" s="89">
        <v>1584702.6</v>
      </c>
      <c r="N37" s="23">
        <f t="shared" si="3"/>
        <v>0</v>
      </c>
      <c r="O37" s="14">
        <v>18561.79</v>
      </c>
      <c r="P37" s="45">
        <v>18561.79</v>
      </c>
      <c r="Q37" s="9">
        <f t="shared" si="0"/>
        <v>0</v>
      </c>
      <c r="R37" s="15"/>
      <c r="S37" s="16"/>
    </row>
    <row r="38" spans="1:19" x14ac:dyDescent="0.2">
      <c r="A38" s="5"/>
      <c r="B38" s="6" t="s">
        <v>292</v>
      </c>
      <c r="C38" s="13"/>
      <c r="D38" s="85" t="s">
        <v>264</v>
      </c>
      <c r="E38" s="85" t="s">
        <v>265</v>
      </c>
      <c r="F38" s="88">
        <v>6754</v>
      </c>
      <c r="G38" s="88">
        <v>6754</v>
      </c>
      <c r="H38" s="9">
        <f t="shared" si="1"/>
        <v>0</v>
      </c>
      <c r="I38" s="89">
        <v>249.18575200000001</v>
      </c>
      <c r="J38" s="89">
        <v>249.18575200000001</v>
      </c>
      <c r="K38" s="7">
        <f t="shared" si="2"/>
        <v>0</v>
      </c>
      <c r="L38" s="89">
        <v>1683000.57</v>
      </c>
      <c r="M38" s="89">
        <v>1683000.57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/>
      <c r="B39" s="6" t="s">
        <v>292</v>
      </c>
      <c r="C39" s="13"/>
      <c r="D39" s="85" t="s">
        <v>268</v>
      </c>
      <c r="E39" s="85" t="s">
        <v>269</v>
      </c>
      <c r="F39" s="88">
        <v>135719</v>
      </c>
      <c r="G39" s="88">
        <v>135719</v>
      </c>
      <c r="H39" s="9">
        <f t="shared" si="1"/>
        <v>0</v>
      </c>
      <c r="I39" s="89">
        <v>6.37</v>
      </c>
      <c r="J39" s="89">
        <v>6.37</v>
      </c>
      <c r="K39" s="7">
        <f t="shared" si="2"/>
        <v>0</v>
      </c>
      <c r="L39" s="89">
        <v>864530.03</v>
      </c>
      <c r="M39" s="89">
        <v>864530.03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/>
      <c r="B40" s="6" t="s">
        <v>292</v>
      </c>
      <c r="C40" s="13"/>
      <c r="D40" s="85" t="s">
        <v>266</v>
      </c>
      <c r="E40" s="85" t="s">
        <v>267</v>
      </c>
      <c r="F40" s="88">
        <v>53517</v>
      </c>
      <c r="G40" s="88">
        <v>53517</v>
      </c>
      <c r="H40" s="9">
        <f t="shared" si="1"/>
        <v>0</v>
      </c>
      <c r="I40" s="89">
        <v>37.75</v>
      </c>
      <c r="J40" s="89">
        <v>37.75</v>
      </c>
      <c r="K40" s="7">
        <f t="shared" si="2"/>
        <v>0</v>
      </c>
      <c r="L40" s="89">
        <v>2020266.75</v>
      </c>
      <c r="M40" s="89">
        <v>2020266.75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/>
      <c r="B41" s="6" t="s">
        <v>292</v>
      </c>
      <c r="C41" s="13"/>
      <c r="D41" s="85" t="s">
        <v>306</v>
      </c>
      <c r="E41" s="85" t="s">
        <v>307</v>
      </c>
      <c r="F41" s="88">
        <v>6500</v>
      </c>
      <c r="G41" s="88">
        <v>6500</v>
      </c>
      <c r="H41" s="9">
        <f t="shared" si="1"/>
        <v>0</v>
      </c>
      <c r="I41" s="89">
        <v>11.86</v>
      </c>
      <c r="J41" s="89">
        <v>11.86</v>
      </c>
      <c r="K41" s="7">
        <f t="shared" si="2"/>
        <v>0</v>
      </c>
      <c r="L41" s="89">
        <v>77090</v>
      </c>
      <c r="M41" s="89">
        <v>77090</v>
      </c>
      <c r="N41" s="23">
        <f t="shared" si="3"/>
        <v>0</v>
      </c>
      <c r="O41" s="14">
        <v>1222.48</v>
      </c>
      <c r="P41" s="45">
        <v>1222.48</v>
      </c>
      <c r="Q41" s="9">
        <f t="shared" si="0"/>
        <v>0</v>
      </c>
      <c r="R41" s="15"/>
      <c r="S41" s="16"/>
    </row>
    <row r="42" spans="1:19" x14ac:dyDescent="0.2">
      <c r="A42" s="5"/>
      <c r="B42" s="6" t="s">
        <v>292</v>
      </c>
      <c r="C42" s="13"/>
      <c r="D42" s="85" t="s">
        <v>185</v>
      </c>
      <c r="E42" s="85" t="s">
        <v>186</v>
      </c>
      <c r="F42" s="88">
        <v>43721</v>
      </c>
      <c r="G42" s="88">
        <v>43721</v>
      </c>
      <c r="H42" s="9">
        <f t="shared" si="1"/>
        <v>0</v>
      </c>
      <c r="I42" s="89">
        <v>23.955690000000001</v>
      </c>
      <c r="J42" s="89">
        <v>23.955690000000001</v>
      </c>
      <c r="K42" s="7">
        <f t="shared" si="2"/>
        <v>0</v>
      </c>
      <c r="L42" s="89">
        <v>1047366.74</v>
      </c>
      <c r="M42" s="89">
        <v>1047366.74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/>
      <c r="B43" s="6" t="s">
        <v>292</v>
      </c>
      <c r="C43" s="13"/>
      <c r="D43" s="85" t="s">
        <v>189</v>
      </c>
      <c r="E43" s="85" t="s">
        <v>190</v>
      </c>
      <c r="F43" s="88">
        <v>69969</v>
      </c>
      <c r="G43" s="88">
        <v>69969</v>
      </c>
      <c r="H43" s="9">
        <f t="shared" si="1"/>
        <v>0</v>
      </c>
      <c r="I43" s="89">
        <v>21.07</v>
      </c>
      <c r="J43" s="89">
        <v>21.07</v>
      </c>
      <c r="K43" s="7">
        <f t="shared" si="2"/>
        <v>0</v>
      </c>
      <c r="L43" s="89">
        <v>1474246.83</v>
      </c>
      <c r="M43" s="89">
        <v>1474246.83</v>
      </c>
      <c r="N43" s="23">
        <f t="shared" si="3"/>
        <v>0</v>
      </c>
      <c r="O43" s="14">
        <v>5480.64</v>
      </c>
      <c r="P43" s="45">
        <v>5480.64</v>
      </c>
      <c r="Q43" s="9">
        <f t="shared" si="0"/>
        <v>0</v>
      </c>
      <c r="R43" s="15"/>
      <c r="S43" s="16"/>
    </row>
    <row r="44" spans="1:19" x14ac:dyDescent="0.2">
      <c r="A44" s="5"/>
      <c r="B44" s="6" t="s">
        <v>292</v>
      </c>
      <c r="C44" s="13"/>
      <c r="D44" s="85" t="s">
        <v>207</v>
      </c>
      <c r="E44" s="85" t="s">
        <v>208</v>
      </c>
      <c r="F44" s="88">
        <v>20760</v>
      </c>
      <c r="G44" s="88">
        <v>20760</v>
      </c>
      <c r="H44" s="9">
        <f t="shared" si="1"/>
        <v>0</v>
      </c>
      <c r="I44" s="89">
        <v>35.79</v>
      </c>
      <c r="J44" s="89">
        <v>35.79</v>
      </c>
      <c r="K44" s="7">
        <f t="shared" si="2"/>
        <v>0</v>
      </c>
      <c r="L44" s="89">
        <v>743000.4</v>
      </c>
      <c r="M44" s="89">
        <v>743000.4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/>
      <c r="B45" s="6" t="s">
        <v>292</v>
      </c>
      <c r="C45" s="13"/>
      <c r="D45" s="85" t="s">
        <v>191</v>
      </c>
      <c r="E45" s="85" t="s">
        <v>192</v>
      </c>
      <c r="F45" s="88">
        <v>22900</v>
      </c>
      <c r="G45" s="88">
        <v>22900</v>
      </c>
      <c r="H45" s="9">
        <f t="shared" si="1"/>
        <v>0</v>
      </c>
      <c r="I45" s="89">
        <v>46.906326999999997</v>
      </c>
      <c r="J45" s="89">
        <v>46.906326999999997</v>
      </c>
      <c r="K45" s="7">
        <f t="shared" si="2"/>
        <v>0</v>
      </c>
      <c r="L45" s="89">
        <v>1074154.8899999999</v>
      </c>
      <c r="M45" s="89">
        <v>1074154.8899999999</v>
      </c>
      <c r="N45" s="23">
        <f t="shared" si="3"/>
        <v>0</v>
      </c>
      <c r="O45" s="14">
        <v>8624.02</v>
      </c>
      <c r="P45" s="45">
        <v>8624.02</v>
      </c>
      <c r="Q45" s="9">
        <f t="shared" si="0"/>
        <v>0</v>
      </c>
      <c r="R45" s="15"/>
      <c r="S45" s="16"/>
    </row>
    <row r="46" spans="1:19" x14ac:dyDescent="0.2">
      <c r="A46" s="5"/>
      <c r="B46" s="6" t="s">
        <v>292</v>
      </c>
      <c r="C46" s="13"/>
      <c r="D46" s="85" t="s">
        <v>232</v>
      </c>
      <c r="E46" s="85" t="s">
        <v>35</v>
      </c>
      <c r="F46" s="88">
        <v>-12438.22</v>
      </c>
      <c r="G46" s="88">
        <v>-12438.22</v>
      </c>
      <c r="H46" s="9">
        <f t="shared" si="1"/>
        <v>0</v>
      </c>
      <c r="I46" s="89">
        <v>1</v>
      </c>
      <c r="J46" s="89">
        <v>1</v>
      </c>
      <c r="K46" s="7">
        <f t="shared" si="2"/>
        <v>0</v>
      </c>
      <c r="L46" s="89">
        <v>-12438.22</v>
      </c>
      <c r="M46" s="89">
        <v>-12438.22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/>
      <c r="B47" s="6" t="s">
        <v>292</v>
      </c>
      <c r="C47" s="13"/>
      <c r="D47" s="85" t="s">
        <v>223</v>
      </c>
      <c r="E47" s="85" t="s">
        <v>224</v>
      </c>
      <c r="F47" s="88">
        <v>39861</v>
      </c>
      <c r="G47" s="88">
        <v>39861</v>
      </c>
      <c r="H47" s="9">
        <f t="shared" si="1"/>
        <v>0</v>
      </c>
      <c r="I47" s="89">
        <v>30.205589</v>
      </c>
      <c r="J47" s="89">
        <v>30.205589</v>
      </c>
      <c r="K47" s="7">
        <f t="shared" si="2"/>
        <v>0</v>
      </c>
      <c r="L47" s="89">
        <v>1204024.97</v>
      </c>
      <c r="M47" s="89">
        <v>1204024.97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/>
      <c r="B48" s="6" t="s">
        <v>292</v>
      </c>
      <c r="C48" s="13"/>
      <c r="D48" s="85" t="s">
        <v>178</v>
      </c>
      <c r="E48" s="85" t="s">
        <v>179</v>
      </c>
      <c r="F48" s="88">
        <v>59863</v>
      </c>
      <c r="G48" s="88">
        <v>59863</v>
      </c>
      <c r="H48" s="9">
        <f t="shared" si="1"/>
        <v>0</v>
      </c>
      <c r="I48" s="89">
        <v>13.804762</v>
      </c>
      <c r="J48" s="89">
        <v>13.804762</v>
      </c>
      <c r="K48" s="7">
        <f t="shared" si="2"/>
        <v>0</v>
      </c>
      <c r="L48" s="89">
        <v>826394.49</v>
      </c>
      <c r="M48" s="89">
        <v>826394.49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/>
      <c r="B49" s="6" t="s">
        <v>292</v>
      </c>
      <c r="C49" s="13"/>
      <c r="D49" s="85" t="s">
        <v>168</v>
      </c>
      <c r="E49" s="85" t="s">
        <v>169</v>
      </c>
      <c r="F49" s="88">
        <v>27647</v>
      </c>
      <c r="G49" s="88">
        <v>27647</v>
      </c>
      <c r="H49" s="9">
        <f t="shared" si="1"/>
        <v>0</v>
      </c>
      <c r="I49" s="89">
        <v>58.52</v>
      </c>
      <c r="J49" s="89">
        <v>58.52</v>
      </c>
      <c r="K49" s="7">
        <f t="shared" si="2"/>
        <v>0</v>
      </c>
      <c r="L49" s="89">
        <v>1617902.44</v>
      </c>
      <c r="M49" s="89">
        <v>1617902.44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/>
      <c r="B50" s="6" t="s">
        <v>292</v>
      </c>
      <c r="C50" s="13"/>
      <c r="D50" s="85" t="s">
        <v>243</v>
      </c>
      <c r="E50" s="85" t="s">
        <v>244</v>
      </c>
      <c r="F50" s="88">
        <v>22414</v>
      </c>
      <c r="G50" s="88">
        <v>22414</v>
      </c>
      <c r="H50" s="9">
        <f t="shared" si="1"/>
        <v>0</v>
      </c>
      <c r="I50" s="89">
        <v>27.21</v>
      </c>
      <c r="J50" s="89">
        <v>27.21</v>
      </c>
      <c r="K50" s="7">
        <f t="shared" si="2"/>
        <v>0</v>
      </c>
      <c r="L50" s="89">
        <v>609884.93999999994</v>
      </c>
      <c r="M50" s="89">
        <v>609884.93999999994</v>
      </c>
      <c r="N50" s="23">
        <f t="shared" si="3"/>
        <v>0</v>
      </c>
      <c r="O50" s="14"/>
      <c r="P50" s="45"/>
      <c r="Q50" s="9">
        <f t="shared" si="0"/>
        <v>0</v>
      </c>
      <c r="R50" s="15"/>
      <c r="S50" s="16"/>
    </row>
    <row r="51" spans="1:19" x14ac:dyDescent="0.2">
      <c r="A51" s="5"/>
      <c r="B51" s="6" t="s">
        <v>292</v>
      </c>
      <c r="C51" s="13"/>
      <c r="D51" s="85" t="s">
        <v>228</v>
      </c>
      <c r="E51" s="85" t="s">
        <v>229</v>
      </c>
      <c r="F51" s="88">
        <v>36100</v>
      </c>
      <c r="G51" s="88">
        <v>36100</v>
      </c>
      <c r="H51" s="9">
        <f t="shared" si="1"/>
        <v>0</v>
      </c>
      <c r="I51" s="89">
        <v>33.617755000000002</v>
      </c>
      <c r="J51" s="89">
        <v>33.617755000000002</v>
      </c>
      <c r="K51" s="7">
        <f t="shared" si="2"/>
        <v>0</v>
      </c>
      <c r="L51" s="89">
        <v>1213600.97</v>
      </c>
      <c r="M51" s="89">
        <v>1213600.97</v>
      </c>
      <c r="N51" s="23">
        <f t="shared" si="3"/>
        <v>0</v>
      </c>
      <c r="O51" s="14">
        <v>24471.119999999999</v>
      </c>
      <c r="P51" s="45">
        <v>24471.119999999999</v>
      </c>
      <c r="Q51" s="9">
        <f t="shared" si="0"/>
        <v>0</v>
      </c>
      <c r="R51" s="15"/>
      <c r="S51" s="16"/>
    </row>
    <row r="52" spans="1:19" x14ac:dyDescent="0.2">
      <c r="A52" s="5"/>
      <c r="B52" s="6" t="s">
        <v>292</v>
      </c>
      <c r="C52" s="13"/>
      <c r="D52" s="85" t="s">
        <v>218</v>
      </c>
      <c r="E52" s="85" t="s">
        <v>19</v>
      </c>
      <c r="F52" s="88">
        <v>80743.31</v>
      </c>
      <c r="G52" s="88">
        <v>80743.31</v>
      </c>
      <c r="H52" s="9">
        <f t="shared" si="1"/>
        <v>0</v>
      </c>
      <c r="I52" s="89">
        <v>1.2377</v>
      </c>
      <c r="J52" s="89">
        <v>1.2377</v>
      </c>
      <c r="K52" s="7">
        <f t="shared" si="2"/>
        <v>0</v>
      </c>
      <c r="L52" s="89">
        <v>99936.02</v>
      </c>
      <c r="M52" s="89">
        <v>99936.02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/>
      <c r="B53" s="6" t="s">
        <v>292</v>
      </c>
      <c r="C53" s="13"/>
      <c r="D53" s="85" t="s">
        <v>250</v>
      </c>
      <c r="E53" s="85" t="s">
        <v>251</v>
      </c>
      <c r="F53" s="88">
        <v>67361</v>
      </c>
      <c r="G53" s="88">
        <v>67361</v>
      </c>
      <c r="H53" s="9">
        <f t="shared" si="1"/>
        <v>0</v>
      </c>
      <c r="I53" s="89">
        <v>5.9</v>
      </c>
      <c r="J53" s="89">
        <v>5.9</v>
      </c>
      <c r="K53" s="7">
        <f t="shared" si="2"/>
        <v>0</v>
      </c>
      <c r="L53" s="89">
        <v>397429.9</v>
      </c>
      <c r="M53" s="89">
        <v>397429.9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/>
      <c r="B54" s="6" t="s">
        <v>292</v>
      </c>
      <c r="C54" s="13"/>
      <c r="D54" s="85" t="s">
        <v>176</v>
      </c>
      <c r="E54" s="85" t="s">
        <v>177</v>
      </c>
      <c r="F54" s="88">
        <v>25958</v>
      </c>
      <c r="G54" s="88">
        <v>25958</v>
      </c>
      <c r="H54" s="9">
        <f t="shared" si="1"/>
        <v>0</v>
      </c>
      <c r="I54" s="89">
        <v>52.84</v>
      </c>
      <c r="J54" s="89">
        <v>52.84</v>
      </c>
      <c r="K54" s="7">
        <f t="shared" si="2"/>
        <v>0</v>
      </c>
      <c r="L54" s="89">
        <v>1371620.72</v>
      </c>
      <c r="M54" s="89">
        <v>1371620.72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/>
      <c r="B55" s="6" t="s">
        <v>292</v>
      </c>
      <c r="C55" s="13"/>
      <c r="D55" s="85" t="s">
        <v>254</v>
      </c>
      <c r="E55" s="85" t="s">
        <v>255</v>
      </c>
      <c r="F55" s="88">
        <v>22463</v>
      </c>
      <c r="G55" s="88">
        <v>22463</v>
      </c>
      <c r="H55" s="9">
        <f t="shared" si="1"/>
        <v>0</v>
      </c>
      <c r="I55" s="89">
        <v>82.826908000000003</v>
      </c>
      <c r="J55" s="89">
        <v>82.826908000000003</v>
      </c>
      <c r="K55" s="7">
        <f t="shared" si="2"/>
        <v>0</v>
      </c>
      <c r="L55" s="89">
        <v>1860540.83</v>
      </c>
      <c r="M55" s="89">
        <v>1860540.83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/>
      <c r="B56" s="6" t="s">
        <v>292</v>
      </c>
      <c r="C56" s="13"/>
      <c r="D56" s="85" t="s">
        <v>166</v>
      </c>
      <c r="E56" s="85" t="s">
        <v>167</v>
      </c>
      <c r="F56" s="88">
        <v>7007</v>
      </c>
      <c r="G56" s="88">
        <v>7007</v>
      </c>
      <c r="H56" s="9">
        <f t="shared" si="1"/>
        <v>0</v>
      </c>
      <c r="I56" s="89">
        <v>87.4</v>
      </c>
      <c r="J56" s="89">
        <v>87.4</v>
      </c>
      <c r="K56" s="7">
        <f t="shared" si="2"/>
        <v>0</v>
      </c>
      <c r="L56" s="89">
        <v>612411.80000000005</v>
      </c>
      <c r="M56" s="89">
        <v>612411.80000000005</v>
      </c>
      <c r="N56" s="23">
        <f t="shared" si="3"/>
        <v>0</v>
      </c>
      <c r="O56" s="14"/>
      <c r="P56" s="45"/>
      <c r="Q56" s="9">
        <f t="shared" si="0"/>
        <v>0</v>
      </c>
      <c r="R56" s="15"/>
      <c r="S56" s="16"/>
    </row>
    <row r="57" spans="1:19" x14ac:dyDescent="0.2">
      <c r="A57" s="5"/>
      <c r="B57" s="6" t="s">
        <v>292</v>
      </c>
      <c r="C57" s="13"/>
      <c r="D57" s="85" t="s">
        <v>209</v>
      </c>
      <c r="E57" s="85" t="s">
        <v>210</v>
      </c>
      <c r="F57" s="88">
        <v>18608.61</v>
      </c>
      <c r="G57" s="88">
        <v>18608.61</v>
      </c>
      <c r="H57" s="9">
        <f t="shared" si="1"/>
        <v>0</v>
      </c>
      <c r="I57" s="89">
        <v>1.423449</v>
      </c>
      <c r="J57" s="89">
        <v>1.423449</v>
      </c>
      <c r="K57" s="7">
        <f t="shared" si="2"/>
        <v>0</v>
      </c>
      <c r="L57" s="89">
        <v>26488.41</v>
      </c>
      <c r="M57" s="89">
        <v>26488.41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/>
      <c r="B58" s="6" t="s">
        <v>292</v>
      </c>
      <c r="C58" s="13"/>
      <c r="D58" s="85" t="s">
        <v>216</v>
      </c>
      <c r="E58" s="85" t="s">
        <v>217</v>
      </c>
      <c r="F58" s="88">
        <v>53225</v>
      </c>
      <c r="G58" s="88">
        <v>53225</v>
      </c>
      <c r="H58" s="9">
        <f t="shared" si="1"/>
        <v>0</v>
      </c>
      <c r="I58" s="89">
        <v>27.080884000000001</v>
      </c>
      <c r="J58" s="89">
        <v>27.080884000000001</v>
      </c>
      <c r="K58" s="7">
        <f t="shared" si="2"/>
        <v>0</v>
      </c>
      <c r="L58" s="89">
        <v>1441380.04</v>
      </c>
      <c r="M58" s="89">
        <v>1441380.04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/>
      <c r="B59" s="6" t="s">
        <v>292</v>
      </c>
      <c r="C59" s="13"/>
      <c r="D59" s="85" t="s">
        <v>193</v>
      </c>
      <c r="E59" s="85" t="s">
        <v>194</v>
      </c>
      <c r="F59" s="88">
        <v>95122</v>
      </c>
      <c r="G59" s="88">
        <v>95122</v>
      </c>
      <c r="H59" s="9">
        <f t="shared" si="1"/>
        <v>0</v>
      </c>
      <c r="I59" s="89">
        <v>22.84</v>
      </c>
      <c r="J59" s="89">
        <v>22.84</v>
      </c>
      <c r="K59" s="7">
        <f t="shared" si="2"/>
        <v>0</v>
      </c>
      <c r="L59" s="89">
        <v>2172586.48</v>
      </c>
      <c r="M59" s="89">
        <v>2172586.48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/>
      <c r="B60" s="6" t="s">
        <v>292</v>
      </c>
      <c r="C60" s="13"/>
      <c r="D60" s="85" t="s">
        <v>233</v>
      </c>
      <c r="E60" s="85" t="s">
        <v>234</v>
      </c>
      <c r="F60" s="88">
        <v>10100</v>
      </c>
      <c r="G60" s="88">
        <v>10100</v>
      </c>
      <c r="H60" s="9">
        <f t="shared" si="1"/>
        <v>0</v>
      </c>
      <c r="I60" s="89">
        <v>109.01</v>
      </c>
      <c r="J60" s="89">
        <v>109.01</v>
      </c>
      <c r="K60" s="7">
        <f t="shared" si="2"/>
        <v>0</v>
      </c>
      <c r="L60" s="89">
        <v>1101001</v>
      </c>
      <c r="M60" s="89">
        <v>1101001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/>
      <c r="B61" s="6" t="s">
        <v>292</v>
      </c>
      <c r="C61" s="13"/>
      <c r="D61" s="85" t="s">
        <v>252</v>
      </c>
      <c r="E61" s="85" t="s">
        <v>253</v>
      </c>
      <c r="F61" s="88">
        <v>38400</v>
      </c>
      <c r="G61" s="88">
        <v>38400</v>
      </c>
      <c r="H61" s="9">
        <f t="shared" si="1"/>
        <v>0</v>
      </c>
      <c r="I61" s="89">
        <v>18.930387</v>
      </c>
      <c r="J61" s="89">
        <v>18.930387</v>
      </c>
      <c r="K61" s="7">
        <f t="shared" si="2"/>
        <v>0</v>
      </c>
      <c r="L61" s="89">
        <v>726926.84</v>
      </c>
      <c r="M61" s="89">
        <v>726926.84</v>
      </c>
      <c r="N61" s="23">
        <f t="shared" si="3"/>
        <v>0</v>
      </c>
      <c r="O61" s="14">
        <v>11568.99</v>
      </c>
      <c r="P61" s="45">
        <v>11568.99</v>
      </c>
      <c r="Q61" s="9">
        <f t="shared" si="0"/>
        <v>0</v>
      </c>
      <c r="R61" s="15"/>
      <c r="S61" s="16"/>
    </row>
    <row r="62" spans="1:19" x14ac:dyDescent="0.2">
      <c r="A62" s="5"/>
      <c r="B62" s="6" t="s">
        <v>292</v>
      </c>
      <c r="C62" s="13"/>
      <c r="D62" s="85" t="s">
        <v>308</v>
      </c>
      <c r="E62" s="85" t="s">
        <v>309</v>
      </c>
      <c r="F62" s="88">
        <v>6000</v>
      </c>
      <c r="G62" s="88">
        <v>6000</v>
      </c>
      <c r="H62" s="9">
        <f t="shared" si="1"/>
        <v>0</v>
      </c>
      <c r="I62" s="89">
        <v>20.71</v>
      </c>
      <c r="J62" s="89">
        <v>20.71</v>
      </c>
      <c r="K62" s="7">
        <f t="shared" si="2"/>
        <v>0</v>
      </c>
      <c r="L62" s="89">
        <v>124260</v>
      </c>
      <c r="M62" s="89">
        <v>124260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/>
      <c r="B63" s="6" t="s">
        <v>292</v>
      </c>
      <c r="C63" s="13"/>
      <c r="D63" s="85" t="s">
        <v>237</v>
      </c>
      <c r="E63" s="85" t="s">
        <v>238</v>
      </c>
      <c r="F63" s="88">
        <v>12661</v>
      </c>
      <c r="G63" s="88">
        <v>12661</v>
      </c>
      <c r="H63" s="9">
        <f t="shared" si="1"/>
        <v>0</v>
      </c>
      <c r="I63" s="89">
        <v>97.31</v>
      </c>
      <c r="J63" s="89">
        <v>97.31</v>
      </c>
      <c r="K63" s="7">
        <f t="shared" si="2"/>
        <v>0</v>
      </c>
      <c r="L63" s="89">
        <v>1232041.9099999999</v>
      </c>
      <c r="M63" s="89">
        <v>1232041.9099999999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/>
      <c r="B64" s="6" t="s">
        <v>292</v>
      </c>
      <c r="C64" s="13"/>
      <c r="D64" s="85" t="s">
        <v>181</v>
      </c>
      <c r="E64" s="85" t="s">
        <v>182</v>
      </c>
      <c r="F64" s="88">
        <v>50445</v>
      </c>
      <c r="G64" s="88">
        <v>50445</v>
      </c>
      <c r="H64" s="9">
        <f t="shared" si="1"/>
        <v>0</v>
      </c>
      <c r="I64" s="89">
        <v>20.96</v>
      </c>
      <c r="J64" s="89">
        <v>20.96</v>
      </c>
      <c r="K64" s="7">
        <f t="shared" si="2"/>
        <v>0</v>
      </c>
      <c r="L64" s="89">
        <v>1057327.2</v>
      </c>
      <c r="M64" s="89">
        <v>1057327.2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/>
      <c r="B65" s="6" t="s">
        <v>292</v>
      </c>
      <c r="C65" s="13"/>
      <c r="D65" s="85" t="s">
        <v>239</v>
      </c>
      <c r="E65" s="85" t="s">
        <v>240</v>
      </c>
      <c r="F65" s="88">
        <v>77692</v>
      </c>
      <c r="G65" s="88">
        <v>77692</v>
      </c>
      <c r="H65" s="9">
        <f t="shared" si="1"/>
        <v>0</v>
      </c>
      <c r="I65" s="89">
        <v>31.83</v>
      </c>
      <c r="J65" s="89">
        <v>31.83</v>
      </c>
      <c r="K65" s="7">
        <f t="shared" si="2"/>
        <v>0</v>
      </c>
      <c r="L65" s="89">
        <v>2472936.36</v>
      </c>
      <c r="M65" s="89">
        <v>2472936.36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/>
      <c r="B66" s="6" t="s">
        <v>292</v>
      </c>
      <c r="C66" s="13"/>
      <c r="D66" s="85" t="s">
        <v>260</v>
      </c>
      <c r="E66" s="85" t="s">
        <v>261</v>
      </c>
      <c r="F66" s="88">
        <v>31352</v>
      </c>
      <c r="G66" s="88">
        <v>31352</v>
      </c>
      <c r="H66" s="9">
        <f t="shared" si="1"/>
        <v>0</v>
      </c>
      <c r="I66" s="89">
        <v>38.31</v>
      </c>
      <c r="J66" s="89">
        <v>38.31</v>
      </c>
      <c r="K66" s="7">
        <f t="shared" si="2"/>
        <v>0</v>
      </c>
      <c r="L66" s="89">
        <v>1201095.1200000001</v>
      </c>
      <c r="M66" s="89">
        <v>1201095.1200000001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/>
      <c r="B67" s="6" t="s">
        <v>292</v>
      </c>
      <c r="C67" s="13"/>
      <c r="D67" s="85" t="s">
        <v>270</v>
      </c>
      <c r="E67" s="85" t="s">
        <v>271</v>
      </c>
      <c r="F67" s="88">
        <v>13944</v>
      </c>
      <c r="G67" s="88">
        <v>13944</v>
      </c>
      <c r="H67" s="9">
        <f t="shared" si="1"/>
        <v>0</v>
      </c>
      <c r="I67" s="89">
        <v>124.28</v>
      </c>
      <c r="J67" s="89">
        <v>124.28</v>
      </c>
      <c r="K67" s="7">
        <f t="shared" si="2"/>
        <v>0</v>
      </c>
      <c r="L67" s="89">
        <v>1732960.32</v>
      </c>
      <c r="M67" s="89">
        <v>1732960.32</v>
      </c>
      <c r="N67" s="23">
        <f t="shared" si="3"/>
        <v>0</v>
      </c>
      <c r="O67" s="14">
        <v>4601.5200000000004</v>
      </c>
      <c r="P67" s="45">
        <v>4601.5200000000004</v>
      </c>
      <c r="Q67" s="9">
        <f t="shared" si="0"/>
        <v>0</v>
      </c>
      <c r="R67" s="15"/>
      <c r="S67" s="16"/>
    </row>
    <row r="68" spans="1:19" x14ac:dyDescent="0.2">
      <c r="A68" s="5"/>
      <c r="B68" s="6" t="s">
        <v>292</v>
      </c>
      <c r="C68" s="13"/>
      <c r="D68" s="85" t="s">
        <v>211</v>
      </c>
      <c r="E68" s="85" t="s">
        <v>20</v>
      </c>
      <c r="F68" s="88">
        <v>17211159</v>
      </c>
      <c r="G68" s="88">
        <v>17211159</v>
      </c>
      <c r="H68" s="9">
        <f t="shared" si="1"/>
        <v>0</v>
      </c>
      <c r="I68" s="89">
        <v>9.325E-3</v>
      </c>
      <c r="J68" s="89">
        <v>9.325E-3</v>
      </c>
      <c r="K68" s="7">
        <f t="shared" si="2"/>
        <v>0</v>
      </c>
      <c r="L68" s="89">
        <v>160499.45000000001</v>
      </c>
      <c r="M68" s="89">
        <v>160499.45000000001</v>
      </c>
      <c r="N68" s="23">
        <f t="shared" si="3"/>
        <v>0</v>
      </c>
      <c r="O68" s="14"/>
      <c r="P68" s="45"/>
      <c r="Q68" s="9">
        <f t="shared" si="0"/>
        <v>0</v>
      </c>
      <c r="R68" s="15"/>
      <c r="S68" s="16"/>
    </row>
    <row r="69" spans="1:19" x14ac:dyDescent="0.2">
      <c r="A69" s="5"/>
      <c r="B69" s="6" t="s">
        <v>292</v>
      </c>
      <c r="C69" s="13"/>
      <c r="D69" s="85" t="s">
        <v>230</v>
      </c>
      <c r="E69" s="85" t="s">
        <v>231</v>
      </c>
      <c r="F69" s="88">
        <v>13600</v>
      </c>
      <c r="G69" s="88">
        <v>13600</v>
      </c>
      <c r="H69" s="9">
        <f t="shared" si="1"/>
        <v>0</v>
      </c>
      <c r="I69" s="89">
        <v>91.667832000000004</v>
      </c>
      <c r="J69" s="89">
        <v>91.667832000000004</v>
      </c>
      <c r="K69" s="7">
        <f t="shared" si="2"/>
        <v>0</v>
      </c>
      <c r="L69" s="89">
        <v>1246682.52</v>
      </c>
      <c r="M69" s="89">
        <v>1246682.52</v>
      </c>
      <c r="N69" s="23">
        <f t="shared" si="3"/>
        <v>0</v>
      </c>
      <c r="O69" s="14">
        <v>8962.9500000000007</v>
      </c>
      <c r="P69" s="45">
        <v>8962.9500000000007</v>
      </c>
      <c r="Q69" s="9">
        <f t="shared" si="0"/>
        <v>0</v>
      </c>
      <c r="R69" s="15"/>
      <c r="S69" s="16"/>
    </row>
    <row r="70" spans="1:19" x14ac:dyDescent="0.2">
      <c r="A70" s="5"/>
      <c r="B70" s="6" t="s">
        <v>292</v>
      </c>
      <c r="C70" s="13"/>
      <c r="D70" s="85" t="s">
        <v>235</v>
      </c>
      <c r="E70" s="85" t="s">
        <v>236</v>
      </c>
      <c r="F70" s="88">
        <v>33623</v>
      </c>
      <c r="G70" s="88">
        <v>33623</v>
      </c>
      <c r="H70" s="9">
        <f t="shared" si="1"/>
        <v>0</v>
      </c>
      <c r="I70" s="89">
        <v>22.027874000000001</v>
      </c>
      <c r="J70" s="89">
        <v>22.027874000000001</v>
      </c>
      <c r="K70" s="7">
        <f t="shared" si="2"/>
        <v>0</v>
      </c>
      <c r="L70" s="89">
        <v>740643.21</v>
      </c>
      <c r="M70" s="89">
        <v>740643.21</v>
      </c>
      <c r="N70" s="23">
        <f t="shared" si="3"/>
        <v>0</v>
      </c>
      <c r="O70" s="14">
        <v>6494.1</v>
      </c>
      <c r="P70" s="45">
        <v>6494.1</v>
      </c>
      <c r="Q70" s="9">
        <f t="shared" si="0"/>
        <v>0</v>
      </c>
      <c r="R70" s="15"/>
      <c r="S70" s="16"/>
    </row>
    <row r="71" spans="1:19" x14ac:dyDescent="0.2">
      <c r="A71" s="5"/>
      <c r="B71" s="6" t="s">
        <v>292</v>
      </c>
      <c r="C71" s="13"/>
      <c r="D71" s="85" t="s">
        <v>225</v>
      </c>
      <c r="E71" s="85" t="s">
        <v>226</v>
      </c>
      <c r="F71" s="88">
        <v>18000</v>
      </c>
      <c r="G71" s="88">
        <v>18000</v>
      </c>
      <c r="H71" s="9">
        <f t="shared" si="1"/>
        <v>0</v>
      </c>
      <c r="I71" s="89">
        <v>59.659824999999998</v>
      </c>
      <c r="J71" s="89">
        <v>59.659824999999998</v>
      </c>
      <c r="K71" s="7">
        <f t="shared" si="2"/>
        <v>0</v>
      </c>
      <c r="L71" s="89">
        <v>1073876.8500000001</v>
      </c>
      <c r="M71" s="89">
        <v>1073876.8500000001</v>
      </c>
      <c r="N71" s="23">
        <f t="shared" si="3"/>
        <v>0</v>
      </c>
      <c r="O71" s="14"/>
      <c r="P71" s="45"/>
      <c r="Q71" s="9">
        <f t="shared" si="0"/>
        <v>0</v>
      </c>
      <c r="R71" s="15"/>
      <c r="S71" s="16"/>
    </row>
    <row r="72" spans="1:19" x14ac:dyDescent="0.2">
      <c r="A72" s="5"/>
      <c r="B72" s="6" t="s">
        <v>292</v>
      </c>
      <c r="C72" s="13"/>
      <c r="D72" s="85" t="s">
        <v>258</v>
      </c>
      <c r="E72" s="85" t="s">
        <v>259</v>
      </c>
      <c r="F72" s="88">
        <v>14596</v>
      </c>
      <c r="G72" s="88">
        <v>14596</v>
      </c>
      <c r="H72" s="9">
        <f t="shared" si="1"/>
        <v>0</v>
      </c>
      <c r="I72" s="89">
        <v>124.8</v>
      </c>
      <c r="J72" s="89">
        <v>124.8</v>
      </c>
      <c r="K72" s="7">
        <f t="shared" si="2"/>
        <v>0</v>
      </c>
      <c r="L72" s="89">
        <v>1821580.8</v>
      </c>
      <c r="M72" s="89">
        <v>1821580.8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/>
      <c r="B73" s="6" t="s">
        <v>292</v>
      </c>
      <c r="C73" s="13"/>
      <c r="D73" s="85" t="s">
        <v>203</v>
      </c>
      <c r="E73" s="85" t="s">
        <v>204</v>
      </c>
      <c r="F73" s="88">
        <v>20628</v>
      </c>
      <c r="G73" s="88">
        <v>20628</v>
      </c>
      <c r="H73" s="9">
        <f t="shared" si="1"/>
        <v>0</v>
      </c>
      <c r="I73" s="89">
        <v>67.429914999999994</v>
      </c>
      <c r="J73" s="89">
        <v>67.429914999999994</v>
      </c>
      <c r="K73" s="7">
        <f>I73-J73</f>
        <v>0</v>
      </c>
      <c r="L73" s="89">
        <v>1390944.29</v>
      </c>
      <c r="M73" s="89">
        <v>1390944.29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/>
      <c r="B74" s="6" t="s">
        <v>292</v>
      </c>
      <c r="D74" s="85" t="s">
        <v>303</v>
      </c>
      <c r="E74" s="85" t="s">
        <v>278</v>
      </c>
      <c r="F74" s="88">
        <v>45023</v>
      </c>
      <c r="G74" s="88">
        <v>45023</v>
      </c>
      <c r="H74" s="9">
        <f t="shared" si="1"/>
        <v>0</v>
      </c>
      <c r="I74" s="89">
        <v>20.29</v>
      </c>
      <c r="J74" s="89">
        <v>20.29</v>
      </c>
      <c r="K74" s="7">
        <f>I74-J74</f>
        <v>0</v>
      </c>
      <c r="L74" s="89">
        <v>913516.67</v>
      </c>
      <c r="M74" s="89">
        <v>913516.67</v>
      </c>
      <c r="N74" s="23">
        <f t="shared" si="3"/>
        <v>0</v>
      </c>
      <c r="Q74" s="9">
        <f>O74-P74</f>
        <v>0</v>
      </c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3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topLeftCell="A40" workbookViewId="0">
      <selection activeCell="G2" sqref="G2:G63"/>
    </sheetView>
  </sheetViews>
  <sheetFormatPr defaultRowHeight="12.75" x14ac:dyDescent="0.2"/>
  <cols>
    <col min="1" max="1" width="19.5703125" customWidth="1"/>
    <col min="2" max="2" width="17" customWidth="1"/>
    <col min="3" max="3" width="16.5703125" customWidth="1"/>
    <col min="4" max="4" width="20.5703125" customWidth="1"/>
    <col min="5" max="5" width="20.42578125" customWidth="1"/>
    <col min="6" max="6" width="22.42578125" customWidth="1"/>
    <col min="7" max="7" width="17" bestFit="1" customWidth="1"/>
  </cols>
  <sheetData>
    <row r="1" spans="1:8" x14ac:dyDescent="0.2">
      <c r="A1" s="77" t="s">
        <v>156</v>
      </c>
      <c r="B1" s="77" t="s">
        <v>157</v>
      </c>
      <c r="C1" s="78" t="s">
        <v>158</v>
      </c>
      <c r="D1" s="78" t="s">
        <v>159</v>
      </c>
      <c r="E1" s="77" t="s">
        <v>160</v>
      </c>
      <c r="F1" s="78" t="s">
        <v>161</v>
      </c>
      <c r="G1" s="78" t="s">
        <v>162</v>
      </c>
      <c r="H1" s="77" t="s">
        <v>163</v>
      </c>
    </row>
    <row r="2" spans="1:8" x14ac:dyDescent="0.2">
      <c r="A2" s="79" t="s">
        <v>164</v>
      </c>
      <c r="B2" s="79" t="s">
        <v>165</v>
      </c>
      <c r="C2" s="80">
        <v>724521.95</v>
      </c>
      <c r="D2" s="81">
        <v>724521.95</v>
      </c>
      <c r="E2" s="79" t="s">
        <v>35</v>
      </c>
      <c r="F2" s="81">
        <v>100</v>
      </c>
      <c r="G2" s="81">
        <v>724521.95</v>
      </c>
      <c r="H2" s="79" t="s">
        <v>35</v>
      </c>
    </row>
    <row r="3" spans="1:8" x14ac:dyDescent="0.2">
      <c r="A3" s="79" t="s">
        <v>205</v>
      </c>
      <c r="B3" s="79" t="s">
        <v>206</v>
      </c>
      <c r="C3" s="80">
        <v>26789</v>
      </c>
      <c r="D3" s="81">
        <v>470215.13</v>
      </c>
      <c r="E3" s="79" t="s">
        <v>35</v>
      </c>
      <c r="F3" s="81">
        <v>26.98</v>
      </c>
      <c r="G3" s="81">
        <v>722767.22</v>
      </c>
      <c r="H3" s="79" t="s">
        <v>35</v>
      </c>
    </row>
    <row r="4" spans="1:8" x14ac:dyDescent="0.2">
      <c r="A4" s="79" t="s">
        <v>212</v>
      </c>
      <c r="B4" s="79" t="s">
        <v>213</v>
      </c>
      <c r="C4" s="80">
        <v>784892.55</v>
      </c>
      <c r="D4" s="81">
        <v>91205.759999999995</v>
      </c>
      <c r="E4" s="79" t="s">
        <v>213</v>
      </c>
      <c r="F4" s="81">
        <v>0.119145</v>
      </c>
      <c r="G4" s="81">
        <v>93515.85</v>
      </c>
      <c r="H4" s="79" t="s">
        <v>35</v>
      </c>
    </row>
    <row r="5" spans="1:8" x14ac:dyDescent="0.2">
      <c r="A5" s="79" t="s">
        <v>172</v>
      </c>
      <c r="B5" s="79" t="s">
        <v>173</v>
      </c>
      <c r="C5" s="80">
        <v>118000</v>
      </c>
      <c r="D5" s="81">
        <v>956401.03</v>
      </c>
      <c r="E5" s="79" t="s">
        <v>20</v>
      </c>
      <c r="F5" s="81">
        <v>13.932017999999999</v>
      </c>
      <c r="G5" s="81">
        <v>1643978.18</v>
      </c>
      <c r="H5" s="79" t="s">
        <v>35</v>
      </c>
    </row>
    <row r="6" spans="1:8" x14ac:dyDescent="0.2">
      <c r="A6" s="79" t="s">
        <v>262</v>
      </c>
      <c r="B6" s="79" t="s">
        <v>263</v>
      </c>
      <c r="C6" s="80">
        <v>108089</v>
      </c>
      <c r="D6" s="81">
        <v>1271201.46</v>
      </c>
      <c r="E6" s="79" t="s">
        <v>180</v>
      </c>
      <c r="F6" s="81">
        <v>10.930069</v>
      </c>
      <c r="G6" s="81">
        <v>1181420.18</v>
      </c>
      <c r="H6" s="79" t="s">
        <v>35</v>
      </c>
    </row>
    <row r="7" spans="1:8" x14ac:dyDescent="0.2">
      <c r="A7" s="79" t="s">
        <v>174</v>
      </c>
      <c r="B7" s="79" t="s">
        <v>175</v>
      </c>
      <c r="C7" s="80">
        <v>17000</v>
      </c>
      <c r="D7" s="81">
        <v>1532911.37</v>
      </c>
      <c r="E7" s="79" t="s">
        <v>20</v>
      </c>
      <c r="F7" s="81">
        <v>156.57201499999999</v>
      </c>
      <c r="G7" s="81">
        <v>2661724.25</v>
      </c>
      <c r="H7" s="79" t="s">
        <v>35</v>
      </c>
    </row>
    <row r="8" spans="1:8" x14ac:dyDescent="0.2">
      <c r="A8" s="79" t="s">
        <v>195</v>
      </c>
      <c r="B8" s="79" t="s">
        <v>196</v>
      </c>
      <c r="C8" s="80">
        <v>41226</v>
      </c>
      <c r="D8" s="81">
        <v>1340484.27</v>
      </c>
      <c r="E8" s="79" t="s">
        <v>35</v>
      </c>
      <c r="F8" s="81">
        <v>50.46</v>
      </c>
      <c r="G8" s="81">
        <v>2080263.96</v>
      </c>
      <c r="H8" s="79" t="s">
        <v>35</v>
      </c>
    </row>
    <row r="9" spans="1:8" x14ac:dyDescent="0.2">
      <c r="A9" s="79" t="s">
        <v>248</v>
      </c>
      <c r="B9" s="79" t="s">
        <v>249</v>
      </c>
      <c r="C9" s="80">
        <v>6300</v>
      </c>
      <c r="D9" s="81">
        <v>953629.32</v>
      </c>
      <c r="E9" s="79" t="s">
        <v>227</v>
      </c>
      <c r="F9" s="81">
        <v>159.644316</v>
      </c>
      <c r="G9" s="81">
        <v>1005759.19</v>
      </c>
      <c r="H9" s="79" t="s">
        <v>35</v>
      </c>
    </row>
    <row r="10" spans="1:8" x14ac:dyDescent="0.2">
      <c r="A10" s="79" t="s">
        <v>275</v>
      </c>
      <c r="B10" s="79" t="s">
        <v>276</v>
      </c>
      <c r="C10" s="80">
        <v>16274</v>
      </c>
      <c r="D10" s="81">
        <v>1279439.1299999999</v>
      </c>
      <c r="E10" s="79" t="s">
        <v>35</v>
      </c>
      <c r="F10" s="81">
        <v>121.22</v>
      </c>
      <c r="G10" s="81">
        <v>1972734.28</v>
      </c>
      <c r="H10" s="79" t="s">
        <v>35</v>
      </c>
    </row>
    <row r="11" spans="1:8" x14ac:dyDescent="0.2">
      <c r="A11" s="79" t="s">
        <v>201</v>
      </c>
      <c r="B11" s="79" t="s">
        <v>202</v>
      </c>
      <c r="C11" s="80">
        <v>23370</v>
      </c>
      <c r="D11" s="81">
        <v>1045365.85</v>
      </c>
      <c r="E11" s="79" t="s">
        <v>35</v>
      </c>
      <c r="F11" s="81">
        <v>62.04</v>
      </c>
      <c r="G11" s="81">
        <v>1449874.8</v>
      </c>
      <c r="H11" s="79" t="s">
        <v>35</v>
      </c>
    </row>
    <row r="12" spans="1:8" x14ac:dyDescent="0.2">
      <c r="A12" s="79" t="s">
        <v>187</v>
      </c>
      <c r="B12" s="79" t="s">
        <v>188</v>
      </c>
      <c r="C12" s="80">
        <v>61706</v>
      </c>
      <c r="D12" s="81">
        <v>976474.74</v>
      </c>
      <c r="E12" s="79" t="s">
        <v>35</v>
      </c>
      <c r="F12" s="81">
        <v>19.739999999999998</v>
      </c>
      <c r="G12" s="81">
        <v>1218076.44</v>
      </c>
      <c r="H12" s="79" t="s">
        <v>35</v>
      </c>
    </row>
    <row r="13" spans="1:8" x14ac:dyDescent="0.2">
      <c r="A13" s="79" t="s">
        <v>272</v>
      </c>
      <c r="B13" s="79" t="s">
        <v>180</v>
      </c>
      <c r="C13" s="80">
        <v>23735.67</v>
      </c>
      <c r="D13" s="81">
        <v>18219.919999999998</v>
      </c>
      <c r="E13" s="79" t="s">
        <v>180</v>
      </c>
      <c r="F13" s="81">
        <v>0.77905000000000002</v>
      </c>
      <c r="G13" s="81">
        <v>18491.27</v>
      </c>
      <c r="H13" s="79" t="s">
        <v>35</v>
      </c>
    </row>
    <row r="14" spans="1:8" x14ac:dyDescent="0.2">
      <c r="A14" s="79" t="s">
        <v>245</v>
      </c>
      <c r="B14" s="79" t="s">
        <v>227</v>
      </c>
      <c r="C14" s="80">
        <v>29126.87</v>
      </c>
      <c r="D14" s="81">
        <v>30120.03</v>
      </c>
      <c r="E14" s="79" t="s">
        <v>227</v>
      </c>
      <c r="F14" s="81">
        <v>1.0339659999999999</v>
      </c>
      <c r="G14" s="81">
        <v>30116.19</v>
      </c>
      <c r="H14" s="79" t="s">
        <v>35</v>
      </c>
    </row>
    <row r="15" spans="1:8" x14ac:dyDescent="0.2">
      <c r="A15" s="79" t="s">
        <v>273</v>
      </c>
      <c r="B15" s="79" t="s">
        <v>274</v>
      </c>
      <c r="C15" s="80">
        <v>31924</v>
      </c>
      <c r="D15" s="81">
        <v>748801.18</v>
      </c>
      <c r="E15" s="79" t="s">
        <v>213</v>
      </c>
      <c r="F15" s="81">
        <v>21.970296999999999</v>
      </c>
      <c r="G15" s="81">
        <v>701379.77</v>
      </c>
      <c r="H15" s="79" t="s">
        <v>35</v>
      </c>
    </row>
    <row r="16" spans="1:8" x14ac:dyDescent="0.2">
      <c r="A16" s="79" t="s">
        <v>197</v>
      </c>
      <c r="B16" s="79" t="s">
        <v>198</v>
      </c>
      <c r="C16" s="80">
        <v>101063</v>
      </c>
      <c r="D16" s="81">
        <v>1101666.3700000001</v>
      </c>
      <c r="E16" s="79" t="s">
        <v>35</v>
      </c>
      <c r="F16" s="81">
        <v>12.67</v>
      </c>
      <c r="G16" s="81">
        <v>1280468.21</v>
      </c>
      <c r="H16" s="79" t="s">
        <v>35</v>
      </c>
    </row>
    <row r="17" spans="1:8" x14ac:dyDescent="0.2">
      <c r="A17" s="79" t="s">
        <v>305</v>
      </c>
      <c r="B17" s="79" t="s">
        <v>277</v>
      </c>
      <c r="C17" s="80">
        <v>77042</v>
      </c>
      <c r="D17" s="81">
        <v>827053</v>
      </c>
      <c r="E17" s="79" t="s">
        <v>35</v>
      </c>
      <c r="F17" s="81">
        <v>14.88</v>
      </c>
      <c r="G17" s="81">
        <v>1146384.96</v>
      </c>
      <c r="H17" s="79" t="s">
        <v>35</v>
      </c>
    </row>
    <row r="18" spans="1:8" x14ac:dyDescent="0.2">
      <c r="A18" s="79" t="s">
        <v>170</v>
      </c>
      <c r="B18" s="79" t="s">
        <v>171</v>
      </c>
      <c r="C18" s="80">
        <v>60450</v>
      </c>
      <c r="D18" s="81">
        <v>982710.93</v>
      </c>
      <c r="E18" s="79" t="s">
        <v>35</v>
      </c>
      <c r="F18" s="81">
        <v>16.440000000000001</v>
      </c>
      <c r="G18" s="81">
        <v>993798</v>
      </c>
      <c r="H18" s="79" t="s">
        <v>35</v>
      </c>
    </row>
    <row r="19" spans="1:8" x14ac:dyDescent="0.2">
      <c r="A19" s="79" t="s">
        <v>214</v>
      </c>
      <c r="B19" s="79" t="s">
        <v>215</v>
      </c>
      <c r="C19" s="80">
        <v>11344</v>
      </c>
      <c r="D19" s="81">
        <v>970135.78</v>
      </c>
      <c r="E19" s="79" t="s">
        <v>19</v>
      </c>
      <c r="F19" s="81">
        <v>137.199084</v>
      </c>
      <c r="G19" s="81">
        <v>1556386.41</v>
      </c>
      <c r="H19" s="79" t="s">
        <v>35</v>
      </c>
    </row>
    <row r="20" spans="1:8" x14ac:dyDescent="0.2">
      <c r="A20" s="79" t="s">
        <v>246</v>
      </c>
      <c r="B20" s="79" t="s">
        <v>247</v>
      </c>
      <c r="C20" s="80">
        <v>13900</v>
      </c>
      <c r="D20" s="81">
        <v>519934.8</v>
      </c>
      <c r="E20" s="79" t="s">
        <v>20</v>
      </c>
      <c r="F20" s="81">
        <v>43.577190000000002</v>
      </c>
      <c r="G20" s="81">
        <v>605722.93999999994</v>
      </c>
      <c r="H20" s="79" t="s">
        <v>35</v>
      </c>
    </row>
    <row r="21" spans="1:8" x14ac:dyDescent="0.2">
      <c r="A21" s="79" t="s">
        <v>219</v>
      </c>
      <c r="B21" s="79" t="s">
        <v>220</v>
      </c>
      <c r="C21" s="80">
        <v>13734</v>
      </c>
      <c r="D21" s="81">
        <v>1154331.31</v>
      </c>
      <c r="E21" s="79" t="s">
        <v>35</v>
      </c>
      <c r="F21" s="81">
        <v>104.09</v>
      </c>
      <c r="G21" s="81">
        <v>1429572.06</v>
      </c>
      <c r="H21" s="79" t="s">
        <v>35</v>
      </c>
    </row>
    <row r="22" spans="1:8" x14ac:dyDescent="0.2">
      <c r="A22" s="79" t="s">
        <v>199</v>
      </c>
      <c r="B22" s="79" t="s">
        <v>200</v>
      </c>
      <c r="C22" s="80">
        <v>55380</v>
      </c>
      <c r="D22" s="81">
        <v>1005156.67</v>
      </c>
      <c r="E22" s="79" t="s">
        <v>35</v>
      </c>
      <c r="F22" s="81">
        <v>14.44</v>
      </c>
      <c r="G22" s="81">
        <v>799687.2</v>
      </c>
      <c r="H22" s="79" t="s">
        <v>35</v>
      </c>
    </row>
    <row r="23" spans="1:8" x14ac:dyDescent="0.2">
      <c r="A23" s="79" t="s">
        <v>256</v>
      </c>
      <c r="B23" s="79" t="s">
        <v>257</v>
      </c>
      <c r="C23" s="80">
        <v>27783</v>
      </c>
      <c r="D23" s="81">
        <v>1041837.72</v>
      </c>
      <c r="E23" s="79" t="s">
        <v>35</v>
      </c>
      <c r="F23" s="81">
        <v>65.569999999999993</v>
      </c>
      <c r="G23" s="81">
        <v>1821731.31</v>
      </c>
      <c r="H23" s="79" t="s">
        <v>35</v>
      </c>
    </row>
    <row r="24" spans="1:8" x14ac:dyDescent="0.2">
      <c r="A24" s="79" t="s">
        <v>241</v>
      </c>
      <c r="B24" s="79" t="s">
        <v>242</v>
      </c>
      <c r="C24" s="80">
        <v>29596</v>
      </c>
      <c r="D24" s="81">
        <v>673778.04</v>
      </c>
      <c r="E24" s="79" t="s">
        <v>35</v>
      </c>
      <c r="F24" s="81">
        <v>30.87</v>
      </c>
      <c r="G24" s="81">
        <v>913628.52</v>
      </c>
      <c r="H24" s="79" t="s">
        <v>35</v>
      </c>
    </row>
    <row r="25" spans="1:8" x14ac:dyDescent="0.2">
      <c r="A25" s="79" t="s">
        <v>183</v>
      </c>
      <c r="B25" s="79" t="s">
        <v>184</v>
      </c>
      <c r="C25" s="80">
        <v>20440</v>
      </c>
      <c r="D25" s="81">
        <v>369777.43</v>
      </c>
      <c r="E25" s="79" t="s">
        <v>35</v>
      </c>
      <c r="F25" s="81">
        <v>21.49</v>
      </c>
      <c r="G25" s="81">
        <v>439255.6</v>
      </c>
      <c r="H25" s="79" t="s">
        <v>35</v>
      </c>
    </row>
    <row r="26" spans="1:8" x14ac:dyDescent="0.2">
      <c r="A26" s="79" t="s">
        <v>221</v>
      </c>
      <c r="B26" s="79" t="s">
        <v>222</v>
      </c>
      <c r="C26" s="80">
        <v>40885</v>
      </c>
      <c r="D26" s="81">
        <v>1351842.11</v>
      </c>
      <c r="E26" s="79" t="s">
        <v>35</v>
      </c>
      <c r="F26" s="81">
        <v>38.76</v>
      </c>
      <c r="G26" s="81">
        <v>1584702.6</v>
      </c>
      <c r="H26" s="79" t="s">
        <v>35</v>
      </c>
    </row>
    <row r="27" spans="1:8" x14ac:dyDescent="0.2">
      <c r="A27" s="79" t="s">
        <v>264</v>
      </c>
      <c r="B27" s="79" t="s">
        <v>265</v>
      </c>
      <c r="C27" s="80">
        <v>6754</v>
      </c>
      <c r="D27" s="81">
        <v>1211163.8600000001</v>
      </c>
      <c r="E27" s="79" t="s">
        <v>227</v>
      </c>
      <c r="F27" s="81">
        <v>249.18575200000001</v>
      </c>
      <c r="G27" s="81">
        <v>1683000.57</v>
      </c>
      <c r="H27" s="79" t="s">
        <v>35</v>
      </c>
    </row>
    <row r="28" spans="1:8" x14ac:dyDescent="0.2">
      <c r="A28" s="79" t="s">
        <v>268</v>
      </c>
      <c r="B28" s="79" t="s">
        <v>269</v>
      </c>
      <c r="C28" s="80">
        <v>135719</v>
      </c>
      <c r="D28" s="81">
        <v>883705.23</v>
      </c>
      <c r="E28" s="79" t="s">
        <v>35</v>
      </c>
      <c r="F28" s="81">
        <v>6.37</v>
      </c>
      <c r="G28" s="81">
        <v>864530.03</v>
      </c>
      <c r="H28" s="79" t="s">
        <v>35</v>
      </c>
    </row>
    <row r="29" spans="1:8" x14ac:dyDescent="0.2">
      <c r="A29" s="79" t="s">
        <v>266</v>
      </c>
      <c r="B29" s="79" t="s">
        <v>267</v>
      </c>
      <c r="C29" s="80">
        <v>53517</v>
      </c>
      <c r="D29" s="81">
        <v>1304906.05</v>
      </c>
      <c r="E29" s="79" t="s">
        <v>35</v>
      </c>
      <c r="F29" s="81">
        <v>37.75</v>
      </c>
      <c r="G29" s="81">
        <v>2020266.75</v>
      </c>
      <c r="H29" s="79" t="s">
        <v>35</v>
      </c>
    </row>
    <row r="30" spans="1:8" x14ac:dyDescent="0.2">
      <c r="A30" s="79" t="s">
        <v>306</v>
      </c>
      <c r="B30" s="79" t="s">
        <v>307</v>
      </c>
      <c r="C30" s="80">
        <v>6500</v>
      </c>
      <c r="D30" s="81">
        <v>88808.85</v>
      </c>
      <c r="E30" s="79" t="s">
        <v>35</v>
      </c>
      <c r="F30" s="81">
        <v>11.86</v>
      </c>
      <c r="G30" s="81">
        <v>77090</v>
      </c>
      <c r="H30" s="79" t="s">
        <v>35</v>
      </c>
    </row>
    <row r="31" spans="1:8" x14ac:dyDescent="0.2">
      <c r="A31" s="79" t="s">
        <v>185</v>
      </c>
      <c r="B31" s="79" t="s">
        <v>186</v>
      </c>
      <c r="C31" s="80">
        <v>43721</v>
      </c>
      <c r="D31" s="81">
        <v>951816.56</v>
      </c>
      <c r="E31" s="79" t="s">
        <v>19</v>
      </c>
      <c r="F31" s="81">
        <v>23.955690000000001</v>
      </c>
      <c r="G31" s="81">
        <v>1047366.74</v>
      </c>
      <c r="H31" s="79" t="s">
        <v>35</v>
      </c>
    </row>
    <row r="32" spans="1:8" x14ac:dyDescent="0.2">
      <c r="A32" s="79" t="s">
        <v>189</v>
      </c>
      <c r="B32" s="79" t="s">
        <v>190</v>
      </c>
      <c r="C32" s="80">
        <v>69969</v>
      </c>
      <c r="D32" s="81">
        <v>1499138.25</v>
      </c>
      <c r="E32" s="79" t="s">
        <v>35</v>
      </c>
      <c r="F32" s="81">
        <v>21.07</v>
      </c>
      <c r="G32" s="81">
        <v>1474246.83</v>
      </c>
      <c r="H32" s="79" t="s">
        <v>35</v>
      </c>
    </row>
    <row r="33" spans="1:8" x14ac:dyDescent="0.2">
      <c r="A33" s="79" t="s">
        <v>207</v>
      </c>
      <c r="B33" s="79" t="s">
        <v>208</v>
      </c>
      <c r="C33" s="80">
        <v>20760</v>
      </c>
      <c r="D33" s="81">
        <v>678771.21</v>
      </c>
      <c r="E33" s="79" t="s">
        <v>35</v>
      </c>
      <c r="F33" s="81">
        <v>35.79</v>
      </c>
      <c r="G33" s="81">
        <v>743000.4</v>
      </c>
      <c r="H33" s="79" t="s">
        <v>35</v>
      </c>
    </row>
    <row r="34" spans="1:8" x14ac:dyDescent="0.2">
      <c r="A34" s="79" t="s">
        <v>191</v>
      </c>
      <c r="B34" s="79" t="s">
        <v>192</v>
      </c>
      <c r="C34" s="80">
        <v>22900</v>
      </c>
      <c r="D34" s="81">
        <v>799104.8</v>
      </c>
      <c r="E34" s="79" t="s">
        <v>20</v>
      </c>
      <c r="F34" s="81">
        <v>46.906326999999997</v>
      </c>
      <c r="G34" s="81">
        <v>1074154.8899999999</v>
      </c>
      <c r="H34" s="79" t="s">
        <v>35</v>
      </c>
    </row>
    <row r="35" spans="1:8" x14ac:dyDescent="0.2">
      <c r="A35" s="79" t="s">
        <v>232</v>
      </c>
      <c r="B35" s="79" t="s">
        <v>35</v>
      </c>
      <c r="C35" s="80">
        <v>-12438.22</v>
      </c>
      <c r="D35" s="81">
        <v>-12438.22</v>
      </c>
      <c r="E35" s="79" t="s">
        <v>35</v>
      </c>
      <c r="F35" s="81">
        <v>1</v>
      </c>
      <c r="G35" s="81">
        <v>-12438.22</v>
      </c>
      <c r="H35" s="79" t="s">
        <v>35</v>
      </c>
    </row>
    <row r="36" spans="1:8" x14ac:dyDescent="0.2">
      <c r="A36" s="79" t="s">
        <v>223</v>
      </c>
      <c r="B36" s="79" t="s">
        <v>224</v>
      </c>
      <c r="C36" s="80">
        <v>39861</v>
      </c>
      <c r="D36" s="81">
        <v>1188218.53</v>
      </c>
      <c r="E36" s="79" t="s">
        <v>210</v>
      </c>
      <c r="F36" s="81">
        <v>30.205589</v>
      </c>
      <c r="G36" s="81">
        <v>1204024.97</v>
      </c>
      <c r="H36" s="79" t="s">
        <v>35</v>
      </c>
    </row>
    <row r="37" spans="1:8" x14ac:dyDescent="0.2">
      <c r="A37" s="79" t="s">
        <v>178</v>
      </c>
      <c r="B37" s="79" t="s">
        <v>179</v>
      </c>
      <c r="C37" s="80">
        <v>59863</v>
      </c>
      <c r="D37" s="81">
        <v>515852.82</v>
      </c>
      <c r="E37" s="79" t="s">
        <v>180</v>
      </c>
      <c r="F37" s="81">
        <v>13.804762</v>
      </c>
      <c r="G37" s="81">
        <v>826394.49</v>
      </c>
      <c r="H37" s="79" t="s">
        <v>35</v>
      </c>
    </row>
    <row r="38" spans="1:8" x14ac:dyDescent="0.2">
      <c r="A38" s="79" t="s">
        <v>168</v>
      </c>
      <c r="B38" s="79" t="s">
        <v>169</v>
      </c>
      <c r="C38" s="80">
        <v>27647</v>
      </c>
      <c r="D38" s="81">
        <v>1367701.97</v>
      </c>
      <c r="E38" s="79" t="s">
        <v>35</v>
      </c>
      <c r="F38" s="81">
        <v>58.52</v>
      </c>
      <c r="G38" s="81">
        <v>1617902.44</v>
      </c>
      <c r="H38" s="79" t="s">
        <v>35</v>
      </c>
    </row>
    <row r="39" spans="1:8" x14ac:dyDescent="0.2">
      <c r="A39" s="79" t="s">
        <v>243</v>
      </c>
      <c r="B39" s="79" t="s">
        <v>244</v>
      </c>
      <c r="C39" s="80">
        <v>22414</v>
      </c>
      <c r="D39" s="81">
        <v>412838.96</v>
      </c>
      <c r="E39" s="79" t="s">
        <v>35</v>
      </c>
      <c r="F39" s="81">
        <v>27.21</v>
      </c>
      <c r="G39" s="81">
        <v>609884.93999999994</v>
      </c>
      <c r="H39" s="79" t="s">
        <v>35</v>
      </c>
    </row>
    <row r="40" spans="1:8" x14ac:dyDescent="0.2">
      <c r="A40" s="79" t="s">
        <v>228</v>
      </c>
      <c r="B40" s="79" t="s">
        <v>229</v>
      </c>
      <c r="C40" s="80">
        <v>36100</v>
      </c>
      <c r="D40" s="81">
        <v>1369074.29</v>
      </c>
      <c r="E40" s="79" t="s">
        <v>20</v>
      </c>
      <c r="F40" s="81">
        <v>33.617755000000002</v>
      </c>
      <c r="G40" s="81">
        <v>1213600.97</v>
      </c>
      <c r="H40" s="79" t="s">
        <v>35</v>
      </c>
    </row>
    <row r="41" spans="1:8" x14ac:dyDescent="0.2">
      <c r="A41" s="79" t="s">
        <v>218</v>
      </c>
      <c r="B41" s="79" t="s">
        <v>19</v>
      </c>
      <c r="C41" s="80">
        <v>80743.31</v>
      </c>
      <c r="D41" s="81">
        <v>90826.99</v>
      </c>
      <c r="E41" s="79" t="s">
        <v>19</v>
      </c>
      <c r="F41" s="81">
        <v>1.2377</v>
      </c>
      <c r="G41" s="81">
        <v>99936.02</v>
      </c>
      <c r="H41" s="79" t="s">
        <v>35</v>
      </c>
    </row>
    <row r="42" spans="1:8" x14ac:dyDescent="0.2">
      <c r="A42" s="79" t="s">
        <v>250</v>
      </c>
      <c r="B42" s="79" t="s">
        <v>251</v>
      </c>
      <c r="C42" s="80">
        <v>67361</v>
      </c>
      <c r="D42" s="81">
        <v>448899.67</v>
      </c>
      <c r="E42" s="79" t="s">
        <v>35</v>
      </c>
      <c r="F42" s="81">
        <v>5.9</v>
      </c>
      <c r="G42" s="81">
        <v>397429.9</v>
      </c>
      <c r="H42" s="79" t="s">
        <v>35</v>
      </c>
    </row>
    <row r="43" spans="1:8" x14ac:dyDescent="0.2">
      <c r="A43" s="79" t="s">
        <v>176</v>
      </c>
      <c r="B43" s="79" t="s">
        <v>177</v>
      </c>
      <c r="C43" s="80">
        <v>25958</v>
      </c>
      <c r="D43" s="81">
        <v>1055991.24</v>
      </c>
      <c r="E43" s="79" t="s">
        <v>35</v>
      </c>
      <c r="F43" s="81">
        <v>52.84</v>
      </c>
      <c r="G43" s="81">
        <v>1371620.72</v>
      </c>
      <c r="H43" s="79" t="s">
        <v>35</v>
      </c>
    </row>
    <row r="44" spans="1:8" x14ac:dyDescent="0.2">
      <c r="A44" s="79" t="s">
        <v>254</v>
      </c>
      <c r="B44" s="79" t="s">
        <v>255</v>
      </c>
      <c r="C44" s="80">
        <v>22463</v>
      </c>
      <c r="D44" s="81">
        <v>1625671.05</v>
      </c>
      <c r="E44" s="79" t="s">
        <v>19</v>
      </c>
      <c r="F44" s="81">
        <v>82.826908000000003</v>
      </c>
      <c r="G44" s="81">
        <v>1860540.83</v>
      </c>
      <c r="H44" s="79" t="s">
        <v>35</v>
      </c>
    </row>
    <row r="45" spans="1:8" x14ac:dyDescent="0.2">
      <c r="A45" s="79" t="s">
        <v>166</v>
      </c>
      <c r="B45" s="79" t="s">
        <v>167</v>
      </c>
      <c r="C45" s="80">
        <v>7007</v>
      </c>
      <c r="D45" s="81">
        <v>574614.37</v>
      </c>
      <c r="E45" s="79" t="s">
        <v>35</v>
      </c>
      <c r="F45" s="81">
        <v>87.4</v>
      </c>
      <c r="G45" s="81">
        <v>612411.80000000005</v>
      </c>
      <c r="H45" s="79" t="s">
        <v>35</v>
      </c>
    </row>
    <row r="46" spans="1:8" x14ac:dyDescent="0.2">
      <c r="A46" s="79" t="s">
        <v>209</v>
      </c>
      <c r="B46" s="79" t="s">
        <v>210</v>
      </c>
      <c r="C46" s="80">
        <v>18608.61</v>
      </c>
      <c r="D46" s="81">
        <v>24609.41</v>
      </c>
      <c r="E46" s="79" t="s">
        <v>210</v>
      </c>
      <c r="F46" s="81">
        <v>1.423449</v>
      </c>
      <c r="G46" s="81">
        <v>26488.41</v>
      </c>
      <c r="H46" s="79" t="s">
        <v>35</v>
      </c>
    </row>
    <row r="47" spans="1:8" x14ac:dyDescent="0.2">
      <c r="A47" s="79" t="s">
        <v>216</v>
      </c>
      <c r="B47" s="79" t="s">
        <v>217</v>
      </c>
      <c r="C47" s="80">
        <v>53225</v>
      </c>
      <c r="D47" s="81">
        <v>1067159.77</v>
      </c>
      <c r="E47" s="79" t="s">
        <v>19</v>
      </c>
      <c r="F47" s="81">
        <v>27.080884000000001</v>
      </c>
      <c r="G47" s="81">
        <v>1441380.04</v>
      </c>
      <c r="H47" s="79" t="s">
        <v>35</v>
      </c>
    </row>
    <row r="48" spans="1:8" x14ac:dyDescent="0.2">
      <c r="A48" s="79" t="s">
        <v>193</v>
      </c>
      <c r="B48" s="79" t="s">
        <v>194</v>
      </c>
      <c r="C48" s="80">
        <v>95122</v>
      </c>
      <c r="D48" s="81">
        <v>922586.01</v>
      </c>
      <c r="E48" s="79" t="s">
        <v>35</v>
      </c>
      <c r="F48" s="81">
        <v>22.84</v>
      </c>
      <c r="G48" s="81">
        <v>2172586.48</v>
      </c>
      <c r="H48" s="79" t="s">
        <v>35</v>
      </c>
    </row>
    <row r="49" spans="1:8" x14ac:dyDescent="0.2">
      <c r="A49" s="79" t="s">
        <v>233</v>
      </c>
      <c r="B49" s="79" t="s">
        <v>234</v>
      </c>
      <c r="C49" s="80">
        <v>10100</v>
      </c>
      <c r="D49" s="81">
        <v>946033</v>
      </c>
      <c r="E49" s="79" t="s">
        <v>35</v>
      </c>
      <c r="F49" s="81">
        <v>109.01</v>
      </c>
      <c r="G49" s="81">
        <v>1101001</v>
      </c>
      <c r="H49" s="79" t="s">
        <v>35</v>
      </c>
    </row>
    <row r="50" spans="1:8" x14ac:dyDescent="0.2">
      <c r="A50" s="79" t="s">
        <v>252</v>
      </c>
      <c r="B50" s="79" t="s">
        <v>253</v>
      </c>
      <c r="C50" s="80">
        <v>38400</v>
      </c>
      <c r="D50" s="81">
        <v>734181.71</v>
      </c>
      <c r="E50" s="79" t="s">
        <v>20</v>
      </c>
      <c r="F50" s="81">
        <v>18.930387</v>
      </c>
      <c r="G50" s="81">
        <v>726926.84</v>
      </c>
      <c r="H50" s="79" t="s">
        <v>35</v>
      </c>
    </row>
    <row r="51" spans="1:8" x14ac:dyDescent="0.2">
      <c r="A51" s="79" t="s">
        <v>308</v>
      </c>
      <c r="B51" s="79" t="s">
        <v>309</v>
      </c>
      <c r="C51" s="80">
        <v>6000</v>
      </c>
      <c r="D51" s="81">
        <v>125800.2</v>
      </c>
      <c r="E51" s="79" t="s">
        <v>35</v>
      </c>
      <c r="F51" s="81">
        <v>20.71</v>
      </c>
      <c r="G51" s="81">
        <v>124260</v>
      </c>
      <c r="H51" s="79" t="s">
        <v>35</v>
      </c>
    </row>
    <row r="52" spans="1:8" x14ac:dyDescent="0.2">
      <c r="A52" s="79" t="s">
        <v>237</v>
      </c>
      <c r="B52" s="79" t="s">
        <v>238</v>
      </c>
      <c r="C52" s="80">
        <v>12661</v>
      </c>
      <c r="D52" s="81">
        <v>857822.5</v>
      </c>
      <c r="E52" s="79" t="s">
        <v>35</v>
      </c>
      <c r="F52" s="81">
        <v>97.31</v>
      </c>
      <c r="G52" s="81">
        <v>1232041.9099999999</v>
      </c>
      <c r="H52" s="79" t="s">
        <v>35</v>
      </c>
    </row>
    <row r="53" spans="1:8" x14ac:dyDescent="0.2">
      <c r="A53" s="79" t="s">
        <v>181</v>
      </c>
      <c r="B53" s="79" t="s">
        <v>182</v>
      </c>
      <c r="C53" s="80">
        <v>50445</v>
      </c>
      <c r="D53" s="81">
        <v>865596.57</v>
      </c>
      <c r="E53" s="79" t="s">
        <v>35</v>
      </c>
      <c r="F53" s="81">
        <v>20.96</v>
      </c>
      <c r="G53" s="81">
        <v>1057327.2</v>
      </c>
      <c r="H53" s="79" t="s">
        <v>35</v>
      </c>
    </row>
    <row r="54" spans="1:8" x14ac:dyDescent="0.2">
      <c r="A54" s="79" t="s">
        <v>239</v>
      </c>
      <c r="B54" s="79" t="s">
        <v>240</v>
      </c>
      <c r="C54" s="80">
        <v>77692</v>
      </c>
      <c r="D54" s="81">
        <v>615186.98</v>
      </c>
      <c r="E54" s="79" t="s">
        <v>35</v>
      </c>
      <c r="F54" s="81">
        <v>31.83</v>
      </c>
      <c r="G54" s="81">
        <v>2472936.36</v>
      </c>
      <c r="H54" s="79" t="s">
        <v>35</v>
      </c>
    </row>
    <row r="55" spans="1:8" x14ac:dyDescent="0.2">
      <c r="A55" s="79" t="s">
        <v>260</v>
      </c>
      <c r="B55" s="79" t="s">
        <v>261</v>
      </c>
      <c r="C55" s="80">
        <v>31352</v>
      </c>
      <c r="D55" s="81">
        <v>1375667.66</v>
      </c>
      <c r="E55" s="79" t="s">
        <v>35</v>
      </c>
      <c r="F55" s="81">
        <v>38.31</v>
      </c>
      <c r="G55" s="81">
        <v>1201095.1200000001</v>
      </c>
      <c r="H55" s="79" t="s">
        <v>35</v>
      </c>
    </row>
    <row r="56" spans="1:8" x14ac:dyDescent="0.2">
      <c r="A56" s="79" t="s">
        <v>270</v>
      </c>
      <c r="B56" s="79" t="s">
        <v>271</v>
      </c>
      <c r="C56" s="80">
        <v>13944</v>
      </c>
      <c r="D56" s="81">
        <v>1367877.11</v>
      </c>
      <c r="E56" s="79" t="s">
        <v>35</v>
      </c>
      <c r="F56" s="81">
        <v>124.28</v>
      </c>
      <c r="G56" s="81">
        <v>1732960.32</v>
      </c>
      <c r="H56" s="79" t="s">
        <v>35</v>
      </c>
    </row>
    <row r="57" spans="1:8" x14ac:dyDescent="0.2">
      <c r="A57" s="79" t="s">
        <v>211</v>
      </c>
      <c r="B57" s="79" t="s">
        <v>20</v>
      </c>
      <c r="C57" s="80">
        <v>17211159</v>
      </c>
      <c r="D57" s="81">
        <v>154901.72</v>
      </c>
      <c r="E57" s="79" t="s">
        <v>20</v>
      </c>
      <c r="F57" s="81">
        <v>9.325E-3</v>
      </c>
      <c r="G57" s="81">
        <v>160499.45000000001</v>
      </c>
      <c r="H57" s="79" t="s">
        <v>35</v>
      </c>
    </row>
    <row r="58" spans="1:8" x14ac:dyDescent="0.2">
      <c r="A58" s="79" t="s">
        <v>230</v>
      </c>
      <c r="B58" s="79" t="s">
        <v>231</v>
      </c>
      <c r="C58" s="80">
        <v>13600</v>
      </c>
      <c r="D58" s="81">
        <v>918873.64</v>
      </c>
      <c r="E58" s="79" t="s">
        <v>20</v>
      </c>
      <c r="F58" s="81">
        <v>91.667832000000004</v>
      </c>
      <c r="G58" s="81">
        <v>1246682.52</v>
      </c>
      <c r="H58" s="79" t="s">
        <v>35</v>
      </c>
    </row>
    <row r="59" spans="1:8" x14ac:dyDescent="0.2">
      <c r="A59" s="79" t="s">
        <v>235</v>
      </c>
      <c r="B59" s="79" t="s">
        <v>236</v>
      </c>
      <c r="C59" s="80">
        <v>33623</v>
      </c>
      <c r="D59" s="81">
        <v>645299.34</v>
      </c>
      <c r="E59" s="79" t="s">
        <v>210</v>
      </c>
      <c r="F59" s="81">
        <v>22.027874000000001</v>
      </c>
      <c r="G59" s="81">
        <v>740643.21</v>
      </c>
      <c r="H59" s="79" t="s">
        <v>35</v>
      </c>
    </row>
    <row r="60" spans="1:8" x14ac:dyDescent="0.2">
      <c r="A60" s="79" t="s">
        <v>225</v>
      </c>
      <c r="B60" s="79" t="s">
        <v>226</v>
      </c>
      <c r="C60" s="80">
        <v>18000</v>
      </c>
      <c r="D60" s="81">
        <v>946195.59</v>
      </c>
      <c r="E60" s="79" t="s">
        <v>227</v>
      </c>
      <c r="F60" s="81">
        <v>59.659824999999998</v>
      </c>
      <c r="G60" s="81">
        <v>1073876.8500000001</v>
      </c>
      <c r="H60" s="79" t="s">
        <v>35</v>
      </c>
    </row>
    <row r="61" spans="1:8" x14ac:dyDescent="0.2">
      <c r="A61" s="79" t="s">
        <v>258</v>
      </c>
      <c r="B61" s="79" t="s">
        <v>259</v>
      </c>
      <c r="C61" s="80">
        <v>14596</v>
      </c>
      <c r="D61" s="81">
        <v>958553.82</v>
      </c>
      <c r="E61" s="79" t="s">
        <v>35</v>
      </c>
      <c r="F61" s="81">
        <v>124.8</v>
      </c>
      <c r="G61" s="81">
        <v>1821580.8</v>
      </c>
      <c r="H61" s="79" t="s">
        <v>35</v>
      </c>
    </row>
    <row r="62" spans="1:8" x14ac:dyDescent="0.2">
      <c r="A62" s="79" t="s">
        <v>203</v>
      </c>
      <c r="B62" s="79" t="s">
        <v>204</v>
      </c>
      <c r="C62" s="80">
        <v>20628</v>
      </c>
      <c r="D62" s="81">
        <v>1236741.32</v>
      </c>
      <c r="E62" s="79" t="s">
        <v>19</v>
      </c>
      <c r="F62" s="81">
        <v>67.429914999999994</v>
      </c>
      <c r="G62" s="81">
        <v>1390944.29</v>
      </c>
      <c r="H62" s="79" t="s">
        <v>35</v>
      </c>
    </row>
    <row r="63" spans="1:8" x14ac:dyDescent="0.2">
      <c r="A63" s="79" t="s">
        <v>303</v>
      </c>
      <c r="B63" s="79" t="s">
        <v>278</v>
      </c>
      <c r="C63" s="80">
        <v>45023</v>
      </c>
      <c r="D63" s="81">
        <v>976427.14</v>
      </c>
      <c r="E63" s="79" t="s">
        <v>35</v>
      </c>
      <c r="F63" s="81">
        <v>20.29</v>
      </c>
      <c r="G63" s="81">
        <v>913516.67</v>
      </c>
      <c r="H63" s="79" t="s">
        <v>35</v>
      </c>
    </row>
    <row r="64" spans="1:8" x14ac:dyDescent="0.2">
      <c r="A64" s="58"/>
      <c r="B64" s="59"/>
      <c r="C64" s="57"/>
      <c r="D64" s="59"/>
      <c r="E64" s="59"/>
      <c r="F64" s="57"/>
    </row>
    <row r="65" spans="1:6" x14ac:dyDescent="0.2">
      <c r="A65" s="58"/>
      <c r="B65" s="59"/>
      <c r="C65" s="57"/>
      <c r="D65" s="59"/>
      <c r="E65" s="59"/>
      <c r="F65" s="57"/>
    </row>
    <row r="66" spans="1:6" x14ac:dyDescent="0.2">
      <c r="A66" s="54"/>
      <c r="B66" s="55"/>
      <c r="C66" s="53"/>
      <c r="D66" s="55"/>
      <c r="E66" s="55"/>
      <c r="F66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6"/>
  <sheetViews>
    <sheetView zoomScale="90" zoomScaleNormal="90" workbookViewId="0">
      <selection activeCell="C28" sqref="C28"/>
    </sheetView>
  </sheetViews>
  <sheetFormatPr defaultRowHeight="12.75" x14ac:dyDescent="0.2"/>
  <cols>
    <col min="1" max="1" width="58.57031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82" t="s">
        <v>279</v>
      </c>
      <c r="B1" s="82" t="s">
        <v>157</v>
      </c>
      <c r="C1" s="83" t="s">
        <v>280</v>
      </c>
      <c r="D1" s="84" t="s">
        <v>281</v>
      </c>
      <c r="E1" s="82" t="s">
        <v>0</v>
      </c>
      <c r="F1" s="82" t="s">
        <v>282</v>
      </c>
      <c r="G1" s="83" t="s">
        <v>158</v>
      </c>
      <c r="H1" s="83" t="s">
        <v>283</v>
      </c>
      <c r="I1" s="83" t="s">
        <v>284</v>
      </c>
      <c r="J1" s="83" t="s">
        <v>285</v>
      </c>
      <c r="K1" s="83" t="s">
        <v>286</v>
      </c>
      <c r="L1" s="83" t="s">
        <v>287</v>
      </c>
      <c r="M1" s="82" t="s">
        <v>288</v>
      </c>
      <c r="N1" s="83" t="s">
        <v>289</v>
      </c>
      <c r="O1" s="82" t="s">
        <v>290</v>
      </c>
    </row>
    <row r="2" spans="1:15" x14ac:dyDescent="0.2">
      <c r="A2" s="85" t="s">
        <v>318</v>
      </c>
      <c r="B2" s="85" t="s">
        <v>184</v>
      </c>
      <c r="C2" s="86">
        <v>0.65298299999999998</v>
      </c>
      <c r="D2" s="87">
        <v>43207</v>
      </c>
      <c r="E2" s="85" t="s">
        <v>292</v>
      </c>
      <c r="F2" s="85" t="s">
        <v>293</v>
      </c>
      <c r="G2" s="88">
        <v>20440</v>
      </c>
      <c r="H2" s="89">
        <v>13346.97</v>
      </c>
      <c r="I2" s="89">
        <v>0</v>
      </c>
      <c r="J2" s="89">
        <v>13346.97</v>
      </c>
      <c r="K2" s="89">
        <v>0</v>
      </c>
      <c r="L2" s="88">
        <v>0</v>
      </c>
      <c r="M2" s="85" t="s">
        <v>35</v>
      </c>
      <c r="N2" s="90">
        <v>2</v>
      </c>
      <c r="O2" s="85" t="s">
        <v>294</v>
      </c>
    </row>
    <row r="3" spans="1:15" x14ac:dyDescent="0.2">
      <c r="A3" s="85" t="s">
        <v>295</v>
      </c>
      <c r="B3" s="85" t="s">
        <v>244</v>
      </c>
      <c r="C3" s="86">
        <v>0.23161599999999999</v>
      </c>
      <c r="D3" s="87">
        <v>42794</v>
      </c>
      <c r="E3" s="85" t="s">
        <v>292</v>
      </c>
      <c r="F3" s="85" t="s">
        <v>293</v>
      </c>
      <c r="G3" s="88">
        <v>0</v>
      </c>
      <c r="H3" s="89">
        <v>0</v>
      </c>
      <c r="I3" s="89">
        <v>0</v>
      </c>
      <c r="J3" s="89">
        <v>0</v>
      </c>
      <c r="K3" s="89">
        <v>0</v>
      </c>
      <c r="L3" s="88">
        <v>0</v>
      </c>
      <c r="M3" s="85" t="s">
        <v>35</v>
      </c>
      <c r="N3" s="90">
        <v>415</v>
      </c>
      <c r="O3" s="85" t="s">
        <v>294</v>
      </c>
    </row>
    <row r="4" spans="1:15" x14ac:dyDescent="0.2">
      <c r="A4" s="85" t="s">
        <v>522</v>
      </c>
      <c r="B4" s="85" t="s">
        <v>222</v>
      </c>
      <c r="C4" s="86">
        <v>0.45400000000000001</v>
      </c>
      <c r="D4" s="87">
        <v>43229</v>
      </c>
      <c r="E4" s="85" t="s">
        <v>292</v>
      </c>
      <c r="F4" s="85" t="s">
        <v>293</v>
      </c>
      <c r="G4" s="88">
        <v>40885</v>
      </c>
      <c r="H4" s="89">
        <v>18561.79</v>
      </c>
      <c r="I4" s="89">
        <v>0</v>
      </c>
      <c r="J4" s="89">
        <v>18561.79</v>
      </c>
      <c r="K4" s="89">
        <v>0</v>
      </c>
      <c r="L4" s="88">
        <v>0</v>
      </c>
      <c r="M4" s="85" t="s">
        <v>35</v>
      </c>
      <c r="N4" s="90">
        <v>0</v>
      </c>
      <c r="O4" s="85" t="s">
        <v>294</v>
      </c>
    </row>
    <row r="5" spans="1:15" x14ac:dyDescent="0.2">
      <c r="A5" s="85" t="s">
        <v>302</v>
      </c>
      <c r="B5" s="85" t="s">
        <v>200</v>
      </c>
      <c r="C5" s="86">
        <v>0.21340000000000001</v>
      </c>
      <c r="D5" s="87">
        <v>42878</v>
      </c>
      <c r="E5" s="85" t="s">
        <v>292</v>
      </c>
      <c r="F5" s="85" t="s">
        <v>293</v>
      </c>
      <c r="G5" s="88">
        <v>0</v>
      </c>
      <c r="H5" s="89">
        <v>0</v>
      </c>
      <c r="I5" s="89">
        <v>0</v>
      </c>
      <c r="J5" s="89">
        <v>0</v>
      </c>
      <c r="K5" s="89">
        <v>0</v>
      </c>
      <c r="L5" s="88">
        <v>0</v>
      </c>
      <c r="M5" s="85" t="s">
        <v>35</v>
      </c>
      <c r="N5" s="90">
        <v>331</v>
      </c>
      <c r="O5" s="85" t="s">
        <v>294</v>
      </c>
    </row>
    <row r="6" spans="1:15" x14ac:dyDescent="0.2">
      <c r="A6" s="85" t="s">
        <v>311</v>
      </c>
      <c r="B6" s="71" t="s">
        <v>190</v>
      </c>
      <c r="C6" s="86">
        <v>9.8750000000000004E-2</v>
      </c>
      <c r="D6" s="87">
        <v>43217</v>
      </c>
      <c r="E6" s="85" t="s">
        <v>292</v>
      </c>
      <c r="F6" s="85" t="s">
        <v>293</v>
      </c>
      <c r="G6" s="88">
        <v>69969</v>
      </c>
      <c r="H6" s="89">
        <v>5480.64</v>
      </c>
      <c r="I6" s="89">
        <v>0</v>
      </c>
      <c r="J6" s="89">
        <v>5480.64</v>
      </c>
      <c r="K6" s="89">
        <v>0</v>
      </c>
      <c r="L6" s="88">
        <v>0</v>
      </c>
      <c r="M6" s="85" t="s">
        <v>310</v>
      </c>
      <c r="N6" s="90">
        <v>0</v>
      </c>
      <c r="O6" s="85" t="s">
        <v>294</v>
      </c>
    </row>
    <row r="7" spans="1:15" x14ac:dyDescent="0.2">
      <c r="A7" s="85" t="s">
        <v>313</v>
      </c>
      <c r="B7" s="85" t="s">
        <v>253</v>
      </c>
      <c r="C7" s="86">
        <v>32</v>
      </c>
      <c r="D7" s="87">
        <v>43280</v>
      </c>
      <c r="E7" s="85" t="s">
        <v>292</v>
      </c>
      <c r="F7" s="85" t="s">
        <v>293</v>
      </c>
      <c r="G7" s="88">
        <v>38400</v>
      </c>
      <c r="H7" s="89">
        <v>11568.99</v>
      </c>
      <c r="I7" s="89">
        <v>0</v>
      </c>
      <c r="J7" s="89">
        <v>11568.99</v>
      </c>
      <c r="K7" s="89">
        <v>0</v>
      </c>
      <c r="L7" s="88">
        <v>0</v>
      </c>
      <c r="M7" s="85" t="s">
        <v>20</v>
      </c>
      <c r="N7" s="90">
        <v>0</v>
      </c>
      <c r="O7" s="85" t="s">
        <v>294</v>
      </c>
    </row>
    <row r="8" spans="1:15" x14ac:dyDescent="0.2">
      <c r="A8" s="85" t="s">
        <v>523</v>
      </c>
      <c r="B8" s="85" t="s">
        <v>202</v>
      </c>
      <c r="C8" s="86">
        <v>0.71</v>
      </c>
      <c r="D8" s="87">
        <v>43231</v>
      </c>
      <c r="E8" s="85" t="s">
        <v>292</v>
      </c>
      <c r="F8" s="85" t="s">
        <v>293</v>
      </c>
      <c r="G8" s="88">
        <v>23370</v>
      </c>
      <c r="H8" s="89">
        <v>16592.7</v>
      </c>
      <c r="I8" s="89">
        <v>0</v>
      </c>
      <c r="J8" s="89">
        <v>16592.7</v>
      </c>
      <c r="K8" s="89">
        <v>0</v>
      </c>
      <c r="L8" s="88">
        <v>0</v>
      </c>
      <c r="M8" s="85" t="s">
        <v>35</v>
      </c>
      <c r="N8" s="90">
        <v>0</v>
      </c>
      <c r="O8" s="85" t="s">
        <v>294</v>
      </c>
    </row>
    <row r="9" spans="1:15" x14ac:dyDescent="0.2">
      <c r="A9" s="85" t="s">
        <v>304</v>
      </c>
      <c r="B9" s="85" t="s">
        <v>267</v>
      </c>
      <c r="C9" s="86">
        <v>0.63414599999999999</v>
      </c>
      <c r="D9" s="87">
        <v>43005</v>
      </c>
      <c r="E9" s="85" t="s">
        <v>292</v>
      </c>
      <c r="F9" s="85" t="s">
        <v>293</v>
      </c>
      <c r="G9" s="88">
        <v>0</v>
      </c>
      <c r="H9" s="89">
        <v>0</v>
      </c>
      <c r="I9" s="89">
        <v>0</v>
      </c>
      <c r="J9" s="89">
        <v>0</v>
      </c>
      <c r="K9" s="89">
        <v>0</v>
      </c>
      <c r="L9" s="88">
        <v>0</v>
      </c>
      <c r="M9" s="85" t="s">
        <v>35</v>
      </c>
      <c r="N9" s="90">
        <v>204</v>
      </c>
      <c r="O9" s="85" t="s">
        <v>294</v>
      </c>
    </row>
    <row r="10" spans="1:15" x14ac:dyDescent="0.2">
      <c r="A10" s="85" t="s">
        <v>300</v>
      </c>
      <c r="B10" s="85" t="s">
        <v>255</v>
      </c>
      <c r="C10" s="86">
        <v>0.85</v>
      </c>
      <c r="D10" s="87">
        <v>42877</v>
      </c>
      <c r="E10" s="85" t="s">
        <v>292</v>
      </c>
      <c r="F10" s="85" t="s">
        <v>293</v>
      </c>
      <c r="G10" s="88">
        <v>0</v>
      </c>
      <c r="H10" s="89">
        <v>0</v>
      </c>
      <c r="I10" s="89">
        <v>0</v>
      </c>
      <c r="J10" s="89">
        <v>0</v>
      </c>
      <c r="K10" s="89">
        <v>0</v>
      </c>
      <c r="L10" s="88">
        <v>0</v>
      </c>
      <c r="M10" s="85" t="s">
        <v>19</v>
      </c>
      <c r="N10" s="90">
        <v>332</v>
      </c>
      <c r="O10" s="85" t="s">
        <v>294</v>
      </c>
    </row>
    <row r="11" spans="1:15" x14ac:dyDescent="0.2">
      <c r="A11" s="85" t="s">
        <v>291</v>
      </c>
      <c r="B11" s="85" t="s">
        <v>194</v>
      </c>
      <c r="C11" s="86">
        <v>0.06</v>
      </c>
      <c r="D11" s="87">
        <v>42732</v>
      </c>
      <c r="E11" s="85" t="s">
        <v>292</v>
      </c>
      <c r="F11" s="85" t="s">
        <v>293</v>
      </c>
      <c r="G11" s="88">
        <v>0</v>
      </c>
      <c r="H11" s="89">
        <v>0</v>
      </c>
      <c r="I11" s="89">
        <v>0</v>
      </c>
      <c r="J11" s="89">
        <v>0</v>
      </c>
      <c r="K11" s="89">
        <v>0</v>
      </c>
      <c r="L11" s="88">
        <v>0</v>
      </c>
      <c r="M11" s="85" t="s">
        <v>35</v>
      </c>
      <c r="N11" s="90">
        <v>477</v>
      </c>
      <c r="O11" s="85" t="s">
        <v>294</v>
      </c>
    </row>
    <row r="12" spans="1:15" x14ac:dyDescent="0.2">
      <c r="A12" s="85" t="s">
        <v>291</v>
      </c>
      <c r="B12" s="85" t="s">
        <v>194</v>
      </c>
      <c r="C12" s="86">
        <v>0.06</v>
      </c>
      <c r="D12" s="87">
        <v>42921</v>
      </c>
      <c r="E12" s="85" t="s">
        <v>292</v>
      </c>
      <c r="F12" s="85" t="s">
        <v>293</v>
      </c>
      <c r="G12" s="88">
        <v>0</v>
      </c>
      <c r="H12" s="89">
        <v>0</v>
      </c>
      <c r="I12" s="89">
        <v>0</v>
      </c>
      <c r="J12" s="89">
        <v>0</v>
      </c>
      <c r="K12" s="89">
        <v>0</v>
      </c>
      <c r="L12" s="88">
        <v>0</v>
      </c>
      <c r="M12" s="85" t="s">
        <v>35</v>
      </c>
      <c r="N12" s="90">
        <v>288</v>
      </c>
      <c r="O12" s="85" t="s">
        <v>294</v>
      </c>
    </row>
    <row r="13" spans="1:15" x14ac:dyDescent="0.2">
      <c r="A13" s="85" t="s">
        <v>301</v>
      </c>
      <c r="B13" s="85" t="s">
        <v>234</v>
      </c>
      <c r="C13" s="86">
        <v>1.3720870000000001</v>
      </c>
      <c r="D13" s="87">
        <v>42877</v>
      </c>
      <c r="E13" s="85" t="s">
        <v>292</v>
      </c>
      <c r="F13" s="85" t="s">
        <v>293</v>
      </c>
      <c r="G13" s="88">
        <v>0</v>
      </c>
      <c r="H13" s="89">
        <v>0</v>
      </c>
      <c r="I13" s="89">
        <v>0</v>
      </c>
      <c r="J13" s="89">
        <v>0</v>
      </c>
      <c r="K13" s="89">
        <v>0</v>
      </c>
      <c r="L13" s="88">
        <v>0</v>
      </c>
      <c r="M13" s="85" t="s">
        <v>35</v>
      </c>
      <c r="N13" s="90">
        <v>332</v>
      </c>
      <c r="O13" s="85" t="s">
        <v>294</v>
      </c>
    </row>
    <row r="14" spans="1:15" x14ac:dyDescent="0.2">
      <c r="A14" s="85" t="s">
        <v>314</v>
      </c>
      <c r="B14" s="85">
        <v>605460005</v>
      </c>
      <c r="C14" s="86">
        <v>14</v>
      </c>
      <c r="D14" s="87">
        <v>43277</v>
      </c>
      <c r="E14" s="85" t="s">
        <v>292</v>
      </c>
      <c r="F14" s="85" t="s">
        <v>293</v>
      </c>
      <c r="G14" s="88">
        <v>118000</v>
      </c>
      <c r="H14" s="89">
        <v>15553.36</v>
      </c>
      <c r="I14" s="89">
        <v>0</v>
      </c>
      <c r="J14" s="89">
        <v>15553.36</v>
      </c>
      <c r="K14" s="89">
        <v>0</v>
      </c>
      <c r="L14" s="88">
        <v>0</v>
      </c>
      <c r="M14" s="85" t="s">
        <v>20</v>
      </c>
      <c r="N14" s="90">
        <v>0</v>
      </c>
      <c r="O14" s="85" t="s">
        <v>294</v>
      </c>
    </row>
    <row r="15" spans="1:15" x14ac:dyDescent="0.2">
      <c r="A15" s="85" t="s">
        <v>315</v>
      </c>
      <c r="B15" s="85" t="s">
        <v>192</v>
      </c>
      <c r="C15" s="86">
        <v>40</v>
      </c>
      <c r="D15" s="87">
        <v>43277</v>
      </c>
      <c r="E15" s="85" t="s">
        <v>292</v>
      </c>
      <c r="F15" s="85" t="s">
        <v>293</v>
      </c>
      <c r="G15" s="88">
        <v>22900</v>
      </c>
      <c r="H15" s="89">
        <v>8624.02</v>
      </c>
      <c r="I15" s="89">
        <v>0</v>
      </c>
      <c r="J15" s="89">
        <v>8624.02</v>
      </c>
      <c r="K15" s="89">
        <v>0</v>
      </c>
      <c r="L15" s="88">
        <v>0</v>
      </c>
      <c r="M15" s="85" t="s">
        <v>20</v>
      </c>
      <c r="N15" s="90">
        <v>0</v>
      </c>
      <c r="O15" s="85" t="s">
        <v>294</v>
      </c>
    </row>
    <row r="16" spans="1:15" x14ac:dyDescent="0.2">
      <c r="A16" s="85" t="s">
        <v>316</v>
      </c>
      <c r="B16" s="85" t="s">
        <v>229</v>
      </c>
      <c r="C16" s="86">
        <v>72</v>
      </c>
      <c r="D16" s="87">
        <v>43277</v>
      </c>
      <c r="E16" s="85" t="s">
        <v>292</v>
      </c>
      <c r="F16" s="85" t="s">
        <v>293</v>
      </c>
      <c r="G16" s="88">
        <v>36100</v>
      </c>
      <c r="H16" s="89">
        <v>24471.119999999999</v>
      </c>
      <c r="I16" s="89">
        <v>0</v>
      </c>
      <c r="J16" s="89">
        <v>24471.119999999999</v>
      </c>
      <c r="K16" s="89">
        <v>0</v>
      </c>
      <c r="L16" s="88">
        <v>0</v>
      </c>
      <c r="M16" s="85" t="s">
        <v>20</v>
      </c>
      <c r="N16" s="90">
        <v>0</v>
      </c>
      <c r="O16" s="85" t="s">
        <v>294</v>
      </c>
    </row>
    <row r="17" spans="1:15" x14ac:dyDescent="0.2">
      <c r="A17" s="85" t="s">
        <v>317</v>
      </c>
      <c r="B17" s="85" t="s">
        <v>231</v>
      </c>
      <c r="C17" s="86">
        <v>70</v>
      </c>
      <c r="D17" s="87">
        <v>43281</v>
      </c>
      <c r="E17" s="85" t="s">
        <v>292</v>
      </c>
      <c r="F17" s="85" t="s">
        <v>293</v>
      </c>
      <c r="G17" s="88">
        <v>13600</v>
      </c>
      <c r="H17" s="89">
        <v>8962.9500000000007</v>
      </c>
      <c r="I17" s="89">
        <v>0</v>
      </c>
      <c r="J17" s="89">
        <v>8962.9500000000007</v>
      </c>
      <c r="K17" s="89">
        <v>0</v>
      </c>
      <c r="L17" s="88">
        <v>0</v>
      </c>
      <c r="M17" s="85" t="s">
        <v>20</v>
      </c>
      <c r="N17" s="90">
        <v>0</v>
      </c>
      <c r="O17" s="85" t="s">
        <v>294</v>
      </c>
    </row>
    <row r="18" spans="1:15" x14ac:dyDescent="0.2">
      <c r="A18" s="85" t="s">
        <v>524</v>
      </c>
      <c r="B18" s="85" t="s">
        <v>271</v>
      </c>
      <c r="C18" s="86">
        <v>0.44</v>
      </c>
      <c r="D18" s="87">
        <v>43213</v>
      </c>
      <c r="E18" s="85" t="s">
        <v>292</v>
      </c>
      <c r="F18" s="85" t="s">
        <v>293</v>
      </c>
      <c r="G18" s="88">
        <v>13944</v>
      </c>
      <c r="H18" s="89">
        <v>4601.5200000000004</v>
      </c>
      <c r="I18" s="89">
        <v>0</v>
      </c>
      <c r="J18" s="89">
        <v>6135.36</v>
      </c>
      <c r="K18" s="89">
        <v>0</v>
      </c>
      <c r="L18" s="88">
        <v>0</v>
      </c>
      <c r="M18" s="85" t="s">
        <v>35</v>
      </c>
      <c r="N18" s="90">
        <v>0</v>
      </c>
      <c r="O18" s="85" t="s">
        <v>294</v>
      </c>
    </row>
    <row r="19" spans="1:15" x14ac:dyDescent="0.2">
      <c r="A19" s="85" t="s">
        <v>298</v>
      </c>
      <c r="B19" s="85" t="s">
        <v>299</v>
      </c>
      <c r="C19" s="86">
        <v>0.55000000000000004</v>
      </c>
      <c r="D19" s="87">
        <v>42696</v>
      </c>
      <c r="E19" s="85" t="s">
        <v>292</v>
      </c>
      <c r="F19" s="85" t="s">
        <v>293</v>
      </c>
      <c r="G19" s="88">
        <v>0</v>
      </c>
      <c r="H19" s="89">
        <v>0</v>
      </c>
      <c r="I19" s="89">
        <v>0</v>
      </c>
      <c r="J19" s="89">
        <v>0</v>
      </c>
      <c r="K19" s="89">
        <v>0</v>
      </c>
      <c r="L19" s="88">
        <v>0</v>
      </c>
      <c r="M19" s="85" t="s">
        <v>35</v>
      </c>
      <c r="N19" s="90">
        <v>513</v>
      </c>
      <c r="O19" s="85" t="s">
        <v>294</v>
      </c>
    </row>
    <row r="20" spans="1:15" x14ac:dyDescent="0.2">
      <c r="A20" s="85" t="s">
        <v>319</v>
      </c>
      <c r="B20" s="85">
        <v>664068004</v>
      </c>
      <c r="C20" s="86">
        <v>50</v>
      </c>
      <c r="D20" s="87">
        <v>43277</v>
      </c>
      <c r="E20" s="85" t="s">
        <v>292</v>
      </c>
      <c r="F20" s="85" t="s">
        <v>293</v>
      </c>
      <c r="G20" s="88">
        <v>17000</v>
      </c>
      <c r="H20" s="89">
        <v>8002.64</v>
      </c>
      <c r="I20" s="89">
        <v>0</v>
      </c>
      <c r="J20" s="89">
        <v>8002.64</v>
      </c>
      <c r="K20" s="89">
        <v>0</v>
      </c>
      <c r="L20" s="88">
        <v>0</v>
      </c>
      <c r="M20" s="85" t="s">
        <v>20</v>
      </c>
      <c r="N20" s="90">
        <v>0</v>
      </c>
      <c r="O20" s="85" t="s">
        <v>294</v>
      </c>
    </row>
    <row r="21" spans="1:15" x14ac:dyDescent="0.2">
      <c r="A21" s="85" t="s">
        <v>525</v>
      </c>
      <c r="B21" s="85" t="s">
        <v>236</v>
      </c>
      <c r="C21" s="86">
        <v>0.13800000000000001</v>
      </c>
      <c r="D21" s="87">
        <v>43213</v>
      </c>
      <c r="E21" s="85" t="s">
        <v>292</v>
      </c>
      <c r="F21" s="85" t="s">
        <v>293</v>
      </c>
      <c r="G21" s="88">
        <v>33623</v>
      </c>
      <c r="H21" s="89">
        <v>6494.1</v>
      </c>
      <c r="I21" s="89">
        <v>0</v>
      </c>
      <c r="J21" s="89">
        <v>6494.1</v>
      </c>
      <c r="K21" s="89">
        <v>0</v>
      </c>
      <c r="L21" s="88">
        <v>0</v>
      </c>
      <c r="M21" s="85" t="s">
        <v>210</v>
      </c>
      <c r="N21" s="90">
        <v>0</v>
      </c>
      <c r="O21" s="85" t="s">
        <v>294</v>
      </c>
    </row>
    <row r="22" spans="1:15" x14ac:dyDescent="0.2">
      <c r="A22" s="85" t="s">
        <v>526</v>
      </c>
      <c r="B22" s="71" t="s">
        <v>307</v>
      </c>
      <c r="C22" s="86">
        <v>0.28934500000000002</v>
      </c>
      <c r="D22" s="87">
        <v>43221</v>
      </c>
      <c r="E22" s="85" t="s">
        <v>292</v>
      </c>
      <c r="F22" s="85" t="s">
        <v>293</v>
      </c>
      <c r="G22" s="88">
        <v>6500</v>
      </c>
      <c r="H22" s="89">
        <v>1222.48</v>
      </c>
      <c r="I22" s="89">
        <v>0</v>
      </c>
      <c r="J22" s="89">
        <v>1880.74</v>
      </c>
      <c r="K22" s="89">
        <v>0</v>
      </c>
      <c r="L22" s="88">
        <v>0</v>
      </c>
      <c r="M22" s="85" t="s">
        <v>35</v>
      </c>
      <c r="N22" s="90">
        <v>0</v>
      </c>
      <c r="O22" s="85" t="s">
        <v>294</v>
      </c>
    </row>
    <row r="23" spans="1:15" x14ac:dyDescent="0.2">
      <c r="A23" s="85" t="s">
        <v>296</v>
      </c>
      <c r="B23" s="85" t="s">
        <v>297</v>
      </c>
      <c r="C23" s="86">
        <v>0.43735099999999999</v>
      </c>
      <c r="D23" s="87">
        <v>42874</v>
      </c>
      <c r="E23" s="85" t="s">
        <v>292</v>
      </c>
      <c r="F23" s="85" t="s">
        <v>293</v>
      </c>
      <c r="G23" s="88">
        <v>0</v>
      </c>
      <c r="H23" s="89">
        <v>0</v>
      </c>
      <c r="I23" s="89">
        <v>0</v>
      </c>
      <c r="J23" s="89">
        <v>0</v>
      </c>
      <c r="K23" s="89">
        <v>0</v>
      </c>
      <c r="L23" s="88">
        <v>0</v>
      </c>
      <c r="M23" s="85" t="s">
        <v>35</v>
      </c>
      <c r="N23" s="90">
        <v>335</v>
      </c>
      <c r="O23" s="85" t="s">
        <v>294</v>
      </c>
    </row>
    <row r="24" spans="1:15" x14ac:dyDescent="0.2">
      <c r="A24" s="60"/>
      <c r="B24" s="60"/>
      <c r="C24" s="61"/>
      <c r="D24" s="62"/>
      <c r="E24" s="60"/>
      <c r="F24" s="60"/>
      <c r="G24" s="63"/>
      <c r="H24" s="64"/>
      <c r="I24" s="64"/>
      <c r="J24" s="64"/>
      <c r="K24" s="64"/>
      <c r="L24" s="63"/>
      <c r="M24" s="60"/>
      <c r="N24" s="65"/>
      <c r="O24" s="60"/>
    </row>
    <row r="25" spans="1:15" x14ac:dyDescent="0.2">
      <c r="A25" s="60"/>
      <c r="B25" s="60"/>
      <c r="C25" s="61"/>
      <c r="D25" s="62"/>
      <c r="E25" s="60"/>
      <c r="F25" s="60"/>
      <c r="G25" s="63"/>
      <c r="H25" s="64"/>
      <c r="I25" s="64"/>
      <c r="J25" s="64"/>
      <c r="K25" s="64"/>
      <c r="L25" s="63"/>
      <c r="M25" s="60"/>
      <c r="N25" s="65"/>
      <c r="O25" s="60"/>
    </row>
    <row r="26" spans="1:15" x14ac:dyDescent="0.2">
      <c r="A26" s="60"/>
      <c r="B26" s="60"/>
      <c r="C26" s="61"/>
      <c r="D26" s="62"/>
      <c r="E26" s="60"/>
      <c r="F26" s="60"/>
      <c r="G26" s="63"/>
      <c r="H26" s="64"/>
      <c r="I26" s="64"/>
      <c r="J26" s="64"/>
      <c r="K26" s="64"/>
      <c r="L26" s="63"/>
      <c r="M26" s="60"/>
      <c r="N26" s="65"/>
      <c r="O26" s="6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6"/>
  <sheetViews>
    <sheetView workbookViewId="0">
      <selection activeCell="B21" sqref="B21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72" t="s">
        <v>57</v>
      </c>
      <c r="C1" s="73" t="s">
        <v>58</v>
      </c>
      <c r="D1" s="73" t="s">
        <v>59</v>
      </c>
      <c r="E1" s="73" t="s">
        <v>60</v>
      </c>
      <c r="F1" s="73" t="s">
        <v>61</v>
      </c>
      <c r="G1" s="73" t="s">
        <v>62</v>
      </c>
    </row>
    <row r="2" spans="1:12" ht="15" x14ac:dyDescent="0.25">
      <c r="A2" s="46"/>
      <c r="B2" s="74" t="s">
        <v>71</v>
      </c>
      <c r="C2" s="75"/>
      <c r="D2" s="75"/>
      <c r="E2" s="75"/>
      <c r="F2" s="75"/>
      <c r="G2" s="75"/>
    </row>
    <row r="3" spans="1:12" x14ac:dyDescent="0.2">
      <c r="A3" s="32" t="s">
        <v>24</v>
      </c>
      <c r="B3" s="76" t="s">
        <v>72</v>
      </c>
      <c r="C3" s="75">
        <v>51109427.710000001</v>
      </c>
      <c r="D3" s="75">
        <v>0</v>
      </c>
      <c r="E3" s="75">
        <v>0</v>
      </c>
      <c r="F3" s="75">
        <v>0</v>
      </c>
      <c r="G3" s="75">
        <v>51109427.710000001</v>
      </c>
      <c r="H3" s="32"/>
    </row>
    <row r="4" spans="1:12" x14ac:dyDescent="0.2">
      <c r="A4" s="32" t="s">
        <v>24</v>
      </c>
      <c r="B4" s="76" t="s">
        <v>73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32"/>
    </row>
    <row r="5" spans="1:12" x14ac:dyDescent="0.2">
      <c r="A5" s="32" t="s">
        <v>24</v>
      </c>
      <c r="B5" s="76" t="s">
        <v>74</v>
      </c>
      <c r="C5" s="75">
        <v>721804.77</v>
      </c>
      <c r="D5" s="75">
        <v>5434.36</v>
      </c>
      <c r="E5" s="75">
        <v>2717.18</v>
      </c>
      <c r="F5" s="75">
        <v>2717.18</v>
      </c>
      <c r="G5" s="75">
        <v>724521.95</v>
      </c>
      <c r="H5" s="32"/>
    </row>
    <row r="6" spans="1:12" x14ac:dyDescent="0.2">
      <c r="A6" s="32" t="s">
        <v>24</v>
      </c>
      <c r="B6" s="76" t="s">
        <v>75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32"/>
    </row>
    <row r="7" spans="1:12" x14ac:dyDescent="0.2">
      <c r="A7" s="32" t="s">
        <v>24</v>
      </c>
      <c r="B7" s="76" t="s">
        <v>76</v>
      </c>
      <c r="C7" s="75">
        <v>374069.08</v>
      </c>
      <c r="D7" s="75">
        <v>28810.89</v>
      </c>
      <c r="E7" s="75">
        <v>5434.36</v>
      </c>
      <c r="F7" s="75">
        <v>0</v>
      </c>
      <c r="G7" s="75">
        <v>397445.61</v>
      </c>
      <c r="H7" s="32"/>
    </row>
    <row r="8" spans="1:12" x14ac:dyDescent="0.2">
      <c r="A8" s="32" t="s">
        <v>38</v>
      </c>
      <c r="B8" s="76" t="s">
        <v>77</v>
      </c>
      <c r="C8" s="75">
        <v>0</v>
      </c>
      <c r="D8" s="75">
        <v>2717.18</v>
      </c>
      <c r="E8" s="75">
        <v>2717.18</v>
      </c>
      <c r="F8" s="75">
        <v>0</v>
      </c>
      <c r="G8" s="75">
        <v>0</v>
      </c>
      <c r="H8" s="12"/>
      <c r="L8" s="32"/>
    </row>
    <row r="9" spans="1:12" x14ac:dyDescent="0.2">
      <c r="A9" s="12" t="s">
        <v>64</v>
      </c>
      <c r="B9" s="76" t="s">
        <v>78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32"/>
      <c r="L9" s="12"/>
    </row>
    <row r="10" spans="1:12" x14ac:dyDescent="0.2">
      <c r="A10" s="49"/>
      <c r="B10" s="76" t="s">
        <v>79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L10" s="32"/>
    </row>
    <row r="11" spans="1:12" x14ac:dyDescent="0.2">
      <c r="A11" s="12" t="s">
        <v>26</v>
      </c>
      <c r="B11" s="76" t="s">
        <v>80</v>
      </c>
      <c r="C11" s="75">
        <v>169712.4</v>
      </c>
      <c r="D11" s="75">
        <v>-48.66</v>
      </c>
      <c r="E11" s="75">
        <v>26180.46</v>
      </c>
      <c r="F11" s="75">
        <v>0</v>
      </c>
      <c r="G11" s="75">
        <v>143483.28</v>
      </c>
      <c r="H11" s="12"/>
      <c r="L11" s="12"/>
    </row>
    <row r="12" spans="1:12" x14ac:dyDescent="0.2">
      <c r="A12" s="12" t="s">
        <v>26</v>
      </c>
      <c r="B12" s="76" t="s">
        <v>81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12"/>
      <c r="L12" s="12"/>
    </row>
    <row r="13" spans="1:12" x14ac:dyDescent="0.2">
      <c r="A13" s="12" t="s">
        <v>26</v>
      </c>
      <c r="B13" s="76" t="s">
        <v>82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12"/>
      <c r="L13" s="12"/>
    </row>
    <row r="14" spans="1:12" x14ac:dyDescent="0.2">
      <c r="A14" s="32" t="s">
        <v>38</v>
      </c>
      <c r="B14" s="76" t="s">
        <v>83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32"/>
      <c r="L14" s="12"/>
    </row>
    <row r="15" spans="1:12" x14ac:dyDescent="0.2">
      <c r="A15" s="12" t="s">
        <v>26</v>
      </c>
      <c r="B15" s="76" t="s">
        <v>84</v>
      </c>
      <c r="C15" s="75">
        <v>16425.41</v>
      </c>
      <c r="D15" s="75">
        <v>-26.2</v>
      </c>
      <c r="E15" s="75">
        <v>0</v>
      </c>
      <c r="F15" s="75">
        <v>0</v>
      </c>
      <c r="G15" s="75">
        <v>16399.21</v>
      </c>
      <c r="H15" s="12"/>
    </row>
    <row r="16" spans="1:12" x14ac:dyDescent="0.2">
      <c r="A16" s="32" t="s">
        <v>24</v>
      </c>
      <c r="B16" s="76" t="s">
        <v>85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32"/>
    </row>
    <row r="17" spans="1:8" x14ac:dyDescent="0.2">
      <c r="A17" s="12" t="s">
        <v>36</v>
      </c>
      <c r="B17" s="76" t="s">
        <v>86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12"/>
    </row>
    <row r="18" spans="1:8" x14ac:dyDescent="0.2">
      <c r="A18" s="49"/>
      <c r="B18" s="76" t="s">
        <v>446</v>
      </c>
      <c r="C18" s="75">
        <v>52391439.369999997</v>
      </c>
      <c r="D18" s="75">
        <v>36887.57</v>
      </c>
      <c r="E18" s="75">
        <v>37049.18</v>
      </c>
      <c r="F18" s="75">
        <v>0</v>
      </c>
      <c r="G18" s="75">
        <v>52391277.759999998</v>
      </c>
    </row>
    <row r="19" spans="1:8" x14ac:dyDescent="0.2">
      <c r="A19" s="49"/>
      <c r="B19" s="74" t="s">
        <v>87</v>
      </c>
      <c r="C19" s="75"/>
      <c r="D19" s="75"/>
      <c r="E19" s="75"/>
      <c r="F19" s="75"/>
      <c r="G19" s="75"/>
    </row>
    <row r="20" spans="1:8" x14ac:dyDescent="0.2">
      <c r="A20" s="12" t="s">
        <v>30</v>
      </c>
      <c r="B20" s="76" t="s">
        <v>88</v>
      </c>
      <c r="C20" s="75">
        <v>0</v>
      </c>
      <c r="D20" s="75">
        <v>5434.36</v>
      </c>
      <c r="E20" s="75">
        <v>5434.36</v>
      </c>
      <c r="F20" s="75">
        <v>0</v>
      </c>
      <c r="G20" s="75">
        <v>0</v>
      </c>
      <c r="H20" s="12"/>
    </row>
    <row r="21" spans="1:8" x14ac:dyDescent="0.2">
      <c r="A21" s="12" t="s">
        <v>64</v>
      </c>
      <c r="B21" s="76" t="s">
        <v>89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32"/>
    </row>
    <row r="22" spans="1:8" x14ac:dyDescent="0.2">
      <c r="A22" s="49"/>
      <c r="B22" s="76" t="s">
        <v>90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8" x14ac:dyDescent="0.2">
      <c r="A23" s="12" t="s">
        <v>26</v>
      </c>
      <c r="B23" s="76" t="s">
        <v>91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12"/>
    </row>
    <row r="24" spans="1:8" x14ac:dyDescent="0.2">
      <c r="A24" s="32" t="s">
        <v>24</v>
      </c>
      <c r="B24" s="76" t="s">
        <v>92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32"/>
    </row>
    <row r="25" spans="1:8" x14ac:dyDescent="0.2">
      <c r="A25" s="32" t="s">
        <v>24</v>
      </c>
      <c r="B25" s="76" t="s">
        <v>447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32"/>
    </row>
    <row r="26" spans="1:8" x14ac:dyDescent="0.2">
      <c r="A26" s="12" t="s">
        <v>29</v>
      </c>
      <c r="B26" s="76" t="s">
        <v>93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12"/>
    </row>
    <row r="27" spans="1:8" x14ac:dyDescent="0.2">
      <c r="A27" s="12" t="s">
        <v>26</v>
      </c>
      <c r="B27" s="76" t="s">
        <v>94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12"/>
    </row>
    <row r="28" spans="1:8" x14ac:dyDescent="0.2">
      <c r="A28" s="12" t="s">
        <v>36</v>
      </c>
      <c r="B28" s="76" t="s">
        <v>95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12"/>
    </row>
    <row r="29" spans="1:8" x14ac:dyDescent="0.2">
      <c r="A29" s="49"/>
      <c r="B29" s="76" t="s">
        <v>448</v>
      </c>
      <c r="C29" s="75">
        <v>0</v>
      </c>
      <c r="D29" s="75">
        <v>5434.36</v>
      </c>
      <c r="E29" s="75">
        <v>5434.36</v>
      </c>
      <c r="F29" s="75">
        <v>0</v>
      </c>
      <c r="G29" s="75">
        <v>0</v>
      </c>
    </row>
    <row r="30" spans="1:8" x14ac:dyDescent="0.2">
      <c r="A30" s="49"/>
      <c r="B30" s="76" t="s">
        <v>449</v>
      </c>
      <c r="C30" s="75">
        <v>52391439.369999997</v>
      </c>
      <c r="D30" s="75">
        <v>42321.93</v>
      </c>
      <c r="E30" s="75">
        <v>42483.54</v>
      </c>
      <c r="F30" s="75">
        <v>0</v>
      </c>
      <c r="G30" s="75">
        <v>52391277.759999998</v>
      </c>
    </row>
    <row r="31" spans="1:8" x14ac:dyDescent="0.2">
      <c r="A31" s="49"/>
      <c r="B31" s="74" t="s">
        <v>96</v>
      </c>
      <c r="C31" s="75"/>
      <c r="D31" s="75"/>
      <c r="E31" s="75"/>
      <c r="F31" s="75"/>
      <c r="G31" s="75"/>
    </row>
    <row r="32" spans="1:8" x14ac:dyDescent="0.2">
      <c r="A32" s="32" t="s">
        <v>24</v>
      </c>
      <c r="B32" s="76" t="s">
        <v>97</v>
      </c>
      <c r="C32" s="75">
        <v>14809957.970000001</v>
      </c>
      <c r="D32" s="75">
        <v>433857.87</v>
      </c>
      <c r="E32" s="75">
        <v>-3299.41</v>
      </c>
      <c r="F32" s="75">
        <v>-919.29</v>
      </c>
      <c r="G32" s="75">
        <v>15247115.25</v>
      </c>
      <c r="H32" s="32"/>
    </row>
    <row r="33" spans="1:8" x14ac:dyDescent="0.2">
      <c r="A33" s="32" t="s">
        <v>24</v>
      </c>
      <c r="B33" s="76" t="s">
        <v>98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32"/>
    </row>
    <row r="34" spans="1:8" x14ac:dyDescent="0.2">
      <c r="A34" s="32" t="s">
        <v>24</v>
      </c>
      <c r="B34" s="76" t="s">
        <v>99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32"/>
    </row>
    <row r="35" spans="1:8" x14ac:dyDescent="0.2">
      <c r="A35" s="32" t="s">
        <v>24</v>
      </c>
      <c r="B35" s="76" t="s">
        <v>100</v>
      </c>
      <c r="C35" s="75">
        <v>18881.009999999998</v>
      </c>
      <c r="D35" s="75">
        <v>286.19</v>
      </c>
      <c r="E35" s="75">
        <v>3.84</v>
      </c>
      <c r="F35" s="75">
        <v>45.1</v>
      </c>
      <c r="G35" s="75">
        <v>19163.36</v>
      </c>
      <c r="H35" s="32"/>
    </row>
    <row r="36" spans="1:8" x14ac:dyDescent="0.2">
      <c r="A36" s="12" t="s">
        <v>26</v>
      </c>
      <c r="B36" s="76" t="s">
        <v>101</v>
      </c>
      <c r="C36" s="75">
        <v>-146.29</v>
      </c>
      <c r="D36" s="75">
        <v>-33.22</v>
      </c>
      <c r="E36" s="75">
        <v>-22.56</v>
      </c>
      <c r="F36" s="75">
        <v>0</v>
      </c>
      <c r="G36" s="75">
        <v>-156.94999999999999</v>
      </c>
      <c r="H36" s="12"/>
    </row>
    <row r="37" spans="1:8" x14ac:dyDescent="0.2">
      <c r="A37" s="32" t="s">
        <v>38</v>
      </c>
      <c r="B37" s="76" t="s">
        <v>102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32"/>
    </row>
    <row r="38" spans="1:8" x14ac:dyDescent="0.2">
      <c r="A38" s="12" t="s">
        <v>30</v>
      </c>
      <c r="B38" s="76" t="s">
        <v>103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12"/>
    </row>
    <row r="39" spans="1:8" x14ac:dyDescent="0.2">
      <c r="A39" s="12" t="s">
        <v>64</v>
      </c>
      <c r="B39" s="76" t="s">
        <v>104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12"/>
    </row>
    <row r="40" spans="1:8" x14ac:dyDescent="0.2">
      <c r="A40" s="12" t="s">
        <v>64</v>
      </c>
      <c r="B40" s="76" t="s">
        <v>105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12"/>
    </row>
    <row r="41" spans="1:8" x14ac:dyDescent="0.2">
      <c r="A41" s="51" t="s">
        <v>63</v>
      </c>
      <c r="B41" s="76" t="s">
        <v>106</v>
      </c>
      <c r="C41" s="75">
        <v>14828692.689999999</v>
      </c>
      <c r="D41" s="75">
        <v>434110.84</v>
      </c>
      <c r="E41" s="75">
        <v>-3318.13</v>
      </c>
      <c r="F41" s="75">
        <v>0</v>
      </c>
      <c r="G41" s="75">
        <v>15266121.66</v>
      </c>
    </row>
    <row r="42" spans="1:8" x14ac:dyDescent="0.2">
      <c r="A42" s="51" t="s">
        <v>63</v>
      </c>
      <c r="B42" s="76" t="s">
        <v>107</v>
      </c>
      <c r="C42" s="75">
        <v>65919385.68</v>
      </c>
      <c r="D42" s="75">
        <v>433857.87</v>
      </c>
      <c r="E42" s="75">
        <v>-3299.41</v>
      </c>
      <c r="F42" s="75">
        <v>0</v>
      </c>
      <c r="G42" s="75">
        <v>66356542.960000001</v>
      </c>
    </row>
    <row r="43" spans="1:8" x14ac:dyDescent="0.2">
      <c r="A43" s="51" t="s">
        <v>63</v>
      </c>
      <c r="B43" s="76" t="s">
        <v>450</v>
      </c>
      <c r="C43" s="75">
        <v>67220132.060000002</v>
      </c>
      <c r="D43" s="75">
        <v>476432.77</v>
      </c>
      <c r="E43" s="75">
        <v>39165.410000000003</v>
      </c>
      <c r="F43" s="75">
        <v>0</v>
      </c>
      <c r="G43" s="75">
        <v>67657399.420000002</v>
      </c>
    </row>
    <row r="44" spans="1:8" ht="15" x14ac:dyDescent="0.25">
      <c r="A44" s="46"/>
      <c r="B44" s="74" t="s">
        <v>108</v>
      </c>
      <c r="C44" s="75"/>
      <c r="D44" s="75"/>
      <c r="E44" s="75"/>
      <c r="F44" s="75"/>
      <c r="G44" s="75"/>
    </row>
    <row r="45" spans="1:8" x14ac:dyDescent="0.2">
      <c r="A45" s="48" t="s">
        <v>63</v>
      </c>
      <c r="B45" s="76" t="s">
        <v>109</v>
      </c>
      <c r="C45" s="75">
        <v>713238.38</v>
      </c>
      <c r="D45" s="75">
        <v>0</v>
      </c>
      <c r="E45" s="75">
        <v>-74.86</v>
      </c>
      <c r="F45" s="75">
        <v>0</v>
      </c>
      <c r="G45" s="75">
        <v>713163.52</v>
      </c>
    </row>
    <row r="46" spans="1:8" x14ac:dyDescent="0.2">
      <c r="A46" s="48" t="s">
        <v>63</v>
      </c>
      <c r="B46" s="76" t="s">
        <v>110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8" x14ac:dyDescent="0.2">
      <c r="A47" s="48" t="s">
        <v>63</v>
      </c>
      <c r="B47" s="76" t="s">
        <v>111</v>
      </c>
      <c r="C47" s="75">
        <v>8758.75</v>
      </c>
      <c r="D47" s="75">
        <v>0</v>
      </c>
      <c r="E47" s="75">
        <v>0</v>
      </c>
      <c r="F47" s="75">
        <v>0</v>
      </c>
      <c r="G47" s="75">
        <v>8758.75</v>
      </c>
    </row>
    <row r="48" spans="1:8" x14ac:dyDescent="0.2">
      <c r="A48" s="48" t="s">
        <v>63</v>
      </c>
      <c r="B48" s="76" t="s">
        <v>112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</row>
    <row r="49" spans="1:7" x14ac:dyDescent="0.2">
      <c r="A49" s="48" t="s">
        <v>63</v>
      </c>
      <c r="B49" s="76" t="s">
        <v>113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">
      <c r="A50" s="48" t="s">
        <v>63</v>
      </c>
      <c r="B50" s="76" t="s">
        <v>114</v>
      </c>
      <c r="C50" s="75">
        <v>231.78</v>
      </c>
      <c r="D50" s="75">
        <v>86.75</v>
      </c>
      <c r="E50" s="75">
        <v>0</v>
      </c>
      <c r="F50" s="75">
        <v>0</v>
      </c>
      <c r="G50" s="75">
        <v>145.03</v>
      </c>
    </row>
    <row r="51" spans="1:7" x14ac:dyDescent="0.2">
      <c r="A51" s="48" t="s">
        <v>63</v>
      </c>
      <c r="B51" s="76" t="s">
        <v>115</v>
      </c>
      <c r="C51" s="75">
        <v>526.79</v>
      </c>
      <c r="D51" s="75">
        <v>0</v>
      </c>
      <c r="E51" s="75">
        <v>0</v>
      </c>
      <c r="F51" s="75">
        <v>0</v>
      </c>
      <c r="G51" s="75">
        <v>526.79</v>
      </c>
    </row>
    <row r="52" spans="1:7" x14ac:dyDescent="0.2">
      <c r="A52" s="48" t="s">
        <v>63</v>
      </c>
      <c r="B52" s="76" t="s">
        <v>116</v>
      </c>
      <c r="C52" s="75">
        <v>740.07</v>
      </c>
      <c r="D52" s="75">
        <v>0</v>
      </c>
      <c r="E52" s="75">
        <v>0</v>
      </c>
      <c r="F52" s="75">
        <v>0</v>
      </c>
      <c r="G52" s="75">
        <v>740.07</v>
      </c>
    </row>
    <row r="53" spans="1:7" x14ac:dyDescent="0.2">
      <c r="A53" s="48" t="s">
        <v>63</v>
      </c>
      <c r="B53" s="76" t="s">
        <v>117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">
      <c r="A54" s="48" t="s">
        <v>63</v>
      </c>
      <c r="B54" s="76" t="s">
        <v>118</v>
      </c>
      <c r="C54" s="75">
        <v>45.07</v>
      </c>
      <c r="D54" s="75">
        <v>0</v>
      </c>
      <c r="E54" s="75">
        <v>0</v>
      </c>
      <c r="F54" s="75">
        <v>0</v>
      </c>
      <c r="G54" s="75">
        <v>45.07</v>
      </c>
    </row>
    <row r="55" spans="1:7" x14ac:dyDescent="0.2">
      <c r="A55" s="48" t="s">
        <v>63</v>
      </c>
      <c r="B55" s="76" t="s">
        <v>119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">
      <c r="A56" s="48" t="s">
        <v>63</v>
      </c>
      <c r="B56" s="76" t="s">
        <v>120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">
      <c r="A57" s="48" t="s">
        <v>63</v>
      </c>
      <c r="B57" s="76" t="s">
        <v>451</v>
      </c>
      <c r="C57" s="75">
        <v>723540.84</v>
      </c>
      <c r="D57" s="75">
        <v>86.75</v>
      </c>
      <c r="E57" s="75">
        <v>-74.86</v>
      </c>
      <c r="F57" s="75">
        <v>0</v>
      </c>
      <c r="G57" s="75">
        <v>723379.23</v>
      </c>
    </row>
    <row r="58" spans="1:7" ht="15" x14ac:dyDescent="0.25">
      <c r="A58" s="46"/>
      <c r="B58" s="74" t="s">
        <v>122</v>
      </c>
      <c r="C58" s="75"/>
      <c r="D58" s="75"/>
      <c r="E58" s="75"/>
      <c r="F58" s="75"/>
      <c r="G58" s="75"/>
    </row>
    <row r="59" spans="1:7" x14ac:dyDescent="0.2">
      <c r="A59" s="48" t="s">
        <v>63</v>
      </c>
      <c r="B59" s="76" t="s">
        <v>122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">
      <c r="A60" s="48" t="s">
        <v>63</v>
      </c>
      <c r="B60" s="76" t="s">
        <v>123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">
      <c r="A61" s="48" t="s">
        <v>63</v>
      </c>
      <c r="B61" s="76" t="s">
        <v>124</v>
      </c>
      <c r="C61" s="75">
        <v>10154.25</v>
      </c>
      <c r="D61" s="75">
        <v>0</v>
      </c>
      <c r="E61" s="75">
        <v>0</v>
      </c>
      <c r="F61" s="75">
        <v>0</v>
      </c>
      <c r="G61" s="75">
        <v>10154.25</v>
      </c>
    </row>
    <row r="62" spans="1:7" x14ac:dyDescent="0.2">
      <c r="A62" s="48" t="s">
        <v>63</v>
      </c>
      <c r="B62" s="76" t="s">
        <v>125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">
      <c r="A63" s="48" t="s">
        <v>63</v>
      </c>
      <c r="B63" s="76" t="s">
        <v>126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">
      <c r="A64" s="48" t="s">
        <v>63</v>
      </c>
      <c r="B64" s="76" t="s">
        <v>452</v>
      </c>
      <c r="C64" s="75">
        <v>10154.25</v>
      </c>
      <c r="D64" s="75">
        <v>0</v>
      </c>
      <c r="E64" s="75">
        <v>0</v>
      </c>
      <c r="F64" s="75">
        <v>0</v>
      </c>
      <c r="G64" s="75">
        <v>10154.25</v>
      </c>
    </row>
    <row r="65" spans="1:7" x14ac:dyDescent="0.2">
      <c r="A65" s="48" t="s">
        <v>63</v>
      </c>
      <c r="B65" s="76" t="s">
        <v>453</v>
      </c>
      <c r="C65" s="75">
        <v>713386.59</v>
      </c>
      <c r="D65" s="75">
        <v>86.75</v>
      </c>
      <c r="E65" s="75">
        <v>-74.86</v>
      </c>
      <c r="F65" s="75">
        <v>0</v>
      </c>
      <c r="G65" s="75">
        <v>713224.98</v>
      </c>
    </row>
    <row r="66" spans="1:7" x14ac:dyDescent="0.2">
      <c r="A66" s="48" t="s">
        <v>63</v>
      </c>
      <c r="B66" s="76" t="s">
        <v>127</v>
      </c>
      <c r="C66" s="75">
        <v>713386.59</v>
      </c>
      <c r="D66" s="75">
        <v>86.75</v>
      </c>
      <c r="E66" s="75">
        <v>-74.86</v>
      </c>
      <c r="F66" s="75">
        <v>0</v>
      </c>
      <c r="G66" s="75">
        <v>713224.98</v>
      </c>
    </row>
    <row r="67" spans="1:7" x14ac:dyDescent="0.2">
      <c r="A67" s="48" t="s">
        <v>63</v>
      </c>
      <c r="B67" s="76" t="s">
        <v>128</v>
      </c>
      <c r="C67" s="75">
        <v>822984.22</v>
      </c>
      <c r="D67" s="75">
        <v>0</v>
      </c>
      <c r="E67" s="75">
        <v>0</v>
      </c>
      <c r="F67" s="75">
        <v>0</v>
      </c>
      <c r="G67" s="75">
        <v>822984.22</v>
      </c>
    </row>
    <row r="68" spans="1:7" x14ac:dyDescent="0.2">
      <c r="A68" s="48" t="s">
        <v>63</v>
      </c>
      <c r="B68" s="76" t="s">
        <v>129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">
      <c r="A69" s="48" t="s">
        <v>63</v>
      </c>
      <c r="B69" s="76" t="s">
        <v>130</v>
      </c>
      <c r="C69" s="75">
        <v>1536370.81</v>
      </c>
      <c r="D69" s="75">
        <v>86.75</v>
      </c>
      <c r="E69" s="75">
        <v>-74.86</v>
      </c>
      <c r="F69" s="75">
        <v>0</v>
      </c>
      <c r="G69" s="75">
        <v>1536209.2</v>
      </c>
    </row>
    <row r="70" spans="1:7" ht="15" x14ac:dyDescent="0.25">
      <c r="A70" s="46"/>
      <c r="B70" s="74" t="s">
        <v>131</v>
      </c>
      <c r="C70" s="75"/>
      <c r="D70" s="75"/>
      <c r="E70" s="75"/>
      <c r="F70" s="75"/>
      <c r="G70" s="75"/>
    </row>
    <row r="71" spans="1:7" x14ac:dyDescent="0.2">
      <c r="A71" s="48" t="s">
        <v>63</v>
      </c>
      <c r="B71" s="76" t="s">
        <v>132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</row>
    <row r="72" spans="1:7" x14ac:dyDescent="0.2">
      <c r="A72" s="48" t="s">
        <v>63</v>
      </c>
      <c r="B72" s="76" t="s">
        <v>133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">
      <c r="A73" s="48" t="s">
        <v>63</v>
      </c>
      <c r="B73" s="76" t="s">
        <v>155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ht="15" x14ac:dyDescent="0.25">
      <c r="A74" s="46"/>
      <c r="B74" s="76" t="s">
        <v>134</v>
      </c>
      <c r="C74" s="75">
        <v>51112372.229999997</v>
      </c>
      <c r="D74" s="75">
        <v>0</v>
      </c>
      <c r="E74" s="75">
        <v>0</v>
      </c>
      <c r="F74" s="75">
        <v>0</v>
      </c>
      <c r="G74" s="75">
        <v>51112372.229999997</v>
      </c>
    </row>
    <row r="75" spans="1:7" x14ac:dyDescent="0.2">
      <c r="A75" s="48" t="s">
        <v>63</v>
      </c>
      <c r="B75" s="74" t="s">
        <v>135</v>
      </c>
      <c r="C75" s="75"/>
      <c r="D75" s="75"/>
      <c r="E75" s="75"/>
      <c r="F75" s="75"/>
      <c r="G75" s="75"/>
    </row>
    <row r="76" spans="1:7" x14ac:dyDescent="0.2">
      <c r="A76" s="48" t="s">
        <v>63</v>
      </c>
      <c r="B76" s="76" t="s">
        <v>136</v>
      </c>
      <c r="C76" s="75">
        <v>713386.59</v>
      </c>
      <c r="D76" s="75">
        <v>86.75</v>
      </c>
      <c r="E76" s="75">
        <v>-74.86</v>
      </c>
      <c r="F76" s="75">
        <v>0</v>
      </c>
      <c r="G76" s="75">
        <v>713224.98</v>
      </c>
    </row>
    <row r="77" spans="1:7" x14ac:dyDescent="0.2">
      <c r="A77" s="48" t="s">
        <v>63</v>
      </c>
      <c r="B77" s="76" t="s">
        <v>137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">
      <c r="A78" s="48" t="s">
        <v>63</v>
      </c>
      <c r="B78" s="76" t="s">
        <v>138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">
      <c r="A79" s="48" t="s">
        <v>63</v>
      </c>
      <c r="B79" s="76" t="s">
        <v>139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">
      <c r="A80" s="48" t="s">
        <v>63</v>
      </c>
      <c r="B80" s="76" t="s">
        <v>140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">
      <c r="A81" s="48" t="s">
        <v>63</v>
      </c>
      <c r="B81" s="76" t="s">
        <v>141</v>
      </c>
      <c r="C81" s="75">
        <v>-257303.67</v>
      </c>
      <c r="D81" s="75">
        <v>0</v>
      </c>
      <c r="E81" s="75">
        <v>0</v>
      </c>
      <c r="F81" s="75">
        <v>0</v>
      </c>
      <c r="G81" s="75">
        <v>-257303.67</v>
      </c>
    </row>
    <row r="82" spans="1:7" x14ac:dyDescent="0.2">
      <c r="A82" s="48" t="s">
        <v>63</v>
      </c>
      <c r="B82" s="76" t="s">
        <v>142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">
      <c r="A83" s="48" t="s">
        <v>63</v>
      </c>
      <c r="B83" s="76" t="s">
        <v>143</v>
      </c>
      <c r="C83" s="75">
        <v>0</v>
      </c>
      <c r="D83" s="75">
        <v>0</v>
      </c>
      <c r="E83" s="75">
        <v>0</v>
      </c>
      <c r="F83" s="75">
        <v>0</v>
      </c>
      <c r="G83" s="75">
        <v>0</v>
      </c>
    </row>
    <row r="84" spans="1:7" x14ac:dyDescent="0.2">
      <c r="A84" s="48" t="s">
        <v>63</v>
      </c>
      <c r="B84" s="76" t="s">
        <v>144</v>
      </c>
      <c r="C84" s="75">
        <v>0</v>
      </c>
      <c r="D84" s="75">
        <v>0</v>
      </c>
      <c r="E84" s="75">
        <v>0</v>
      </c>
      <c r="F84" s="75">
        <v>0</v>
      </c>
      <c r="G84" s="75">
        <v>0</v>
      </c>
    </row>
    <row r="85" spans="1:7" x14ac:dyDescent="0.2">
      <c r="A85" s="48" t="s">
        <v>63</v>
      </c>
      <c r="B85" s="76" t="s">
        <v>145</v>
      </c>
      <c r="C85" s="75">
        <v>822984.22</v>
      </c>
      <c r="D85" s="75">
        <v>0</v>
      </c>
      <c r="E85" s="75">
        <v>0</v>
      </c>
      <c r="F85" s="75">
        <v>0</v>
      </c>
      <c r="G85" s="75">
        <v>822984.22</v>
      </c>
    </row>
    <row r="86" spans="1:7" x14ac:dyDescent="0.2">
      <c r="A86" s="48" t="s">
        <v>63</v>
      </c>
      <c r="B86" s="76" t="s">
        <v>146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">
      <c r="A87" s="48" t="s">
        <v>63</v>
      </c>
      <c r="B87" s="76" t="s">
        <v>147</v>
      </c>
      <c r="C87" s="75">
        <v>822984.22</v>
      </c>
      <c r="D87" s="75">
        <v>0</v>
      </c>
      <c r="E87" s="75">
        <v>0</v>
      </c>
      <c r="F87" s="75">
        <v>0</v>
      </c>
      <c r="G87" s="75">
        <v>822984.22</v>
      </c>
    </row>
    <row r="88" spans="1:7" x14ac:dyDescent="0.2">
      <c r="A88" s="48" t="s">
        <v>63</v>
      </c>
      <c r="B88" s="76" t="s">
        <v>148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">
      <c r="A89" s="48" t="s">
        <v>63</v>
      </c>
      <c r="B89" s="76" t="s">
        <v>149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">
      <c r="A90" s="48" t="s">
        <v>63</v>
      </c>
      <c r="B90" s="76" t="s">
        <v>150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">
      <c r="A91" s="48" t="s">
        <v>63</v>
      </c>
      <c r="B91" s="76" t="s">
        <v>454</v>
      </c>
      <c r="C91" s="75">
        <v>52391439.369999997</v>
      </c>
      <c r="D91" s="75">
        <v>86.75</v>
      </c>
      <c r="E91" s="75">
        <v>-74.86</v>
      </c>
      <c r="F91" s="75">
        <v>0</v>
      </c>
      <c r="G91" s="75">
        <v>52391277.759999998</v>
      </c>
    </row>
    <row r="92" spans="1:7" x14ac:dyDescent="0.2">
      <c r="A92" s="48" t="s">
        <v>63</v>
      </c>
      <c r="B92" s="76" t="s">
        <v>96</v>
      </c>
      <c r="C92" s="75">
        <v>14828692.689999999</v>
      </c>
      <c r="D92" s="75">
        <v>-3318.13</v>
      </c>
      <c r="E92" s="75">
        <v>434110.84</v>
      </c>
      <c r="F92" s="75">
        <v>-919.29</v>
      </c>
      <c r="G92" s="75">
        <v>15266121.66</v>
      </c>
    </row>
    <row r="93" spans="1:7" ht="15" x14ac:dyDescent="0.25">
      <c r="A93" s="46"/>
      <c r="B93" s="76" t="s">
        <v>455</v>
      </c>
      <c r="C93" s="75">
        <v>67220132.060000002</v>
      </c>
      <c r="D93" s="75">
        <v>-3231.38</v>
      </c>
      <c r="E93" s="75">
        <v>434035.98</v>
      </c>
      <c r="F93" s="75">
        <v>0</v>
      </c>
      <c r="G93" s="75">
        <v>67657399.420000002</v>
      </c>
    </row>
    <row r="94" spans="1:7" x14ac:dyDescent="0.2">
      <c r="A94" s="48" t="s">
        <v>63</v>
      </c>
      <c r="B94" s="76" t="s">
        <v>151</v>
      </c>
      <c r="C94" s="75">
        <v>1</v>
      </c>
      <c r="D94" s="75">
        <v>2</v>
      </c>
      <c r="E94" s="75">
        <v>2</v>
      </c>
      <c r="F94" s="75">
        <v>0</v>
      </c>
      <c r="G94" s="75">
        <v>1</v>
      </c>
    </row>
    <row r="95" spans="1:7" x14ac:dyDescent="0.2">
      <c r="A95" s="48" t="s">
        <v>63</v>
      </c>
      <c r="B95" s="76" t="s">
        <v>152</v>
      </c>
      <c r="C95" s="75">
        <v>67220132.060000002</v>
      </c>
      <c r="D95" s="75">
        <v>0</v>
      </c>
      <c r="E95" s="75">
        <v>0</v>
      </c>
      <c r="F95" s="75">
        <v>0</v>
      </c>
      <c r="G95" s="75">
        <v>67657399.420000002</v>
      </c>
    </row>
    <row r="96" spans="1:7" x14ac:dyDescent="0.2">
      <c r="A96" s="48" t="s">
        <v>63</v>
      </c>
      <c r="B96" s="76" t="s">
        <v>71</v>
      </c>
      <c r="C96" s="75">
        <v>52391439.369999997</v>
      </c>
      <c r="D96" s="75">
        <v>36887.57</v>
      </c>
      <c r="E96" s="75">
        <v>37049.18</v>
      </c>
      <c r="F96" s="75">
        <v>0</v>
      </c>
      <c r="G96" s="75">
        <v>52391277.759999998</v>
      </c>
    </row>
    <row r="97" spans="1:7" x14ac:dyDescent="0.2">
      <c r="A97" s="48" t="s">
        <v>63</v>
      </c>
      <c r="B97" s="76" t="s">
        <v>87</v>
      </c>
      <c r="C97" s="75">
        <v>0</v>
      </c>
      <c r="D97" s="75">
        <v>5434.36</v>
      </c>
      <c r="E97" s="75">
        <v>5434.36</v>
      </c>
      <c r="F97" s="75">
        <v>0</v>
      </c>
      <c r="G97" s="75">
        <v>0</v>
      </c>
    </row>
    <row r="98" spans="1:7" x14ac:dyDescent="0.2">
      <c r="A98" s="48" t="s">
        <v>63</v>
      </c>
      <c r="B98" s="76" t="s">
        <v>131</v>
      </c>
      <c r="C98" s="75">
        <v>52391439.369999997</v>
      </c>
      <c r="D98" s="75">
        <v>86.75</v>
      </c>
      <c r="E98" s="75">
        <v>-74.86</v>
      </c>
      <c r="F98" s="75">
        <v>0</v>
      </c>
      <c r="G98" s="75">
        <v>52391277.759999998</v>
      </c>
    </row>
    <row r="99" spans="1:7" x14ac:dyDescent="0.2">
      <c r="A99" s="48" t="s">
        <v>63</v>
      </c>
      <c r="B99" s="76" t="s">
        <v>456</v>
      </c>
      <c r="C99" s="75">
        <v>0</v>
      </c>
      <c r="D99" s="75">
        <v>473201.39</v>
      </c>
      <c r="E99" s="75">
        <v>473201.39</v>
      </c>
      <c r="F99" s="75">
        <v>0</v>
      </c>
      <c r="G99" s="75">
        <v>0</v>
      </c>
    </row>
    <row r="100" spans="1:7" x14ac:dyDescent="0.2">
      <c r="A100" s="48" t="s">
        <v>63</v>
      </c>
      <c r="B100" s="76" t="s">
        <v>153</v>
      </c>
      <c r="C100" s="75">
        <v>67220132.060000002</v>
      </c>
      <c r="D100" s="75">
        <v>476432.77</v>
      </c>
      <c r="E100" s="75">
        <v>39165.410000000003</v>
      </c>
      <c r="F100" s="75">
        <v>0</v>
      </c>
      <c r="G100" s="75">
        <v>67657399.420000002</v>
      </c>
    </row>
    <row r="101" spans="1:7" x14ac:dyDescent="0.2">
      <c r="A101" s="48" t="s">
        <v>63</v>
      </c>
      <c r="B101" s="76" t="s">
        <v>457</v>
      </c>
      <c r="C101" s="75">
        <v>67034140.539999999</v>
      </c>
      <c r="D101" s="75">
        <v>468389.31</v>
      </c>
      <c r="E101" s="75">
        <v>4855.97</v>
      </c>
      <c r="F101" s="75">
        <v>0</v>
      </c>
      <c r="G101" s="75">
        <v>67497673.879999995</v>
      </c>
    </row>
    <row r="102" spans="1:7" x14ac:dyDescent="0.2">
      <c r="A102" s="48" t="s">
        <v>63</v>
      </c>
      <c r="B102" s="76" t="s">
        <v>458</v>
      </c>
      <c r="C102" s="75">
        <v>-146.29</v>
      </c>
      <c r="D102" s="75">
        <v>-22.56</v>
      </c>
      <c r="E102" s="75">
        <v>-33.22</v>
      </c>
      <c r="F102" s="75">
        <v>0</v>
      </c>
      <c r="G102" s="75">
        <v>-156.94999999999999</v>
      </c>
    </row>
    <row r="103" spans="1:7" x14ac:dyDescent="0.2">
      <c r="A103" s="48" t="s">
        <v>63</v>
      </c>
      <c r="B103" s="76" t="s">
        <v>121</v>
      </c>
      <c r="C103" s="75">
        <v>723540.84</v>
      </c>
      <c r="D103" s="75">
        <v>86.75</v>
      </c>
      <c r="E103" s="75">
        <v>-74.86</v>
      </c>
      <c r="F103" s="75">
        <v>0</v>
      </c>
      <c r="G103" s="75">
        <v>723379.23</v>
      </c>
    </row>
    <row r="104" spans="1:7" x14ac:dyDescent="0.2">
      <c r="A104" s="48" t="s">
        <v>63</v>
      </c>
      <c r="B104" s="76" t="s">
        <v>459</v>
      </c>
      <c r="C104" s="75">
        <v>10154.25</v>
      </c>
      <c r="D104" s="75">
        <v>0</v>
      </c>
      <c r="E104" s="75">
        <v>0</v>
      </c>
      <c r="F104" s="75">
        <v>0</v>
      </c>
      <c r="G104" s="75">
        <v>10154.25</v>
      </c>
    </row>
    <row r="105" spans="1:7" x14ac:dyDescent="0.2">
      <c r="B105" s="76" t="s">
        <v>460</v>
      </c>
      <c r="C105" s="75">
        <v>713386.59</v>
      </c>
      <c r="D105" s="75">
        <v>86.75</v>
      </c>
      <c r="E105" s="75">
        <v>-74.86</v>
      </c>
      <c r="F105" s="75">
        <v>0</v>
      </c>
      <c r="G105" s="75">
        <v>713224.98</v>
      </c>
    </row>
    <row r="106" spans="1:7" x14ac:dyDescent="0.2">
      <c r="B106" s="76" t="s">
        <v>461</v>
      </c>
      <c r="C106" s="75">
        <v>-257303.67</v>
      </c>
      <c r="D106" s="75">
        <v>0</v>
      </c>
      <c r="E106" s="75">
        <v>0</v>
      </c>
      <c r="F106" s="75">
        <v>0</v>
      </c>
      <c r="G106" s="75">
        <v>-257303.67</v>
      </c>
    </row>
    <row r="107" spans="1:7" x14ac:dyDescent="0.2">
      <c r="B107" s="76" t="s">
        <v>462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2">
      <c r="B108" s="76" t="s">
        <v>463</v>
      </c>
      <c r="C108" s="75">
        <v>15651823.199999999</v>
      </c>
      <c r="D108" s="75">
        <v>-3295.57</v>
      </c>
      <c r="E108" s="75">
        <v>434144.06</v>
      </c>
      <c r="F108" s="75">
        <v>0</v>
      </c>
      <c r="G108" s="75">
        <v>16089262.83</v>
      </c>
    </row>
    <row r="109" spans="1:7" x14ac:dyDescent="0.2">
      <c r="B109" s="76" t="s">
        <v>464</v>
      </c>
      <c r="C109" s="75">
        <v>67220132.060000002</v>
      </c>
      <c r="D109" s="75">
        <v>476432.77</v>
      </c>
      <c r="E109" s="75">
        <v>39165.410000000003</v>
      </c>
      <c r="F109" s="75">
        <v>0</v>
      </c>
      <c r="G109" s="75">
        <v>67657399.420000002</v>
      </c>
    </row>
    <row r="110" spans="1:7" x14ac:dyDescent="0.2">
      <c r="B110" s="76" t="s">
        <v>465</v>
      </c>
      <c r="C110" s="75">
        <v>15632942.189999999</v>
      </c>
      <c r="D110" s="75">
        <v>-3336.85</v>
      </c>
      <c r="E110" s="75">
        <v>434363.81</v>
      </c>
      <c r="F110" s="75">
        <v>0</v>
      </c>
      <c r="G110" s="75">
        <v>16070099.470000001</v>
      </c>
    </row>
    <row r="111" spans="1:7" x14ac:dyDescent="0.2">
      <c r="B111" s="76" t="s">
        <v>466</v>
      </c>
      <c r="C111" s="75">
        <v>-257303.67</v>
      </c>
      <c r="D111" s="75">
        <v>0</v>
      </c>
      <c r="E111" s="75">
        <v>0</v>
      </c>
      <c r="F111" s="75">
        <v>0</v>
      </c>
      <c r="G111" s="75">
        <v>-257303.67</v>
      </c>
    </row>
    <row r="112" spans="1:7" x14ac:dyDescent="0.2">
      <c r="B112" s="74" t="s">
        <v>467</v>
      </c>
      <c r="C112" s="75"/>
      <c r="D112" s="75"/>
      <c r="E112" s="75"/>
      <c r="F112" s="75"/>
      <c r="G112" s="75"/>
    </row>
    <row r="113" spans="2:7" x14ac:dyDescent="0.2">
      <c r="B113" s="76" t="s">
        <v>468</v>
      </c>
      <c r="C113" s="75">
        <v>51112372.229999997</v>
      </c>
      <c r="D113" s="75">
        <v>0</v>
      </c>
      <c r="E113" s="75">
        <v>0</v>
      </c>
      <c r="F113" s="75">
        <v>0</v>
      </c>
      <c r="G113" s="75">
        <v>51112372.229999997</v>
      </c>
    </row>
    <row r="114" spans="2:7" x14ac:dyDescent="0.2">
      <c r="B114" s="76" t="s">
        <v>469</v>
      </c>
      <c r="C114" s="75">
        <v>711887.95</v>
      </c>
      <c r="D114" s="75">
        <v>0</v>
      </c>
      <c r="E114" s="75">
        <v>-74.86</v>
      </c>
      <c r="F114" s="75">
        <v>0</v>
      </c>
      <c r="G114" s="75">
        <v>711813.09</v>
      </c>
    </row>
    <row r="115" spans="2:7" x14ac:dyDescent="0.2">
      <c r="B115" s="76" t="s">
        <v>470</v>
      </c>
      <c r="C115" s="75">
        <v>1498.64</v>
      </c>
      <c r="D115" s="75">
        <v>86.75</v>
      </c>
      <c r="E115" s="75">
        <v>0</v>
      </c>
      <c r="F115" s="75">
        <v>0</v>
      </c>
      <c r="G115" s="75">
        <v>1411.89</v>
      </c>
    </row>
    <row r="116" spans="2:7" x14ac:dyDescent="0.2">
      <c r="B116" s="76" t="s">
        <v>471</v>
      </c>
      <c r="C116" s="75">
        <v>18734.72</v>
      </c>
      <c r="D116" s="75">
        <v>-18.72</v>
      </c>
      <c r="E116" s="75">
        <v>252.97</v>
      </c>
      <c r="F116" s="75">
        <v>0</v>
      </c>
      <c r="G116" s="75">
        <v>19006.41</v>
      </c>
    </row>
    <row r="117" spans="2:7" x14ac:dyDescent="0.2">
      <c r="B117" s="76" t="s">
        <v>472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2:7" x14ac:dyDescent="0.2">
      <c r="B118" s="76" t="s">
        <v>473</v>
      </c>
      <c r="C118" s="75">
        <v>722042.2</v>
      </c>
      <c r="D118" s="75">
        <v>0</v>
      </c>
      <c r="E118" s="75">
        <v>-74.86</v>
      </c>
      <c r="F118" s="75">
        <v>0</v>
      </c>
      <c r="G118" s="75">
        <v>721967.34</v>
      </c>
    </row>
    <row r="119" spans="2:7" x14ac:dyDescent="0.2">
      <c r="B119" s="76" t="s">
        <v>474</v>
      </c>
      <c r="C119" s="75">
        <v>10154.25</v>
      </c>
      <c r="D119" s="75">
        <v>0</v>
      </c>
      <c r="E119" s="75">
        <v>0</v>
      </c>
      <c r="F119" s="75">
        <v>0</v>
      </c>
      <c r="G119" s="75">
        <v>10154.25</v>
      </c>
    </row>
    <row r="120" spans="2:7" x14ac:dyDescent="0.2">
      <c r="B120" s="76" t="s">
        <v>475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2:7" x14ac:dyDescent="0.2">
      <c r="B121" s="76" t="s">
        <v>476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2:7" x14ac:dyDescent="0.2">
      <c r="B122" s="76" t="s">
        <v>477</v>
      </c>
      <c r="C122" s="75">
        <v>18734.72</v>
      </c>
      <c r="D122" s="75">
        <v>-18.72</v>
      </c>
      <c r="E122" s="75">
        <v>252.97</v>
      </c>
      <c r="F122" s="75">
        <v>45.1</v>
      </c>
      <c r="G122" s="75">
        <v>19006.41</v>
      </c>
    </row>
    <row r="123" spans="2:7" x14ac:dyDescent="0.2">
      <c r="B123" s="76" t="s">
        <v>478</v>
      </c>
      <c r="C123" s="75">
        <v>383790.12</v>
      </c>
      <c r="D123" s="75">
        <v>26093.71</v>
      </c>
      <c r="E123" s="75">
        <v>0</v>
      </c>
      <c r="F123" s="75">
        <v>0</v>
      </c>
      <c r="G123" s="75">
        <v>409883.83</v>
      </c>
    </row>
    <row r="124" spans="2:7" x14ac:dyDescent="0.2">
      <c r="B124" s="76" t="s">
        <v>479</v>
      </c>
      <c r="C124" s="75">
        <v>51109427.710000001</v>
      </c>
      <c r="D124" s="75">
        <v>0</v>
      </c>
      <c r="E124" s="75">
        <v>0</v>
      </c>
      <c r="F124" s="75">
        <v>0</v>
      </c>
      <c r="G124" s="75">
        <v>51109427.710000001</v>
      </c>
    </row>
    <row r="125" spans="2:7" x14ac:dyDescent="0.2">
      <c r="B125" s="76" t="s">
        <v>480</v>
      </c>
      <c r="C125" s="75">
        <v>721804.77</v>
      </c>
      <c r="D125" s="75">
        <v>5434.36</v>
      </c>
      <c r="E125" s="75">
        <v>2717.18</v>
      </c>
      <c r="F125" s="75">
        <v>0</v>
      </c>
      <c r="G125" s="75">
        <v>724521.95</v>
      </c>
    </row>
    <row r="126" spans="2:7" x14ac:dyDescent="0.2">
      <c r="B126" s="76" t="s">
        <v>481</v>
      </c>
      <c r="C126" s="75">
        <v>0</v>
      </c>
      <c r="D126" s="75">
        <v>2717.18</v>
      </c>
      <c r="E126" s="75">
        <v>2717.18</v>
      </c>
      <c r="F126" s="75">
        <v>0</v>
      </c>
      <c r="G126" s="75">
        <v>0</v>
      </c>
    </row>
    <row r="127" spans="2:7" x14ac:dyDescent="0.2">
      <c r="B127" s="76" t="s">
        <v>482</v>
      </c>
      <c r="C127" s="75">
        <v>0</v>
      </c>
      <c r="D127" s="75">
        <v>5434.36</v>
      </c>
      <c r="E127" s="75">
        <v>5434.36</v>
      </c>
      <c r="F127" s="75">
        <v>0</v>
      </c>
      <c r="G127" s="75">
        <v>0</v>
      </c>
    </row>
    <row r="128" spans="2:7" x14ac:dyDescent="0.2">
      <c r="B128" s="76" t="s">
        <v>483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2:7" x14ac:dyDescent="0.2">
      <c r="B129" s="76" t="s">
        <v>484</v>
      </c>
      <c r="C129" s="75">
        <v>169712.4</v>
      </c>
      <c r="D129" s="75">
        <v>-48.66</v>
      </c>
      <c r="E129" s="75">
        <v>26180.46</v>
      </c>
      <c r="F129" s="75">
        <v>0</v>
      </c>
      <c r="G129" s="75">
        <v>143483.28</v>
      </c>
    </row>
    <row r="130" spans="2:7" x14ac:dyDescent="0.2">
      <c r="B130" s="76" t="s">
        <v>485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2:7" x14ac:dyDescent="0.2">
      <c r="B131" s="76" t="s">
        <v>486</v>
      </c>
      <c r="C131" s="75">
        <v>16425.41</v>
      </c>
      <c r="D131" s="75">
        <v>-26.2</v>
      </c>
      <c r="E131" s="75">
        <v>0</v>
      </c>
      <c r="F131" s="75">
        <v>0</v>
      </c>
      <c r="G131" s="75">
        <v>16399.21</v>
      </c>
    </row>
    <row r="132" spans="2:7" x14ac:dyDescent="0.2">
      <c r="B132" s="76" t="s">
        <v>487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2:7" x14ac:dyDescent="0.2">
      <c r="B133" s="76" t="s">
        <v>488</v>
      </c>
      <c r="C133" s="75">
        <v>14828838.98</v>
      </c>
      <c r="D133" s="75">
        <v>434144.06</v>
      </c>
      <c r="E133" s="75">
        <v>-3295.57</v>
      </c>
      <c r="F133" s="75">
        <v>-919.29</v>
      </c>
      <c r="G133" s="75">
        <v>15266278.609999999</v>
      </c>
    </row>
    <row r="134" spans="2:7" x14ac:dyDescent="0.2">
      <c r="B134" s="76" t="s">
        <v>489</v>
      </c>
      <c r="C134" s="75">
        <v>-146.29</v>
      </c>
      <c r="D134" s="75">
        <v>-33.22</v>
      </c>
      <c r="E134" s="75">
        <v>-22.56</v>
      </c>
      <c r="F134" s="75">
        <v>0</v>
      </c>
      <c r="G134" s="75">
        <v>-156.94999999999999</v>
      </c>
    </row>
    <row r="135" spans="2:7" x14ac:dyDescent="0.2">
      <c r="B135" s="76" t="s">
        <v>490</v>
      </c>
      <c r="C135" s="75">
        <v>-257303.67</v>
      </c>
      <c r="D135" s="75">
        <v>0</v>
      </c>
      <c r="E135" s="75">
        <v>0</v>
      </c>
      <c r="F135" s="75">
        <v>0</v>
      </c>
      <c r="G135" s="75">
        <v>-257303.67</v>
      </c>
    </row>
    <row r="136" spans="2:7" x14ac:dyDescent="0.2">
      <c r="B136" s="76" t="s">
        <v>491</v>
      </c>
      <c r="C136" s="75">
        <v>392950.09</v>
      </c>
      <c r="D136" s="75">
        <v>29097.08</v>
      </c>
      <c r="E136" s="75">
        <v>5438.2</v>
      </c>
      <c r="F136" s="75">
        <v>0</v>
      </c>
      <c r="G136" s="75">
        <v>416608.97</v>
      </c>
    </row>
    <row r="137" spans="2:7" x14ac:dyDescent="0.2">
      <c r="B137" s="76" t="s">
        <v>492</v>
      </c>
      <c r="C137" s="75">
        <v>0</v>
      </c>
      <c r="D137" s="75">
        <v>0</v>
      </c>
      <c r="E137" s="75">
        <v>0</v>
      </c>
      <c r="F137" s="75">
        <v>0</v>
      </c>
      <c r="G137" s="75">
        <v>0</v>
      </c>
    </row>
    <row r="138" spans="2:7" x14ac:dyDescent="0.2">
      <c r="B138" s="76" t="s">
        <v>493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2:7" x14ac:dyDescent="0.2">
      <c r="B139" s="76" t="s">
        <v>494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2:7" x14ac:dyDescent="0.2">
      <c r="B140" s="76" t="s">
        <v>495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2:7" x14ac:dyDescent="0.2">
      <c r="B141" s="76" t="s">
        <v>496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2:7" x14ac:dyDescent="0.2">
      <c r="B142" s="76" t="s">
        <v>497</v>
      </c>
      <c r="C142" s="75">
        <v>169116.57</v>
      </c>
      <c r="D142" s="75">
        <v>-93.87</v>
      </c>
      <c r="E142" s="75">
        <v>26157.9</v>
      </c>
      <c r="F142" s="75">
        <v>0</v>
      </c>
      <c r="G142" s="75">
        <v>142864.79999999999</v>
      </c>
    </row>
    <row r="143" spans="2:7" x14ac:dyDescent="0.2">
      <c r="B143" s="76" t="s">
        <v>498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2:7" x14ac:dyDescent="0.2">
      <c r="B144" s="76" t="s">
        <v>499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2:7" x14ac:dyDescent="0.2">
      <c r="B145" s="76" t="s">
        <v>500</v>
      </c>
      <c r="C145" s="75">
        <v>0</v>
      </c>
      <c r="D145" s="75">
        <v>5434.36</v>
      </c>
      <c r="E145" s="75">
        <v>5434.36</v>
      </c>
      <c r="F145" s="75">
        <v>0</v>
      </c>
      <c r="G145" s="75">
        <v>0</v>
      </c>
    </row>
    <row r="146" spans="2:7" x14ac:dyDescent="0.2">
      <c r="B146" s="76" t="s">
        <v>501</v>
      </c>
      <c r="C146" s="75">
        <v>0</v>
      </c>
      <c r="D146" s="75">
        <v>2717.18</v>
      </c>
      <c r="E146" s="75">
        <v>2717.18</v>
      </c>
      <c r="F146" s="75">
        <v>0</v>
      </c>
      <c r="G146" s="75">
        <v>0</v>
      </c>
    </row>
    <row r="147" spans="2:7" x14ac:dyDescent="0.2">
      <c r="B147" s="76" t="s">
        <v>502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2:7" x14ac:dyDescent="0.2">
      <c r="B148" s="76" t="s">
        <v>503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2:7" x14ac:dyDescent="0.2">
      <c r="B149" s="76" t="s">
        <v>504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2:7" x14ac:dyDescent="0.2">
      <c r="B150" s="76" t="s">
        <v>505</v>
      </c>
      <c r="C150" s="75">
        <v>0</v>
      </c>
      <c r="D150" s="75">
        <v>0</v>
      </c>
      <c r="E150" s="75">
        <v>0</v>
      </c>
      <c r="F150" s="75">
        <v>0</v>
      </c>
      <c r="G150" s="75">
        <v>0</v>
      </c>
    </row>
    <row r="151" spans="2:7" x14ac:dyDescent="0.2">
      <c r="B151" s="76" t="s">
        <v>506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2:7" x14ac:dyDescent="0.2">
      <c r="B152" s="76" t="s">
        <v>507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2:7" x14ac:dyDescent="0.2">
      <c r="B153" s="76" t="s">
        <v>508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2:7" x14ac:dyDescent="0.2">
      <c r="B154" s="76" t="s">
        <v>509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2:7" x14ac:dyDescent="0.2">
      <c r="B155" s="76" t="s">
        <v>510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2:7" x14ac:dyDescent="0.2">
      <c r="B156" s="76" t="s">
        <v>511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2:7" x14ac:dyDescent="0.2">
      <c r="B157" s="76" t="s">
        <v>512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2:7" x14ac:dyDescent="0.2">
      <c r="B158" s="76" t="s">
        <v>513</v>
      </c>
      <c r="C158" s="75">
        <v>16874.95</v>
      </c>
      <c r="D158" s="75">
        <v>-14.21</v>
      </c>
      <c r="E158" s="75">
        <v>0</v>
      </c>
      <c r="F158" s="75">
        <v>0</v>
      </c>
      <c r="G158" s="75">
        <v>16860.740000000002</v>
      </c>
    </row>
    <row r="159" spans="2:7" x14ac:dyDescent="0.2">
      <c r="B159" s="76" t="s">
        <v>514</v>
      </c>
      <c r="C159" s="75">
        <v>0</v>
      </c>
      <c r="D159" s="75">
        <v>0</v>
      </c>
      <c r="E159" s="75">
        <v>0</v>
      </c>
      <c r="F159" s="75">
        <v>0</v>
      </c>
      <c r="G159" s="75">
        <v>0</v>
      </c>
    </row>
    <row r="160" spans="2:7" x14ac:dyDescent="0.2">
      <c r="B160" s="76" t="s">
        <v>515</v>
      </c>
      <c r="C160" s="75">
        <v>0</v>
      </c>
      <c r="D160" s="75">
        <v>0</v>
      </c>
      <c r="E160" s="75">
        <v>0</v>
      </c>
      <c r="F160" s="75">
        <v>0</v>
      </c>
      <c r="G160" s="75">
        <v>0</v>
      </c>
    </row>
    <row r="161" spans="2:7" x14ac:dyDescent="0.2">
      <c r="B161" s="76" t="s">
        <v>516</v>
      </c>
      <c r="C161" s="75">
        <v>-257303.67</v>
      </c>
      <c r="D161" s="75">
        <v>0</v>
      </c>
      <c r="E161" s="75">
        <v>0</v>
      </c>
      <c r="F161" s="75">
        <v>0</v>
      </c>
      <c r="G161" s="75">
        <v>-257303.67</v>
      </c>
    </row>
    <row r="162" spans="2:7" x14ac:dyDescent="0.2">
      <c r="B162" s="76" t="s">
        <v>517</v>
      </c>
      <c r="C162" s="75">
        <v>0</v>
      </c>
      <c r="D162" s="75">
        <v>0</v>
      </c>
      <c r="E162" s="75">
        <v>0</v>
      </c>
      <c r="F162" s="75">
        <v>0</v>
      </c>
      <c r="G162" s="75">
        <v>0</v>
      </c>
    </row>
    <row r="163" spans="2:7" x14ac:dyDescent="0.2">
      <c r="B163" s="76" t="s">
        <v>518</v>
      </c>
      <c r="C163" s="75">
        <v>0</v>
      </c>
      <c r="D163" s="75">
        <v>0</v>
      </c>
      <c r="E163" s="75">
        <v>0</v>
      </c>
      <c r="F163" s="75">
        <v>0</v>
      </c>
      <c r="G163" s="75">
        <v>0</v>
      </c>
    </row>
    <row r="164" spans="2:7" x14ac:dyDescent="0.2">
      <c r="B164" s="76" t="s">
        <v>519</v>
      </c>
      <c r="C164" s="75">
        <v>0</v>
      </c>
      <c r="D164" s="75">
        <v>0</v>
      </c>
      <c r="E164" s="75">
        <v>0</v>
      </c>
      <c r="F164" s="75">
        <v>0</v>
      </c>
      <c r="G164" s="75">
        <v>0</v>
      </c>
    </row>
    <row r="165" spans="2:7" x14ac:dyDescent="0.2">
      <c r="B165" s="76" t="s">
        <v>520</v>
      </c>
      <c r="C165" s="75">
        <v>45.07</v>
      </c>
      <c r="D165" s="75">
        <v>0</v>
      </c>
      <c r="E165" s="75">
        <v>0</v>
      </c>
      <c r="F165" s="75">
        <v>0</v>
      </c>
      <c r="G165" s="75">
        <v>45.07</v>
      </c>
    </row>
    <row r="166" spans="2:7" x14ac:dyDescent="0.2">
      <c r="B166" s="76" t="s">
        <v>521</v>
      </c>
      <c r="C166" s="75">
        <v>1498.64</v>
      </c>
      <c r="D166" s="75">
        <v>86.75</v>
      </c>
      <c r="E166" s="75">
        <v>0</v>
      </c>
      <c r="F166" s="75">
        <v>0</v>
      </c>
      <c r="G166" s="75">
        <v>1411.89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="60" zoomScaleNormal="60" workbookViewId="0">
      <pane ySplit="1" topLeftCell="A69" activePane="bottomLeft" state="frozen"/>
      <selection activeCell="B1" sqref="B1"/>
      <selection pane="bottomLeft" activeCell="G87" sqref="G87"/>
    </sheetView>
  </sheetViews>
  <sheetFormatPr defaultColWidth="8.7109375" defaultRowHeight="15" x14ac:dyDescent="0.25"/>
  <cols>
    <col min="1" max="1" width="56.7109375" style="66" bestFit="1" customWidth="1"/>
    <col min="2" max="2" width="10.7109375" style="66" bestFit="1" customWidth="1"/>
    <col min="3" max="3" width="33.7109375" style="66" bestFit="1" customWidth="1"/>
    <col min="4" max="4" width="6.85546875" style="66" bestFit="1" customWidth="1"/>
    <col min="5" max="5" width="63.140625" style="66" bestFit="1" customWidth="1"/>
    <col min="6" max="6" width="6.85546875" style="66" bestFit="1" customWidth="1"/>
    <col min="7" max="7" width="11" style="66" bestFit="1" customWidth="1"/>
    <col min="8" max="8" width="6.140625" style="66" bestFit="1" customWidth="1"/>
    <col min="9" max="9" width="9.7109375" style="66" bestFit="1" customWidth="1"/>
    <col min="10" max="10" width="6.85546875" style="66" bestFit="1" customWidth="1"/>
    <col min="11" max="16384" width="8.7109375" style="66"/>
  </cols>
  <sheetData>
    <row r="1" spans="1:10" x14ac:dyDescent="0.25">
      <c r="A1" s="69" t="s">
        <v>439</v>
      </c>
      <c r="B1" s="69" t="s">
        <v>440</v>
      </c>
      <c r="C1" s="69" t="s">
        <v>441</v>
      </c>
      <c r="D1" s="69" t="s">
        <v>442</v>
      </c>
      <c r="E1" s="69" t="s">
        <v>443</v>
      </c>
      <c r="F1" s="69" t="s">
        <v>444</v>
      </c>
      <c r="G1" s="69" t="s">
        <v>445</v>
      </c>
    </row>
    <row r="2" spans="1:10" x14ac:dyDescent="0.25">
      <c r="A2" s="66" t="s">
        <v>438</v>
      </c>
    </row>
    <row r="3" spans="1:10" x14ac:dyDescent="0.25">
      <c r="A3" s="66" t="s">
        <v>437</v>
      </c>
    </row>
    <row r="4" spans="1:10" x14ac:dyDescent="0.25">
      <c r="A4" s="66" t="s">
        <v>436</v>
      </c>
    </row>
    <row r="5" spans="1:10" x14ac:dyDescent="0.25">
      <c r="A5" s="66" t="s">
        <v>435</v>
      </c>
    </row>
    <row r="6" spans="1:10" x14ac:dyDescent="0.25">
      <c r="A6" s="66" t="s">
        <v>434</v>
      </c>
    </row>
    <row r="7" spans="1:10" x14ac:dyDescent="0.25">
      <c r="A7" s="66" t="s">
        <v>433</v>
      </c>
    </row>
    <row r="8" spans="1:10" x14ac:dyDescent="0.25">
      <c r="A8" s="68">
        <v>43190</v>
      </c>
    </row>
    <row r="10" spans="1:10" x14ac:dyDescent="0.25">
      <c r="B10" s="66" t="s">
        <v>425</v>
      </c>
      <c r="D10" s="66" t="s">
        <v>432</v>
      </c>
      <c r="E10" s="66" t="s">
        <v>431</v>
      </c>
      <c r="G10" s="66" t="s">
        <v>430</v>
      </c>
      <c r="H10" s="66" t="s">
        <v>428</v>
      </c>
      <c r="I10" s="66" t="s">
        <v>429</v>
      </c>
      <c r="J10" s="66" t="s">
        <v>428</v>
      </c>
    </row>
    <row r="11" spans="1:10" x14ac:dyDescent="0.25">
      <c r="A11" s="66" t="s">
        <v>427</v>
      </c>
      <c r="B11" s="66" t="s">
        <v>426</v>
      </c>
      <c r="C11" s="66" t="s">
        <v>425</v>
      </c>
      <c r="D11" s="66" t="s">
        <v>424</v>
      </c>
      <c r="E11" s="66" t="s">
        <v>424</v>
      </c>
      <c r="F11" s="66" t="s">
        <v>423</v>
      </c>
      <c r="G11" s="66" t="s">
        <v>422</v>
      </c>
      <c r="H11" s="66" t="s">
        <v>421</v>
      </c>
      <c r="I11" s="66" t="s">
        <v>420</v>
      </c>
      <c r="J11" s="66" t="s">
        <v>419</v>
      </c>
    </row>
    <row r="12" spans="1:10" x14ac:dyDescent="0.25">
      <c r="A12" s="66" t="s">
        <v>417</v>
      </c>
      <c r="B12" s="66" t="s">
        <v>330</v>
      </c>
      <c r="C12" s="66" t="s">
        <v>418</v>
      </c>
      <c r="D12" s="66" t="s">
        <v>415</v>
      </c>
      <c r="E12" s="66" t="s">
        <v>330</v>
      </c>
      <c r="F12" s="66" t="s">
        <v>417</v>
      </c>
      <c r="G12" s="66" t="s">
        <v>416</v>
      </c>
      <c r="H12" s="66" t="s">
        <v>415</v>
      </c>
      <c r="I12" s="66" t="s">
        <v>414</v>
      </c>
      <c r="J12" s="66" t="s">
        <v>413</v>
      </c>
    </row>
    <row r="14" spans="1:10" x14ac:dyDescent="0.25">
      <c r="A14" s="66" t="s">
        <v>331</v>
      </c>
    </row>
    <row r="15" spans="1:10" x14ac:dyDescent="0.25">
      <c r="A15" s="66" t="s">
        <v>330</v>
      </c>
    </row>
    <row r="16" spans="1:10" x14ac:dyDescent="0.25">
      <c r="A16" s="66">
        <v>25958</v>
      </c>
      <c r="B16" s="66" t="s">
        <v>412</v>
      </c>
      <c r="C16" s="66" t="s">
        <v>411</v>
      </c>
      <c r="D16" s="66">
        <v>40.68</v>
      </c>
      <c r="E16" s="66">
        <v>1055991</v>
      </c>
      <c r="F16" s="66">
        <v>50.72</v>
      </c>
      <c r="G16" s="66">
        <v>1316590</v>
      </c>
      <c r="H16" s="66">
        <v>2.0299999999999998</v>
      </c>
      <c r="I16" s="66">
        <v>260599</v>
      </c>
      <c r="J16" s="66">
        <v>24.68</v>
      </c>
    </row>
    <row r="17" spans="1:10" x14ac:dyDescent="0.25">
      <c r="A17" s="66">
        <v>61706</v>
      </c>
      <c r="B17" s="66" t="s">
        <v>410</v>
      </c>
      <c r="C17" s="66" t="s">
        <v>409</v>
      </c>
      <c r="D17" s="66">
        <v>15.82</v>
      </c>
      <c r="E17" s="66">
        <v>976475</v>
      </c>
      <c r="F17" s="66">
        <v>18.59</v>
      </c>
      <c r="G17" s="70">
        <v>1147115</v>
      </c>
      <c r="H17" s="66">
        <v>1.77</v>
      </c>
      <c r="I17" s="66">
        <v>170640</v>
      </c>
      <c r="J17" s="66">
        <v>17.48</v>
      </c>
    </row>
    <row r="18" spans="1:10" x14ac:dyDescent="0.25">
      <c r="A18" s="66">
        <v>29596</v>
      </c>
      <c r="B18" s="66" t="s">
        <v>408</v>
      </c>
      <c r="C18" s="66" t="s">
        <v>407</v>
      </c>
      <c r="D18" s="66">
        <v>22.77</v>
      </c>
      <c r="E18" s="66">
        <v>673778</v>
      </c>
      <c r="F18" s="66">
        <v>31.51</v>
      </c>
      <c r="G18" s="66">
        <v>932570</v>
      </c>
      <c r="H18" s="66">
        <v>1.44</v>
      </c>
      <c r="I18" s="66">
        <v>258792</v>
      </c>
      <c r="J18" s="66">
        <v>38.409999999999997</v>
      </c>
    </row>
    <row r="19" spans="1:10" x14ac:dyDescent="0.25">
      <c r="A19" s="66">
        <v>13734</v>
      </c>
      <c r="B19" s="66" t="s">
        <v>406</v>
      </c>
      <c r="C19" s="66" t="s">
        <v>405</v>
      </c>
      <c r="D19" s="66">
        <v>84.05</v>
      </c>
      <c r="E19" s="66">
        <v>1154331</v>
      </c>
      <c r="F19" s="66">
        <v>99.34</v>
      </c>
      <c r="G19" s="66">
        <v>1364336</v>
      </c>
      <c r="H19" s="66">
        <v>2.1</v>
      </c>
      <c r="I19" s="66">
        <v>210004</v>
      </c>
      <c r="J19" s="66">
        <v>18.190000000000001</v>
      </c>
    </row>
    <row r="20" spans="1:10" x14ac:dyDescent="0.25">
      <c r="A20" s="66">
        <v>60450</v>
      </c>
      <c r="B20" s="66" t="s">
        <v>404</v>
      </c>
      <c r="C20" s="66" t="s">
        <v>403</v>
      </c>
      <c r="D20" s="66">
        <v>16.260000000000002</v>
      </c>
      <c r="E20" s="66">
        <v>982711</v>
      </c>
      <c r="F20" s="66">
        <v>16.79</v>
      </c>
      <c r="G20" s="66">
        <v>1014955</v>
      </c>
      <c r="H20" s="66">
        <v>1.56</v>
      </c>
      <c r="I20" s="66">
        <v>32244</v>
      </c>
      <c r="J20" s="66">
        <v>3.28</v>
      </c>
    </row>
    <row r="21" spans="1:10" x14ac:dyDescent="0.25">
      <c r="A21" s="66">
        <v>55380</v>
      </c>
      <c r="B21" s="66" t="s">
        <v>402</v>
      </c>
      <c r="C21" s="66" t="s">
        <v>401</v>
      </c>
      <c r="D21" s="66">
        <v>10.67</v>
      </c>
      <c r="E21" s="66">
        <v>590801</v>
      </c>
      <c r="F21" s="66">
        <v>13.98</v>
      </c>
      <c r="G21" s="66">
        <v>774212</v>
      </c>
      <c r="H21" s="66">
        <v>1.19</v>
      </c>
      <c r="I21" s="66">
        <v>183411</v>
      </c>
      <c r="J21" s="66">
        <v>31.04</v>
      </c>
    </row>
    <row r="22" spans="1:10" x14ac:dyDescent="0.25">
      <c r="A22" s="66">
        <v>13944</v>
      </c>
      <c r="B22" s="66" t="s">
        <v>400</v>
      </c>
      <c r="C22" s="66" t="s">
        <v>399</v>
      </c>
      <c r="D22" s="66">
        <v>98.1</v>
      </c>
      <c r="E22" s="66">
        <v>1367877</v>
      </c>
      <c r="F22" s="66">
        <v>121.57</v>
      </c>
      <c r="G22" s="66">
        <v>1695172</v>
      </c>
      <c r="H22" s="66">
        <v>2.61</v>
      </c>
      <c r="I22" s="66">
        <v>327295</v>
      </c>
      <c r="J22" s="66">
        <v>23.93</v>
      </c>
    </row>
    <row r="23" spans="1:10" x14ac:dyDescent="0.25">
      <c r="A23" s="66">
        <v>101063</v>
      </c>
      <c r="B23" s="66" t="s">
        <v>398</v>
      </c>
      <c r="C23" s="66" t="s">
        <v>397</v>
      </c>
      <c r="D23" s="66">
        <v>10.9</v>
      </c>
      <c r="E23" s="66">
        <v>1101666</v>
      </c>
      <c r="F23" s="66">
        <v>11</v>
      </c>
      <c r="G23" s="66">
        <v>1111693</v>
      </c>
      <c r="H23" s="66">
        <v>1.71</v>
      </c>
      <c r="I23" s="66">
        <v>10027</v>
      </c>
      <c r="J23" s="66">
        <v>0.91</v>
      </c>
    </row>
    <row r="24" spans="1:10" x14ac:dyDescent="0.25">
      <c r="A24" s="66">
        <v>14596</v>
      </c>
      <c r="B24" s="66" t="s">
        <v>396</v>
      </c>
      <c r="C24" s="66" t="s">
        <v>395</v>
      </c>
      <c r="D24" s="66">
        <v>65.67</v>
      </c>
      <c r="E24" s="66">
        <v>958554</v>
      </c>
      <c r="F24" s="66">
        <v>120.52</v>
      </c>
      <c r="G24" s="66">
        <v>1759110</v>
      </c>
      <c r="H24" s="66">
        <v>2.71</v>
      </c>
      <c r="I24" s="66">
        <v>800556</v>
      </c>
      <c r="J24" s="66">
        <v>83.52</v>
      </c>
    </row>
    <row r="25" spans="1:10" x14ac:dyDescent="0.25">
      <c r="A25" s="66">
        <v>12661</v>
      </c>
      <c r="B25" s="66" t="s">
        <v>394</v>
      </c>
      <c r="C25" s="66" t="s">
        <v>393</v>
      </c>
      <c r="D25" s="66">
        <v>67.75</v>
      </c>
      <c r="E25" s="66">
        <v>857822</v>
      </c>
      <c r="F25" s="66">
        <v>99.76</v>
      </c>
      <c r="G25" s="66">
        <v>1263061</v>
      </c>
      <c r="H25" s="66">
        <v>1.94</v>
      </c>
      <c r="I25" s="66">
        <v>405239</v>
      </c>
      <c r="J25" s="66">
        <v>47.24</v>
      </c>
    </row>
    <row r="26" spans="1:10" x14ac:dyDescent="0.25">
      <c r="A26" s="66">
        <v>50445</v>
      </c>
      <c r="B26" s="66" t="s">
        <v>392</v>
      </c>
      <c r="C26" s="66" t="s">
        <v>391</v>
      </c>
      <c r="D26" s="66">
        <v>17.16</v>
      </c>
      <c r="E26" s="66">
        <v>865597</v>
      </c>
      <c r="F26" s="66">
        <v>21.2</v>
      </c>
      <c r="G26" s="66">
        <v>1069434</v>
      </c>
      <c r="H26" s="66">
        <v>1.65</v>
      </c>
      <c r="I26" s="66">
        <v>203837</v>
      </c>
      <c r="J26" s="66">
        <v>23.55</v>
      </c>
    </row>
    <row r="27" spans="1:10" x14ac:dyDescent="0.25">
      <c r="A27" s="66">
        <v>27647</v>
      </c>
      <c r="B27" s="66" t="s">
        <v>390</v>
      </c>
      <c r="C27" s="66" t="s">
        <v>389</v>
      </c>
      <c r="D27" s="66">
        <v>49.47</v>
      </c>
      <c r="E27" s="66">
        <v>1367702</v>
      </c>
      <c r="F27" s="66">
        <v>57.64</v>
      </c>
      <c r="G27" s="66">
        <v>1593573</v>
      </c>
      <c r="H27" s="66">
        <v>2.4500000000000002</v>
      </c>
      <c r="I27" s="66">
        <v>225871</v>
      </c>
      <c r="J27" s="66">
        <v>16.510000000000002</v>
      </c>
    </row>
    <row r="28" spans="1:10" x14ac:dyDescent="0.25">
      <c r="A28" s="66">
        <v>16274</v>
      </c>
      <c r="B28" s="66" t="s">
        <v>388</v>
      </c>
      <c r="C28" s="66" t="s">
        <v>387</v>
      </c>
      <c r="D28" s="66">
        <v>78.62</v>
      </c>
      <c r="E28" s="66">
        <v>1279439</v>
      </c>
      <c r="F28" s="66">
        <v>118.14</v>
      </c>
      <c r="G28" s="66">
        <v>1922610</v>
      </c>
      <c r="H28" s="66">
        <v>2.96</v>
      </c>
      <c r="I28" s="66">
        <v>643171</v>
      </c>
      <c r="J28" s="66">
        <v>50.27</v>
      </c>
    </row>
    <row r="29" spans="1:10" x14ac:dyDescent="0.25">
      <c r="A29" s="66">
        <v>22414</v>
      </c>
      <c r="B29" s="66" t="s">
        <v>386</v>
      </c>
      <c r="C29" s="66" t="s">
        <v>385</v>
      </c>
      <c r="D29" s="66">
        <v>18.420000000000002</v>
      </c>
      <c r="E29" s="66">
        <v>412839</v>
      </c>
      <c r="F29" s="66">
        <v>26.98</v>
      </c>
      <c r="G29" s="66">
        <v>604842</v>
      </c>
      <c r="H29" s="66">
        <v>0.93</v>
      </c>
      <c r="I29" s="66">
        <v>192003</v>
      </c>
      <c r="J29" s="66">
        <v>46.51</v>
      </c>
    </row>
    <row r="30" spans="1:10" x14ac:dyDescent="0.25">
      <c r="A30" s="66">
        <v>23370</v>
      </c>
      <c r="B30" s="66" t="s">
        <v>384</v>
      </c>
      <c r="C30" s="66" t="s">
        <v>383</v>
      </c>
      <c r="D30" s="66">
        <v>44.73</v>
      </c>
      <c r="E30" s="66">
        <v>1045366</v>
      </c>
      <c r="F30" s="66">
        <v>61.21</v>
      </c>
      <c r="G30" s="66">
        <v>1430478</v>
      </c>
      <c r="H30" s="66">
        <v>2.2000000000000002</v>
      </c>
      <c r="I30" s="66">
        <v>385112</v>
      </c>
      <c r="J30" s="66">
        <v>36.840000000000003</v>
      </c>
    </row>
    <row r="31" spans="1:10" x14ac:dyDescent="0.25">
      <c r="A31" s="66">
        <v>27783</v>
      </c>
      <c r="B31" s="66" t="s">
        <v>382</v>
      </c>
      <c r="C31" s="66" t="s">
        <v>381</v>
      </c>
      <c r="D31" s="66">
        <v>37.5</v>
      </c>
      <c r="E31" s="66">
        <v>1041838</v>
      </c>
      <c r="F31" s="66">
        <v>62.11</v>
      </c>
      <c r="G31" s="66">
        <v>1725602</v>
      </c>
      <c r="H31" s="66">
        <v>2.66</v>
      </c>
      <c r="I31" s="66">
        <v>683764</v>
      </c>
      <c r="J31" s="66">
        <v>65.63</v>
      </c>
    </row>
    <row r="32" spans="1:10" x14ac:dyDescent="0.25">
      <c r="A32" s="66">
        <v>135719</v>
      </c>
      <c r="B32" s="66" t="s">
        <v>380</v>
      </c>
      <c r="C32" s="66" t="s">
        <v>379</v>
      </c>
      <c r="D32" s="66">
        <v>6.51</v>
      </c>
      <c r="E32" s="66">
        <v>883705</v>
      </c>
      <c r="F32" s="66">
        <v>6.4</v>
      </c>
      <c r="G32" s="66">
        <v>868602</v>
      </c>
      <c r="H32" s="66">
        <v>1.34</v>
      </c>
      <c r="I32" s="66">
        <v>-15104</v>
      </c>
      <c r="J32" s="66">
        <v>-1.71</v>
      </c>
    </row>
    <row r="33" spans="1:10" x14ac:dyDescent="0.25">
      <c r="A33" s="66">
        <v>31352</v>
      </c>
      <c r="B33" s="66" t="s">
        <v>378</v>
      </c>
      <c r="C33" s="66" t="s">
        <v>377</v>
      </c>
      <c r="D33" s="66">
        <v>43.88</v>
      </c>
      <c r="E33" s="66">
        <v>1375668</v>
      </c>
      <c r="F33" s="66">
        <v>39.01</v>
      </c>
      <c r="G33" s="66">
        <v>1223042</v>
      </c>
      <c r="H33" s="66">
        <v>1.88</v>
      </c>
      <c r="I33" s="66">
        <v>-152626</v>
      </c>
      <c r="J33" s="66">
        <v>-11.09</v>
      </c>
    </row>
    <row r="34" spans="1:10" x14ac:dyDescent="0.25">
      <c r="A34" s="66">
        <v>53517</v>
      </c>
      <c r="B34" s="66" t="s">
        <v>376</v>
      </c>
      <c r="C34" s="66" t="s">
        <v>375</v>
      </c>
      <c r="D34" s="66">
        <v>24.38</v>
      </c>
      <c r="E34" s="66">
        <v>1304906</v>
      </c>
      <c r="F34" s="66">
        <v>36.729999999999997</v>
      </c>
      <c r="G34" s="66">
        <v>1965679</v>
      </c>
      <c r="H34" s="66">
        <v>3.03</v>
      </c>
      <c r="I34" s="66">
        <v>660773</v>
      </c>
      <c r="J34" s="66">
        <v>50.64</v>
      </c>
    </row>
    <row r="35" spans="1:10" x14ac:dyDescent="0.25">
      <c r="A35" s="66">
        <v>67361</v>
      </c>
      <c r="B35" s="66" t="s">
        <v>374</v>
      </c>
      <c r="C35" s="66" t="s">
        <v>373</v>
      </c>
      <c r="D35" s="66">
        <v>6.66</v>
      </c>
      <c r="E35" s="66">
        <v>448900</v>
      </c>
      <c r="F35" s="66">
        <v>5.85</v>
      </c>
      <c r="G35" s="66">
        <v>394062</v>
      </c>
      <c r="H35" s="66">
        <v>0.61</v>
      </c>
      <c r="I35" s="66">
        <v>-54838</v>
      </c>
      <c r="J35" s="66">
        <v>-12.22</v>
      </c>
    </row>
    <row r="36" spans="1:10" x14ac:dyDescent="0.25">
      <c r="A36" s="66">
        <v>20760</v>
      </c>
      <c r="B36" s="66" t="s">
        <v>372</v>
      </c>
      <c r="C36" s="66" t="s">
        <v>371</v>
      </c>
      <c r="D36" s="66">
        <v>32.700000000000003</v>
      </c>
      <c r="E36" s="66">
        <v>678771</v>
      </c>
      <c r="F36" s="66">
        <v>34.799999999999997</v>
      </c>
      <c r="G36" s="66">
        <v>722448</v>
      </c>
      <c r="H36" s="66">
        <v>1.1100000000000001</v>
      </c>
      <c r="I36" s="66">
        <v>43677</v>
      </c>
      <c r="J36" s="66">
        <v>6.43</v>
      </c>
    </row>
    <row r="37" spans="1:10" x14ac:dyDescent="0.25">
      <c r="A37" s="66">
        <v>7007</v>
      </c>
      <c r="B37" s="66" t="s">
        <v>370</v>
      </c>
      <c r="C37" s="66" t="s">
        <v>369</v>
      </c>
      <c r="D37" s="66">
        <v>82.01</v>
      </c>
      <c r="E37" s="66">
        <v>574614</v>
      </c>
      <c r="F37" s="66">
        <v>89.86</v>
      </c>
      <c r="G37" s="66">
        <v>629649</v>
      </c>
      <c r="H37" s="66">
        <v>0.97</v>
      </c>
      <c r="I37" s="66">
        <v>55035</v>
      </c>
      <c r="J37" s="66">
        <v>9.58</v>
      </c>
    </row>
    <row r="38" spans="1:10" x14ac:dyDescent="0.25">
      <c r="A38" s="66">
        <v>20440</v>
      </c>
      <c r="B38" s="66" t="s">
        <v>368</v>
      </c>
      <c r="C38" s="66" t="s">
        <v>367</v>
      </c>
      <c r="D38" s="66">
        <v>18.09</v>
      </c>
      <c r="E38" s="66">
        <v>369777</v>
      </c>
      <c r="F38" s="66">
        <v>20.47</v>
      </c>
      <c r="G38" s="66">
        <v>418458</v>
      </c>
      <c r="H38" s="66">
        <v>0.64</v>
      </c>
      <c r="I38" s="66">
        <v>48680</v>
      </c>
      <c r="J38" s="66">
        <v>13.16</v>
      </c>
    </row>
    <row r="39" spans="1:10" x14ac:dyDescent="0.25">
      <c r="A39" s="66">
        <v>77042</v>
      </c>
      <c r="B39" s="66" t="s">
        <v>277</v>
      </c>
      <c r="C39" s="66" t="s">
        <v>366</v>
      </c>
      <c r="D39" s="66">
        <v>10.74</v>
      </c>
      <c r="E39" s="66">
        <v>827053</v>
      </c>
      <c r="F39" s="66">
        <v>12.44</v>
      </c>
      <c r="G39" s="66">
        <v>958402</v>
      </c>
      <c r="H39" s="66">
        <v>1.47</v>
      </c>
      <c r="I39" s="66">
        <v>131349</v>
      </c>
      <c r="J39" s="66">
        <v>15.88</v>
      </c>
    </row>
    <row r="40" spans="1:10" x14ac:dyDescent="0.25">
      <c r="A40" s="66">
        <v>10100</v>
      </c>
      <c r="B40" s="66" t="s">
        <v>365</v>
      </c>
      <c r="C40" s="66" t="s">
        <v>364</v>
      </c>
      <c r="D40" s="66">
        <v>93.67</v>
      </c>
      <c r="E40" s="66">
        <v>946033</v>
      </c>
      <c r="F40" s="66">
        <v>105.16</v>
      </c>
      <c r="G40" s="66">
        <v>1062116</v>
      </c>
      <c r="H40" s="66">
        <v>1.63</v>
      </c>
      <c r="I40" s="66">
        <v>116083</v>
      </c>
      <c r="J40" s="66">
        <v>12.27</v>
      </c>
    </row>
    <row r="41" spans="1:10" x14ac:dyDescent="0.25">
      <c r="A41" s="66">
        <v>69969</v>
      </c>
      <c r="B41" s="66" t="s">
        <v>363</v>
      </c>
      <c r="C41" s="66" t="s">
        <v>362</v>
      </c>
      <c r="D41" s="66">
        <v>21.43</v>
      </c>
      <c r="E41" s="66">
        <v>1499138</v>
      </c>
      <c r="F41" s="66">
        <v>19.260000000000002</v>
      </c>
      <c r="G41" s="66">
        <v>1347603</v>
      </c>
      <c r="H41" s="66">
        <v>2.0699999999999998</v>
      </c>
      <c r="I41" s="66">
        <v>-151535</v>
      </c>
      <c r="J41" s="66">
        <v>-10.11</v>
      </c>
    </row>
    <row r="42" spans="1:10" x14ac:dyDescent="0.25">
      <c r="A42" s="66">
        <v>40885</v>
      </c>
      <c r="B42" s="66" t="s">
        <v>361</v>
      </c>
      <c r="C42" s="66" t="s">
        <v>360</v>
      </c>
      <c r="D42" s="66">
        <v>33.06</v>
      </c>
      <c r="E42" s="66">
        <v>1351842</v>
      </c>
      <c r="F42" s="66">
        <v>38.15</v>
      </c>
      <c r="G42" s="66">
        <v>1559763</v>
      </c>
      <c r="H42" s="66">
        <v>2.4</v>
      </c>
      <c r="I42" s="66">
        <v>207921</v>
      </c>
      <c r="J42" s="66">
        <v>15.38</v>
      </c>
    </row>
    <row r="43" spans="1:10" x14ac:dyDescent="0.25">
      <c r="A43" s="66">
        <v>41226</v>
      </c>
      <c r="B43" s="66" t="s">
        <v>359</v>
      </c>
      <c r="C43" s="66" t="s">
        <v>358</v>
      </c>
      <c r="D43" s="66">
        <v>32.520000000000003</v>
      </c>
      <c r="E43" s="66">
        <v>1340484</v>
      </c>
      <c r="F43" s="66">
        <v>48.34</v>
      </c>
      <c r="G43" s="66">
        <v>1992865</v>
      </c>
      <c r="H43" s="66">
        <v>3.07</v>
      </c>
      <c r="I43" s="66">
        <v>652381</v>
      </c>
      <c r="J43" s="66">
        <v>48.67</v>
      </c>
    </row>
    <row r="44" spans="1:10" x14ac:dyDescent="0.25">
      <c r="A44" s="66">
        <v>95122</v>
      </c>
      <c r="B44" s="66" t="s">
        <v>357</v>
      </c>
      <c r="C44" s="66" t="s">
        <v>356</v>
      </c>
      <c r="D44" s="66">
        <v>9.6999999999999993</v>
      </c>
      <c r="E44" s="66">
        <v>922586</v>
      </c>
      <c r="F44" s="66">
        <v>22.29</v>
      </c>
      <c r="G44" s="66">
        <v>2120269</v>
      </c>
      <c r="H44" s="66">
        <v>3.26</v>
      </c>
      <c r="I44" s="66">
        <v>1197683</v>
      </c>
      <c r="J44" s="66">
        <v>129.82</v>
      </c>
    </row>
    <row r="45" spans="1:10" x14ac:dyDescent="0.25">
      <c r="A45" s="66">
        <v>26789</v>
      </c>
      <c r="B45" s="66" t="s">
        <v>355</v>
      </c>
      <c r="C45" s="66" t="s">
        <v>354</v>
      </c>
      <c r="D45" s="66">
        <v>17.55</v>
      </c>
      <c r="E45" s="66">
        <v>470215</v>
      </c>
      <c r="F45" s="66">
        <v>25.76</v>
      </c>
      <c r="G45" s="66">
        <v>690085</v>
      </c>
      <c r="H45" s="66">
        <v>1.06</v>
      </c>
      <c r="I45" s="66">
        <v>219870</v>
      </c>
      <c r="J45" s="66">
        <v>46.76</v>
      </c>
    </row>
    <row r="46" spans="1:10" x14ac:dyDescent="0.25">
      <c r="A46" s="66">
        <v>77692</v>
      </c>
      <c r="B46" s="66" t="s">
        <v>353</v>
      </c>
      <c r="C46" s="66" t="s">
        <v>352</v>
      </c>
      <c r="D46" s="66">
        <v>7.92</v>
      </c>
      <c r="E46" s="66">
        <v>615187</v>
      </c>
      <c r="F46" s="66">
        <v>23.5</v>
      </c>
      <c r="G46" s="66">
        <v>1825762</v>
      </c>
      <c r="H46" s="66">
        <v>2.81</v>
      </c>
      <c r="I46" s="66">
        <v>1210575</v>
      </c>
      <c r="J46" s="66">
        <v>196.78</v>
      </c>
    </row>
    <row r="47" spans="1:10" x14ac:dyDescent="0.25">
      <c r="E47" s="66" t="s">
        <v>324</v>
      </c>
    </row>
    <row r="48" spans="1:10" x14ac:dyDescent="0.25">
      <c r="E48" s="66">
        <v>29341668</v>
      </c>
      <c r="G48" s="66">
        <v>38504157</v>
      </c>
      <c r="H48" s="66">
        <v>59.26</v>
      </c>
      <c r="I48" s="66">
        <v>9162489</v>
      </c>
      <c r="J48" s="66">
        <v>31.23</v>
      </c>
    </row>
    <row r="50" spans="1:10" x14ac:dyDescent="0.25">
      <c r="A50" s="66" t="s">
        <v>331</v>
      </c>
    </row>
    <row r="51" spans="1:10" x14ac:dyDescent="0.25">
      <c r="A51" s="66" t="s">
        <v>330</v>
      </c>
    </row>
    <row r="52" spans="1:10" x14ac:dyDescent="0.25">
      <c r="A52" s="66">
        <v>11344</v>
      </c>
      <c r="B52" s="66">
        <v>533004909</v>
      </c>
      <c r="C52" s="66" t="s">
        <v>351</v>
      </c>
      <c r="D52" s="66">
        <v>85.52</v>
      </c>
      <c r="E52" s="66">
        <v>970136</v>
      </c>
      <c r="F52" s="66">
        <v>135.78</v>
      </c>
      <c r="G52" s="66">
        <v>1540237</v>
      </c>
      <c r="H52" s="66">
        <v>2.37</v>
      </c>
      <c r="I52" s="66">
        <v>570101</v>
      </c>
      <c r="J52" s="66">
        <v>58.77</v>
      </c>
    </row>
    <row r="53" spans="1:10" x14ac:dyDescent="0.25">
      <c r="A53" s="66">
        <v>53225</v>
      </c>
      <c r="B53" s="66">
        <v>588950907</v>
      </c>
      <c r="C53" s="66" t="s">
        <v>216</v>
      </c>
      <c r="D53" s="66">
        <v>20.05</v>
      </c>
      <c r="E53" s="66">
        <v>1067160</v>
      </c>
      <c r="F53" s="66">
        <v>26.74</v>
      </c>
      <c r="G53" s="66">
        <v>1423074</v>
      </c>
      <c r="H53" s="66">
        <v>2.19</v>
      </c>
      <c r="I53" s="66">
        <v>355914</v>
      </c>
      <c r="J53" s="66">
        <v>33.35</v>
      </c>
    </row>
    <row r="54" spans="1:10" x14ac:dyDescent="0.25">
      <c r="A54" s="66">
        <v>22463</v>
      </c>
      <c r="B54" s="66" t="s">
        <v>255</v>
      </c>
      <c r="C54" s="66" t="s">
        <v>350</v>
      </c>
      <c r="D54" s="66">
        <v>25</v>
      </c>
      <c r="E54" s="66">
        <v>561618</v>
      </c>
      <c r="F54" s="66">
        <v>80.38</v>
      </c>
      <c r="G54" s="66">
        <v>1805644</v>
      </c>
      <c r="H54" s="66">
        <v>2.78</v>
      </c>
      <c r="I54" s="66">
        <v>1244026</v>
      </c>
      <c r="J54" s="66">
        <v>221.51</v>
      </c>
    </row>
    <row r="55" spans="1:10" x14ac:dyDescent="0.25">
      <c r="A55" s="66">
        <v>20628</v>
      </c>
      <c r="B55" s="66" t="s">
        <v>204</v>
      </c>
      <c r="C55" s="66" t="s">
        <v>349</v>
      </c>
      <c r="D55" s="66">
        <v>59.95</v>
      </c>
      <c r="E55" s="66">
        <v>1236741</v>
      </c>
      <c r="F55" s="66">
        <v>65.97</v>
      </c>
      <c r="G55" s="66">
        <v>1360812</v>
      </c>
      <c r="H55" s="66">
        <v>2.09</v>
      </c>
      <c r="I55" s="66">
        <v>124071</v>
      </c>
      <c r="J55" s="66">
        <v>10.029999999999999</v>
      </c>
    </row>
    <row r="56" spans="1:10" x14ac:dyDescent="0.25">
      <c r="A56" s="66">
        <v>43721</v>
      </c>
      <c r="B56" s="66">
        <v>403187909</v>
      </c>
      <c r="C56" s="66" t="s">
        <v>348</v>
      </c>
      <c r="D56" s="66">
        <v>21.77</v>
      </c>
      <c r="E56" s="66">
        <v>951817</v>
      </c>
      <c r="F56" s="66">
        <v>23.67</v>
      </c>
      <c r="G56" s="66">
        <v>1034809</v>
      </c>
      <c r="H56" s="66">
        <v>1.59</v>
      </c>
      <c r="I56" s="66">
        <v>82993</v>
      </c>
      <c r="J56" s="66">
        <v>8.7200000000000006</v>
      </c>
    </row>
    <row r="57" spans="1:10" x14ac:dyDescent="0.25">
      <c r="E57" s="66" t="s">
        <v>324</v>
      </c>
    </row>
    <row r="58" spans="1:10" x14ac:dyDescent="0.25">
      <c r="E58" s="66">
        <v>4787472</v>
      </c>
      <c r="G58" s="66">
        <v>7164577</v>
      </c>
      <c r="H58" s="66">
        <v>11.03</v>
      </c>
      <c r="I58" s="66">
        <v>2377105</v>
      </c>
      <c r="J58" s="66">
        <v>49.65</v>
      </c>
    </row>
    <row r="60" spans="1:10" x14ac:dyDescent="0.25">
      <c r="A60" s="66" t="s">
        <v>331</v>
      </c>
    </row>
    <row r="61" spans="1:10" x14ac:dyDescent="0.25">
      <c r="A61" s="66" t="s">
        <v>330</v>
      </c>
    </row>
    <row r="62" spans="1:10" x14ac:dyDescent="0.25">
      <c r="A62" s="66">
        <v>118000</v>
      </c>
      <c r="B62" s="66">
        <v>605460005</v>
      </c>
      <c r="C62" s="66" t="s">
        <v>347</v>
      </c>
      <c r="D62" s="66">
        <v>8.11</v>
      </c>
      <c r="E62" s="66">
        <v>956401</v>
      </c>
      <c r="F62" s="66">
        <v>13.15</v>
      </c>
      <c r="G62" s="66">
        <v>1552252</v>
      </c>
      <c r="H62" s="66">
        <v>2.39</v>
      </c>
      <c r="I62" s="66">
        <v>595851</v>
      </c>
      <c r="J62" s="66">
        <v>62.3</v>
      </c>
    </row>
    <row r="63" spans="1:10" x14ac:dyDescent="0.25">
      <c r="A63" s="66">
        <v>13900</v>
      </c>
      <c r="B63" s="66">
        <v>613210004</v>
      </c>
      <c r="C63" s="66" t="s">
        <v>346</v>
      </c>
      <c r="D63" s="66">
        <v>37.409999999999997</v>
      </c>
      <c r="E63" s="66">
        <v>519935</v>
      </c>
      <c r="F63" s="66">
        <v>43.48</v>
      </c>
      <c r="G63" s="66">
        <v>604359</v>
      </c>
      <c r="H63" s="66">
        <v>0.93</v>
      </c>
      <c r="I63" s="66">
        <v>84424</v>
      </c>
      <c r="J63" s="66">
        <v>16.239999999999998</v>
      </c>
    </row>
    <row r="64" spans="1:10" x14ac:dyDescent="0.25">
      <c r="A64" s="66">
        <v>22900</v>
      </c>
      <c r="B64" s="66">
        <v>655580009</v>
      </c>
      <c r="C64" s="66" t="s">
        <v>345</v>
      </c>
      <c r="D64" s="66">
        <v>34.9</v>
      </c>
      <c r="E64" s="66">
        <v>799105</v>
      </c>
      <c r="F64" s="66">
        <v>48.9</v>
      </c>
      <c r="G64" s="66">
        <v>1119699</v>
      </c>
      <c r="H64" s="66">
        <v>1.72</v>
      </c>
      <c r="I64" s="66">
        <v>320594</v>
      </c>
      <c r="J64" s="66">
        <v>40.119999999999997</v>
      </c>
    </row>
    <row r="65" spans="1:10" x14ac:dyDescent="0.25">
      <c r="A65" s="66">
        <v>17000</v>
      </c>
      <c r="B65" s="66">
        <v>664068004</v>
      </c>
      <c r="C65" s="66" t="s">
        <v>344</v>
      </c>
      <c r="D65" s="66">
        <v>90.17</v>
      </c>
      <c r="E65" s="66">
        <v>1532911</v>
      </c>
      <c r="F65" s="66">
        <v>154.11000000000001</v>
      </c>
      <c r="G65" s="66">
        <v>2619934</v>
      </c>
      <c r="H65" s="66">
        <v>4.03</v>
      </c>
      <c r="I65" s="66">
        <v>1087023</v>
      </c>
      <c r="J65" s="66">
        <v>70.91</v>
      </c>
    </row>
    <row r="66" spans="1:10" x14ac:dyDescent="0.25">
      <c r="A66" s="66">
        <v>36100</v>
      </c>
      <c r="B66" s="66">
        <v>635640006</v>
      </c>
      <c r="C66" s="66" t="s">
        <v>228</v>
      </c>
      <c r="D66" s="66">
        <v>37.92</v>
      </c>
      <c r="E66" s="66">
        <v>1369074</v>
      </c>
      <c r="F66" s="66">
        <v>32.79</v>
      </c>
      <c r="G66" s="66">
        <v>1183646</v>
      </c>
      <c r="H66" s="66">
        <v>1.82</v>
      </c>
      <c r="I66" s="66">
        <v>-185429</v>
      </c>
      <c r="J66" s="66">
        <v>-13.54</v>
      </c>
    </row>
    <row r="67" spans="1:10" x14ac:dyDescent="0.25">
      <c r="A67" s="66">
        <v>38400</v>
      </c>
      <c r="B67" s="66">
        <v>661650903</v>
      </c>
      <c r="C67" s="66" t="s">
        <v>343</v>
      </c>
      <c r="D67" s="66">
        <v>19.12</v>
      </c>
      <c r="E67" s="66">
        <v>734182</v>
      </c>
      <c r="F67" s="66">
        <v>17.78</v>
      </c>
      <c r="G67" s="66">
        <v>682787</v>
      </c>
      <c r="H67" s="66">
        <v>1.05</v>
      </c>
      <c r="I67" s="66">
        <v>-51395</v>
      </c>
      <c r="J67" s="66">
        <v>-7</v>
      </c>
    </row>
    <row r="68" spans="1:10" x14ac:dyDescent="0.25">
      <c r="A68" s="66">
        <v>13600</v>
      </c>
      <c r="B68" s="66">
        <v>686930009</v>
      </c>
      <c r="C68" s="66" t="s">
        <v>342</v>
      </c>
      <c r="D68" s="66">
        <v>67.56</v>
      </c>
      <c r="E68" s="66">
        <v>918874</v>
      </c>
      <c r="F68" s="66">
        <v>90.17</v>
      </c>
      <c r="G68" s="66">
        <v>1226366</v>
      </c>
      <c r="H68" s="66">
        <v>1.89</v>
      </c>
      <c r="I68" s="66">
        <v>307492</v>
      </c>
      <c r="J68" s="66">
        <v>33.46</v>
      </c>
    </row>
    <row r="69" spans="1:10" x14ac:dyDescent="0.25">
      <c r="E69" s="66" t="s">
        <v>324</v>
      </c>
    </row>
    <row r="70" spans="1:10" x14ac:dyDescent="0.25">
      <c r="E70" s="66">
        <v>6830482</v>
      </c>
      <c r="G70" s="66">
        <v>8989043</v>
      </c>
      <c r="H70" s="66">
        <v>13.83</v>
      </c>
      <c r="I70" s="66">
        <v>2158561</v>
      </c>
      <c r="J70" s="66">
        <v>31.6</v>
      </c>
    </row>
    <row r="72" spans="1:10" x14ac:dyDescent="0.25">
      <c r="A72" s="66" t="s">
        <v>331</v>
      </c>
    </row>
    <row r="73" spans="1:10" x14ac:dyDescent="0.25">
      <c r="A73" s="66" t="s">
        <v>330</v>
      </c>
    </row>
    <row r="74" spans="1:10" x14ac:dyDescent="0.25">
      <c r="A74" s="66">
        <v>31924</v>
      </c>
      <c r="B74" s="66">
        <v>484652904</v>
      </c>
      <c r="C74" s="66" t="s">
        <v>341</v>
      </c>
      <c r="D74" s="66">
        <v>23.46</v>
      </c>
      <c r="E74" s="66">
        <v>748801</v>
      </c>
      <c r="F74" s="66">
        <v>22.33</v>
      </c>
      <c r="G74" s="66">
        <v>712828</v>
      </c>
      <c r="H74" s="66">
        <v>1.1000000000000001</v>
      </c>
      <c r="I74" s="66">
        <v>-35974</v>
      </c>
      <c r="J74" s="66">
        <v>-4.8</v>
      </c>
    </row>
    <row r="76" spans="1:10" x14ac:dyDescent="0.25">
      <c r="A76" s="66" t="s">
        <v>331</v>
      </c>
    </row>
    <row r="77" spans="1:10" x14ac:dyDescent="0.25">
      <c r="A77" s="66" t="s">
        <v>330</v>
      </c>
    </row>
    <row r="78" spans="1:10" x14ac:dyDescent="0.25">
      <c r="A78" s="66">
        <v>6300</v>
      </c>
      <c r="B78" s="66">
        <v>712459908</v>
      </c>
      <c r="C78" s="66" t="s">
        <v>248</v>
      </c>
      <c r="D78" s="66">
        <v>151.37</v>
      </c>
      <c r="E78" s="66">
        <v>953629</v>
      </c>
      <c r="F78" s="66">
        <v>152.57</v>
      </c>
      <c r="G78" s="66">
        <v>961184</v>
      </c>
      <c r="H78" s="66">
        <v>1.48</v>
      </c>
      <c r="I78" s="66">
        <v>7555</v>
      </c>
      <c r="J78" s="66">
        <v>0.79</v>
      </c>
    </row>
    <row r="79" spans="1:10" x14ac:dyDescent="0.25">
      <c r="A79" s="66">
        <v>18000</v>
      </c>
      <c r="B79" s="66" t="s">
        <v>226</v>
      </c>
      <c r="C79" s="66" t="s">
        <v>225</v>
      </c>
      <c r="D79" s="66">
        <v>52.57</v>
      </c>
      <c r="E79" s="66">
        <v>946196</v>
      </c>
      <c r="F79" s="66">
        <v>61.34</v>
      </c>
      <c r="G79" s="66">
        <v>1104135</v>
      </c>
      <c r="H79" s="66">
        <v>1.7</v>
      </c>
      <c r="I79" s="66">
        <v>157940</v>
      </c>
      <c r="J79" s="66">
        <v>16.690000000000001</v>
      </c>
    </row>
    <row r="80" spans="1:10" x14ac:dyDescent="0.25">
      <c r="A80" s="66">
        <v>6754</v>
      </c>
      <c r="B80" s="66">
        <v>7333378</v>
      </c>
      <c r="C80" s="66" t="s">
        <v>340</v>
      </c>
      <c r="D80" s="66">
        <v>179.33</v>
      </c>
      <c r="E80" s="66">
        <v>1211168</v>
      </c>
      <c r="F80" s="66">
        <v>235.17</v>
      </c>
      <c r="G80" s="66">
        <v>1588347</v>
      </c>
      <c r="H80" s="66">
        <v>2.44</v>
      </c>
      <c r="I80" s="66">
        <v>377179</v>
      </c>
      <c r="J80" s="66">
        <v>31.14</v>
      </c>
    </row>
    <row r="81" spans="1:10" x14ac:dyDescent="0.25">
      <c r="E81" s="66" t="s">
        <v>324</v>
      </c>
    </row>
    <row r="82" spans="1:10" x14ac:dyDescent="0.25">
      <c r="E82" s="66">
        <v>3110992</v>
      </c>
      <c r="G82" s="66">
        <v>3653666</v>
      </c>
      <c r="H82" s="66">
        <v>5.62</v>
      </c>
      <c r="I82" s="66">
        <v>542674</v>
      </c>
      <c r="J82" s="66">
        <v>17.440000000000001</v>
      </c>
    </row>
    <row r="84" spans="1:10" x14ac:dyDescent="0.25">
      <c r="A84" s="66" t="s">
        <v>331</v>
      </c>
    </row>
    <row r="85" spans="1:10" x14ac:dyDescent="0.25">
      <c r="A85" s="66" t="s">
        <v>330</v>
      </c>
    </row>
    <row r="86" spans="1:10" x14ac:dyDescent="0.25">
      <c r="A86" s="66">
        <v>106129</v>
      </c>
      <c r="B86" s="66">
        <v>606660009</v>
      </c>
      <c r="C86" s="66" t="s">
        <v>339</v>
      </c>
      <c r="D86" s="66">
        <v>11.77</v>
      </c>
      <c r="E86" s="66">
        <v>1249514</v>
      </c>
      <c r="F86" s="66">
        <v>10.87</v>
      </c>
      <c r="G86" s="66">
        <v>1153527</v>
      </c>
      <c r="H86" s="66">
        <v>1.78</v>
      </c>
      <c r="I86" s="66">
        <v>-95988</v>
      </c>
      <c r="J86" s="66">
        <v>-7.68</v>
      </c>
    </row>
    <row r="87" spans="1:10" x14ac:dyDescent="0.25">
      <c r="A87" s="66">
        <v>59863</v>
      </c>
      <c r="B87" s="66" t="s">
        <v>179</v>
      </c>
      <c r="C87" s="66" t="s">
        <v>338</v>
      </c>
      <c r="D87" s="66">
        <v>8.6199999999999992</v>
      </c>
      <c r="E87" s="66">
        <v>515853</v>
      </c>
      <c r="F87" s="66">
        <v>12.93</v>
      </c>
      <c r="G87" s="66">
        <v>774176</v>
      </c>
      <c r="H87" s="66">
        <v>1.19</v>
      </c>
      <c r="I87" s="66">
        <v>258323</v>
      </c>
      <c r="J87" s="66">
        <v>50.08</v>
      </c>
    </row>
    <row r="88" spans="1:10" x14ac:dyDescent="0.25">
      <c r="E88" s="66" t="s">
        <v>324</v>
      </c>
    </row>
    <row r="89" spans="1:10" x14ac:dyDescent="0.25">
      <c r="E89" s="66">
        <v>1765367</v>
      </c>
      <c r="G89" s="66">
        <v>1927703</v>
      </c>
      <c r="H89" s="66">
        <v>2.97</v>
      </c>
      <c r="I89" s="66">
        <v>162336</v>
      </c>
      <c r="J89" s="66">
        <v>9.1999999999999993</v>
      </c>
    </row>
    <row r="91" spans="1:10" x14ac:dyDescent="0.25">
      <c r="A91" s="66" t="s">
        <v>327</v>
      </c>
    </row>
    <row r="92" spans="1:10" x14ac:dyDescent="0.25">
      <c r="A92" s="66" t="s">
        <v>326</v>
      </c>
    </row>
    <row r="93" spans="1:10" x14ac:dyDescent="0.25">
      <c r="B93" s="66" t="s">
        <v>325</v>
      </c>
      <c r="C93" s="66" t="s">
        <v>212</v>
      </c>
      <c r="E93" s="66">
        <v>679489</v>
      </c>
      <c r="G93" s="66">
        <v>679489</v>
      </c>
      <c r="H93" s="66">
        <v>1.05</v>
      </c>
    </row>
    <row r="95" spans="1:10" x14ac:dyDescent="0.25">
      <c r="A95" s="66" t="s">
        <v>337</v>
      </c>
    </row>
    <row r="96" spans="1:10" x14ac:dyDescent="0.25">
      <c r="A96" s="66" t="s">
        <v>336</v>
      </c>
    </row>
    <row r="97" spans="1:10" x14ac:dyDescent="0.25">
      <c r="A97" s="66">
        <v>6500</v>
      </c>
      <c r="B97" s="66" t="s">
        <v>307</v>
      </c>
      <c r="C97" s="66" t="s">
        <v>335</v>
      </c>
      <c r="D97" s="66">
        <v>13.66</v>
      </c>
      <c r="E97" s="66">
        <v>88809</v>
      </c>
      <c r="F97" s="66">
        <v>12.25</v>
      </c>
      <c r="G97" s="66">
        <v>79657</v>
      </c>
      <c r="H97" s="66">
        <v>0.12</v>
      </c>
      <c r="I97" s="66">
        <v>-9151</v>
      </c>
      <c r="J97" s="66">
        <v>-10.3</v>
      </c>
    </row>
    <row r="98" spans="1:10" x14ac:dyDescent="0.25">
      <c r="A98" s="66">
        <v>45023</v>
      </c>
      <c r="B98" s="66" t="s">
        <v>334</v>
      </c>
      <c r="C98" s="66" t="s">
        <v>333</v>
      </c>
      <c r="D98" s="66">
        <v>21.69</v>
      </c>
      <c r="E98" s="66">
        <v>976420</v>
      </c>
      <c r="F98" s="66">
        <v>19.23</v>
      </c>
      <c r="G98" s="66">
        <v>866014</v>
      </c>
      <c r="H98" s="66">
        <v>1.33</v>
      </c>
      <c r="I98" s="66">
        <v>-110406</v>
      </c>
      <c r="J98" s="66">
        <v>-11.31</v>
      </c>
    </row>
    <row r="99" spans="1:10" x14ac:dyDescent="0.25">
      <c r="A99" s="66">
        <v>6000</v>
      </c>
      <c r="B99" s="66" t="s">
        <v>309</v>
      </c>
      <c r="C99" s="66" t="s">
        <v>332</v>
      </c>
      <c r="D99" s="66">
        <v>20.97</v>
      </c>
      <c r="E99" s="66">
        <v>125800</v>
      </c>
      <c r="F99" s="66">
        <v>20.11</v>
      </c>
      <c r="G99" s="66">
        <v>120660</v>
      </c>
      <c r="H99" s="66">
        <v>0.19</v>
      </c>
      <c r="I99" s="66">
        <v>-5140</v>
      </c>
      <c r="J99" s="66">
        <v>-4.09</v>
      </c>
    </row>
    <row r="100" spans="1:10" x14ac:dyDescent="0.25">
      <c r="E100" s="66" t="s">
        <v>324</v>
      </c>
    </row>
    <row r="101" spans="1:10" x14ac:dyDescent="0.25">
      <c r="E101" s="66">
        <v>1191029</v>
      </c>
      <c r="G101" s="66">
        <v>1066331</v>
      </c>
      <c r="H101" s="66">
        <v>1.64</v>
      </c>
      <c r="I101" s="66">
        <v>-124698</v>
      </c>
      <c r="J101" s="66">
        <v>-10.47</v>
      </c>
    </row>
    <row r="103" spans="1:10" x14ac:dyDescent="0.25">
      <c r="A103" s="66" t="s">
        <v>327</v>
      </c>
    </row>
    <row r="104" spans="1:10" x14ac:dyDescent="0.25">
      <c r="A104" s="66" t="s">
        <v>326</v>
      </c>
    </row>
    <row r="105" spans="1:10" x14ac:dyDescent="0.25">
      <c r="A105" s="66">
        <v>18608.61</v>
      </c>
      <c r="B105" s="66" t="s">
        <v>325</v>
      </c>
      <c r="C105" s="66" t="s">
        <v>212</v>
      </c>
      <c r="D105" s="66">
        <v>1.31</v>
      </c>
      <c r="E105" s="66">
        <v>24449</v>
      </c>
      <c r="F105" s="66">
        <v>1.4</v>
      </c>
      <c r="G105" s="66">
        <v>26104</v>
      </c>
      <c r="H105" s="66">
        <v>0.04</v>
      </c>
      <c r="I105" s="66">
        <v>1655</v>
      </c>
      <c r="J105" s="66">
        <v>6.77</v>
      </c>
    </row>
    <row r="107" spans="1:10" x14ac:dyDescent="0.25">
      <c r="A107" s="66" t="s">
        <v>331</v>
      </c>
    </row>
    <row r="108" spans="1:10" x14ac:dyDescent="0.25">
      <c r="A108" s="66" t="s">
        <v>330</v>
      </c>
    </row>
    <row r="109" spans="1:10" x14ac:dyDescent="0.25">
      <c r="A109" s="66">
        <v>39861</v>
      </c>
      <c r="B109" s="66" t="s">
        <v>224</v>
      </c>
      <c r="C109" s="66" t="s">
        <v>329</v>
      </c>
      <c r="D109" s="66">
        <v>20.079999999999998</v>
      </c>
      <c r="E109" s="66">
        <v>800230</v>
      </c>
      <c r="F109" s="66">
        <v>29.39</v>
      </c>
      <c r="G109" s="66">
        <v>1171461</v>
      </c>
      <c r="H109" s="66">
        <v>1.8</v>
      </c>
      <c r="I109" s="66">
        <v>371232</v>
      </c>
      <c r="J109" s="66">
        <v>46.39</v>
      </c>
    </row>
    <row r="110" spans="1:10" x14ac:dyDescent="0.25">
      <c r="A110" s="66">
        <v>33623</v>
      </c>
      <c r="B110" s="66" t="s">
        <v>236</v>
      </c>
      <c r="C110" s="66" t="s">
        <v>328</v>
      </c>
      <c r="D110" s="66">
        <v>19.190000000000001</v>
      </c>
      <c r="E110" s="66">
        <v>645299</v>
      </c>
      <c r="F110" s="66">
        <v>21.23</v>
      </c>
      <c r="G110" s="66">
        <v>713863</v>
      </c>
      <c r="H110" s="66">
        <v>1.1000000000000001</v>
      </c>
      <c r="I110" s="66">
        <v>68563</v>
      </c>
      <c r="J110" s="66">
        <v>10.63</v>
      </c>
    </row>
    <row r="111" spans="1:10" x14ac:dyDescent="0.25">
      <c r="E111" s="66" t="s">
        <v>324</v>
      </c>
    </row>
    <row r="112" spans="1:10" x14ac:dyDescent="0.25">
      <c r="E112" s="66">
        <v>1445529</v>
      </c>
      <c r="G112" s="66">
        <v>1885324</v>
      </c>
      <c r="H112" s="66">
        <v>2.9</v>
      </c>
      <c r="I112" s="66">
        <v>439795</v>
      </c>
      <c r="J112" s="66">
        <v>30.42</v>
      </c>
    </row>
    <row r="114" spans="1:10" x14ac:dyDescent="0.25">
      <c r="A114" s="66" t="s">
        <v>327</v>
      </c>
    </row>
    <row r="115" spans="1:10" x14ac:dyDescent="0.25">
      <c r="A115" s="66" t="s">
        <v>326</v>
      </c>
    </row>
    <row r="116" spans="1:10" x14ac:dyDescent="0.25">
      <c r="A116" s="66">
        <v>785422.88</v>
      </c>
      <c r="B116" s="66" t="s">
        <v>325</v>
      </c>
      <c r="C116" s="66" t="s">
        <v>212</v>
      </c>
      <c r="D116" s="66">
        <v>0.12</v>
      </c>
      <c r="E116" s="66">
        <v>90702</v>
      </c>
      <c r="F116" s="66">
        <v>0.12</v>
      </c>
      <c r="G116" s="66">
        <v>93784</v>
      </c>
      <c r="H116" s="66">
        <v>0.14000000000000001</v>
      </c>
      <c r="I116" s="66">
        <v>3082</v>
      </c>
      <c r="J116" s="66">
        <v>3.4</v>
      </c>
    </row>
    <row r="118" spans="1:10" x14ac:dyDescent="0.25">
      <c r="A118" s="66" t="s">
        <v>327</v>
      </c>
    </row>
    <row r="119" spans="1:10" x14ac:dyDescent="0.25">
      <c r="A119" s="66" t="s">
        <v>326</v>
      </c>
    </row>
    <row r="120" spans="1:10" x14ac:dyDescent="0.25">
      <c r="A120" s="66">
        <v>3926.87</v>
      </c>
      <c r="B120" s="66" t="s">
        <v>325</v>
      </c>
      <c r="C120" s="66" t="s">
        <v>212</v>
      </c>
      <c r="D120" s="66">
        <v>1.03</v>
      </c>
      <c r="E120" s="66">
        <v>4032</v>
      </c>
      <c r="F120" s="66">
        <v>1.04</v>
      </c>
      <c r="G120" s="66">
        <v>4101</v>
      </c>
      <c r="H120" s="66">
        <v>0.01</v>
      </c>
      <c r="I120" s="66">
        <v>69</v>
      </c>
      <c r="J120" s="66">
        <v>1.71</v>
      </c>
    </row>
    <row r="122" spans="1:10" x14ac:dyDescent="0.25">
      <c r="A122" s="66" t="s">
        <v>327</v>
      </c>
    </row>
    <row r="123" spans="1:10" x14ac:dyDescent="0.25">
      <c r="A123" s="66" t="s">
        <v>326</v>
      </c>
    </row>
    <row r="124" spans="1:10" x14ac:dyDescent="0.25">
      <c r="A124" s="66">
        <v>17216077</v>
      </c>
      <c r="B124" s="66" t="s">
        <v>325</v>
      </c>
      <c r="C124" s="66" t="s">
        <v>212</v>
      </c>
      <c r="D124" s="66">
        <v>0.01</v>
      </c>
      <c r="E124" s="66">
        <v>154651</v>
      </c>
      <c r="F124" s="66">
        <v>0.01</v>
      </c>
      <c r="G124" s="66">
        <v>161881</v>
      </c>
      <c r="H124" s="66">
        <v>0.25</v>
      </c>
      <c r="I124" s="66">
        <v>7230</v>
      </c>
      <c r="J124" s="66">
        <v>4.68</v>
      </c>
    </row>
    <row r="126" spans="1:10" x14ac:dyDescent="0.25">
      <c r="A126" s="66" t="s">
        <v>327</v>
      </c>
    </row>
    <row r="127" spans="1:10" x14ac:dyDescent="0.25">
      <c r="A127" s="66" t="s">
        <v>326</v>
      </c>
    </row>
    <row r="128" spans="1:10" x14ac:dyDescent="0.25">
      <c r="A128" s="66">
        <v>14756.21</v>
      </c>
      <c r="B128" s="66" t="s">
        <v>325</v>
      </c>
      <c r="C128" s="66" t="s">
        <v>212</v>
      </c>
      <c r="D128" s="66">
        <v>0.78</v>
      </c>
      <c r="E128" s="66">
        <v>11504</v>
      </c>
      <c r="F128" s="66">
        <v>0.77</v>
      </c>
      <c r="G128" s="66">
        <v>11319</v>
      </c>
      <c r="H128" s="66">
        <v>0.02</v>
      </c>
      <c r="I128" s="66">
        <v>-186</v>
      </c>
      <c r="J128" s="66">
        <v>-1.61</v>
      </c>
    </row>
    <row r="130" spans="1:10" x14ac:dyDescent="0.25">
      <c r="A130" s="66" t="s">
        <v>327</v>
      </c>
    </row>
    <row r="131" spans="1:10" x14ac:dyDescent="0.25">
      <c r="A131" s="66" t="s">
        <v>326</v>
      </c>
    </row>
    <row r="132" spans="1:10" x14ac:dyDescent="0.25">
      <c r="A132" s="66">
        <v>80785.05</v>
      </c>
      <c r="B132" s="66" t="s">
        <v>325</v>
      </c>
      <c r="C132" s="66" t="s">
        <v>212</v>
      </c>
      <c r="D132" s="66">
        <v>1.1200000000000001</v>
      </c>
      <c r="E132" s="66">
        <v>90703</v>
      </c>
      <c r="F132" s="66">
        <v>1.23</v>
      </c>
      <c r="G132" s="66">
        <v>99354</v>
      </c>
      <c r="H132" s="66">
        <v>0.15</v>
      </c>
      <c r="I132" s="66">
        <v>8651</v>
      </c>
      <c r="J132" s="66">
        <v>9.5399999999999991</v>
      </c>
    </row>
    <row r="134" spans="1:10" x14ac:dyDescent="0.25">
      <c r="E134" s="66" t="s">
        <v>324</v>
      </c>
    </row>
    <row r="135" spans="1:10" x14ac:dyDescent="0.25">
      <c r="A135" s="66" t="s">
        <v>323</v>
      </c>
      <c r="E135" s="66">
        <v>50276870</v>
      </c>
      <c r="G135" s="66">
        <v>64979660</v>
      </c>
      <c r="H135" s="66">
        <v>100</v>
      </c>
      <c r="I135" s="66">
        <v>14702791</v>
      </c>
      <c r="J135" s="66">
        <v>29.24</v>
      </c>
    </row>
    <row r="136" spans="1:10" x14ac:dyDescent="0.25">
      <c r="E136" s="67" t="s">
        <v>322</v>
      </c>
    </row>
    <row r="138" spans="1:10" x14ac:dyDescent="0.25">
      <c r="A138" s="66" t="s">
        <v>321</v>
      </c>
    </row>
    <row r="139" spans="1:10" x14ac:dyDescent="0.25">
      <c r="A139" s="66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2018-04-23T02:19:18Z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