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20-5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87" i="1" l="1"/>
  <c r="K88" i="1"/>
  <c r="I88" i="1"/>
  <c r="I87" i="1"/>
  <c r="I86" i="1"/>
  <c r="K77" i="1"/>
  <c r="K78" i="1"/>
  <c r="K79" i="1"/>
  <c r="K80" i="1"/>
  <c r="K81" i="1"/>
  <c r="I81" i="1"/>
  <c r="I80" i="1"/>
  <c r="I79" i="1"/>
  <c r="I78" i="1"/>
  <c r="I77" i="1"/>
  <c r="I76" i="1"/>
  <c r="I75" i="1"/>
  <c r="I74" i="1"/>
  <c r="K86" i="1" l="1"/>
  <c r="K75" i="1" l="1"/>
  <c r="K76" i="1"/>
  <c r="K74" i="1"/>
  <c r="K41" i="1" l="1"/>
  <c r="K70" i="1" l="1"/>
  <c r="I84" i="1" l="1"/>
  <c r="I95" i="1" l="1"/>
  <c r="K95" i="1" l="1"/>
  <c r="K84" i="1" l="1"/>
  <c r="K99" i="1" s="1"/>
</calcChain>
</file>

<file path=xl/sharedStrings.xml><?xml version="1.0" encoding="utf-8"?>
<sst xmlns="http://schemas.openxmlformats.org/spreadsheetml/2006/main" count="280" uniqueCount="194">
  <si>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</si>
  <si>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</si>
  <si>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</si>
  <si>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</si>
  <si>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</si>
  <si>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</si>
  <si>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</si>
  <si>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</si>
  <si>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</si>
  <si>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</si>
  <si>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SEK</t>
  </si>
  <si>
    <t>EUR</t>
  </si>
  <si>
    <t>BSHYK5903</t>
  </si>
  <si>
    <t>USD</t>
  </si>
  <si>
    <t>494351901</t>
  </si>
  <si>
    <t>JPY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</si>
  <si>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</si>
  <si>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</si>
  <si>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</si>
  <si>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</si>
  <si>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</si>
  <si>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</si>
  <si>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</si>
  <si>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</si>
  <si>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</si>
  <si>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</si>
  <si>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</si>
  <si>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</si>
  <si>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</si>
  <si>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</si>
  <si>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</si>
  <si>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 COMMON STOCK</t>
  </si>
  <si>
    <t>BB22L9907</t>
  </si>
  <si>
    <t>FERGUSON PLC</t>
  </si>
  <si>
    <t>GBP</t>
  </si>
  <si>
    <t>FERG LN</t>
  </si>
  <si>
    <t>B798FW902</t>
  </si>
  <si>
    <t>DKK</t>
  </si>
  <si>
    <t>NOVOZYMES A/S B SHARES COMMON STOCK DKK2.0</t>
  </si>
  <si>
    <t>SAP SE</t>
  </si>
  <si>
    <t>484628904</t>
  </si>
  <si>
    <t>4846288</t>
  </si>
  <si>
    <t>435413901</t>
  </si>
  <si>
    <t>B44XTX902</t>
  </si>
  <si>
    <t>588950907</t>
  </si>
  <si>
    <t>PANDORA A/S COMMON STOCK DKK.01</t>
  </si>
  <si>
    <t>Currency</t>
  </si>
  <si>
    <t>KION GROUP AG COMMON STOCK</t>
  </si>
  <si>
    <t>SAP SE COMMON STOCK</t>
  </si>
  <si>
    <t>UNITED INTERNET AG REG SHARE COMMON STOCK</t>
  </si>
  <si>
    <t>NOVO NORDISK A/S B</t>
  </si>
  <si>
    <t>ACI07GG13</t>
  </si>
  <si>
    <t>BHC8X90</t>
  </si>
  <si>
    <t>NOVOB DC</t>
  </si>
  <si>
    <t>local price CW</t>
  </si>
  <si>
    <t>HKD</t>
  </si>
  <si>
    <t>BAYER AG REG</t>
  </si>
  <si>
    <t>TAKEDA PHARMACEUTICAL CO LTD</t>
  </si>
  <si>
    <t>506921907</t>
  </si>
  <si>
    <t>5069211</t>
  </si>
  <si>
    <t>BAYN GR</t>
  </si>
  <si>
    <t>687044008</t>
  </si>
  <si>
    <t>6870445</t>
  </si>
  <si>
    <t>4502 JP</t>
  </si>
  <si>
    <t>LVMH MOET HENNESSY LOUIS VUI</t>
  </si>
  <si>
    <t>406141903</t>
  </si>
  <si>
    <t>4061412</t>
  </si>
  <si>
    <t>MC FP</t>
  </si>
  <si>
    <t>GALAXY ENTERTAINMENT GROUP L</t>
  </si>
  <si>
    <t>646587006</t>
  </si>
  <si>
    <t>6465874</t>
  </si>
  <si>
    <t>27 HK</t>
  </si>
  <si>
    <t>AIR LIQUIDE SA</t>
  </si>
  <si>
    <t>AVITA MEDICAL LTD</t>
  </si>
  <si>
    <t>AVITA MEDICAL LTD SPONS ADR</t>
  </si>
  <si>
    <t>BASIC FIT NV</t>
  </si>
  <si>
    <t>NICE LTD   SPON ADR</t>
  </si>
  <si>
    <t>B1YXBJ905</t>
  </si>
  <si>
    <t>B1YXBJ7</t>
  </si>
  <si>
    <t>AI FP</t>
  </si>
  <si>
    <t>638611905</t>
  </si>
  <si>
    <t>6386113</t>
  </si>
  <si>
    <t>AVH AU</t>
  </si>
  <si>
    <t>AUD</t>
  </si>
  <si>
    <t>053792107</t>
  </si>
  <si>
    <t>B7NJMF1</t>
  </si>
  <si>
    <t>BD9Y9B905</t>
  </si>
  <si>
    <t>BD9Y9B7</t>
  </si>
  <si>
    <t>BFIT NA</t>
  </si>
  <si>
    <t>TIGO SS</t>
  </si>
  <si>
    <t>653656108</t>
  </si>
  <si>
    <t>2639736</t>
  </si>
  <si>
    <t>NICE US</t>
  </si>
  <si>
    <t>INFINEON TECHNOLOGIES AG COMMON STOCK</t>
  </si>
  <si>
    <t>ACI1984W2</t>
  </si>
  <si>
    <t>BJ0DP40</t>
  </si>
  <si>
    <t>BAYER AG REG COMMON STOCK</t>
  </si>
  <si>
    <t>ESSILORLUXOTTICA</t>
  </si>
  <si>
    <t>PRADA S.P.A.</t>
  </si>
  <si>
    <t>721247906</t>
  </si>
  <si>
    <t>7212477</t>
  </si>
  <si>
    <t>EL FP</t>
  </si>
  <si>
    <t>BJVNSS903</t>
  </si>
  <si>
    <t>BJVNSS4</t>
  </si>
  <si>
    <t>B4PFFW905</t>
  </si>
  <si>
    <t>B4PFFW4</t>
  </si>
  <si>
    <t>1913 HK</t>
  </si>
  <si>
    <t>685847006</t>
  </si>
  <si>
    <t>KEYWORDS STUDIOS PLC</t>
  </si>
  <si>
    <t>MELROSE INDUSTRIES PLC</t>
  </si>
  <si>
    <t>BBQ385902</t>
  </si>
  <si>
    <t>BBQ3850</t>
  </si>
  <si>
    <t>KWS LN</t>
  </si>
  <si>
    <t>ACI0JVL94</t>
  </si>
  <si>
    <t>BZ1G432</t>
  </si>
  <si>
    <t>MRO LN</t>
  </si>
  <si>
    <t>NIHON M+A CENTER INC</t>
  </si>
  <si>
    <t>B1DN46906</t>
  </si>
  <si>
    <t>B1DN466</t>
  </si>
  <si>
    <t>2127 JP</t>
  </si>
  <si>
    <t>SAP GR</t>
  </si>
  <si>
    <t>MORINAGA + CO LTD</t>
  </si>
  <si>
    <t>660260001</t>
  </si>
  <si>
    <t>6602604</t>
  </si>
  <si>
    <t>2201 JP</t>
  </si>
  <si>
    <t>ADEVINTA ASA</t>
  </si>
  <si>
    <t>KAHOOT  AS</t>
  </si>
  <si>
    <t>WIX.COM LTD</t>
  </si>
  <si>
    <t>ADE NO</t>
  </si>
  <si>
    <t>BZ17B8907</t>
  </si>
  <si>
    <t>BZ17B89</t>
  </si>
  <si>
    <t>KAHOOTME NO</t>
  </si>
  <si>
    <t>M98068105</t>
  </si>
  <si>
    <t>BFZCHN7</t>
  </si>
  <si>
    <t>WIX US</t>
  </si>
  <si>
    <t>RCEL US</t>
  </si>
  <si>
    <t>CAPGEMINI SE</t>
  </si>
  <si>
    <t>SHISEIDO CO LTD</t>
  </si>
  <si>
    <t>416343002</t>
  </si>
  <si>
    <t>4163437</t>
  </si>
  <si>
    <t>CAP FP</t>
  </si>
  <si>
    <t>680526001</t>
  </si>
  <si>
    <t>6805265</t>
  </si>
  <si>
    <t>4911 JP</t>
  </si>
  <si>
    <t>KOITO MANUFACTURING CO LTD</t>
  </si>
  <si>
    <t>LA FRANCAISE DES JEUX SAEM</t>
  </si>
  <si>
    <t>SCOUT24 AG</t>
  </si>
  <si>
    <t>BDFG5D907</t>
  </si>
  <si>
    <t>BDFG5D1</t>
  </si>
  <si>
    <t>649632007</t>
  </si>
  <si>
    <t>6496324</t>
  </si>
  <si>
    <t>7276 JP</t>
  </si>
  <si>
    <t>BG0SC1908</t>
  </si>
  <si>
    <t>BG0SC10</t>
  </si>
  <si>
    <t>FDJ FP</t>
  </si>
  <si>
    <t>BYT934904</t>
  </si>
  <si>
    <t>BYT9340</t>
  </si>
  <si>
    <t>G24 GR</t>
  </si>
  <si>
    <t>NIHON UNISYS LTD</t>
  </si>
  <si>
    <t>664268000</t>
  </si>
  <si>
    <t>6642688</t>
  </si>
  <si>
    <t>8056 JP</t>
  </si>
  <si>
    <t>RENTOKIL INITIAL PLC</t>
  </si>
  <si>
    <t>B082RF905</t>
  </si>
  <si>
    <t>B082RF1</t>
  </si>
  <si>
    <t>RTO LN</t>
  </si>
  <si>
    <t>KOITO MANUFACTURING CO LTD COMMON STOCK</t>
  </si>
  <si>
    <t>MORINAGA + CO LTD COMMON STOCK</t>
  </si>
  <si>
    <t>NIHON M+A CENTER INC COMMON STOCK</t>
  </si>
  <si>
    <t>NIHON UNISYS LTD COMMON STOCK</t>
  </si>
  <si>
    <t>SCSK CORP COMMON STOCK</t>
  </si>
  <si>
    <t>TAKEDA PHARMACEUTICAL CO LTD COMMON STOCK</t>
  </si>
  <si>
    <t>BUY</t>
  </si>
  <si>
    <t>SELL</t>
  </si>
  <si>
    <t>DEMANT A/S</t>
  </si>
  <si>
    <t>TEMENOS AG   REG</t>
  </si>
  <si>
    <t>BZ01RF908</t>
  </si>
  <si>
    <t>BZ01RF1</t>
  </si>
  <si>
    <t>DEMANT DC</t>
  </si>
  <si>
    <t>714789906</t>
  </si>
  <si>
    <t>7147892</t>
  </si>
  <si>
    <t>TEMN SW</t>
  </si>
  <si>
    <t>CHF</t>
  </si>
  <si>
    <t>BASIC FIT NV COMMON STOCK EUR.06</t>
  </si>
  <si>
    <t>ATLANTIC SAPPHIRE ASA</t>
  </si>
  <si>
    <t>EURO CURRENCY</t>
  </si>
  <si>
    <t>SWISS FRANC</t>
  </si>
  <si>
    <t>ASA NO</t>
  </si>
  <si>
    <t>AVITA MEDICAL LTD SPONS ADR ADR</t>
  </si>
  <si>
    <t>CAPGEMINI SE COMMON STOCK EUR8.0</t>
  </si>
  <si>
    <t>ESSILORLUXOTTICA COMMON STOCK EUR.18</t>
  </si>
  <si>
    <t>KAHOOT  AS COMMON STOCK NOK.1</t>
  </si>
  <si>
    <t>LVMH MOET HENNESSY LOUIS VUI COMMON STOCK EUR.3</t>
  </si>
  <si>
    <t>RENTOKIL INITIAL PLC COMMON STOCK GBP.01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</si>
</sst>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0" fontId="1" fillId="0" borderId="0" xfId="0" applyFont="1" applyFill="1" applyAlignment="1">
      <alignment horizontal="lef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0" fontId="4" fillId="0" borderId="0" xfId="0" applyFont="1" applyFill="1" applyAlignment="1">
      <alignment horizontal="left"/>
    </xf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0" fontId="5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 applyAlignment="1">
      <alignment horizontal="right"/>
    </xf>
    <xf numFmtId="0" fontId="1" fillId="0" borderId="0" xfId="2" applyAlignment="1">
      <alignment horizontal="left"/>
    </xf>
    <xf numFmtId="0" fontId="1" fillId="0" borderId="0" xfId="2"/>
    <xf numFmtId="0" fontId="4" fillId="0" borderId="0" xfId="0" applyFont="1" applyAlignment="1">
      <alignment horizontal="left"/>
    </xf>
    <xf numFmtId="2" fontId="0" fillId="0" borderId="0" xfId="0" applyNumberFormat="1"/>
    <xf numFmtId="4" fontId="0" fillId="0" borderId="0" xfId="0" applyNumberFormat="1"/>
    <xf numFmtId="164" fontId="5" fillId="0" borderId="0" xfId="0" applyNumberFormat="1" applyFont="1" applyAlignment="1">
      <alignment horizontal="right"/>
    </xf>
    <xf numFmtId="166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165" fontId="0" fillId="0" borderId="0" xfId="0" applyNumberFormat="1"/>
    <xf numFmtId="168" fontId="1" fillId="0" borderId="0" xfId="0" applyNumberFormat="1" applyFont="1" applyAlignment="1">
      <alignment horizontal="right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99"/>
  <sheetViews>
    <sheetView tabSelected="1" workbookViewId="0">
      <pane xSplit="1" ySplit="1" topLeftCell="B68" activePane="bottomRight" state="frozen"/>
      <selection pane="topRight" activeCell="B1" sqref="B1"/>
      <selection pane="bottomLeft" activeCell="A2" sqref="A2"/>
      <selection pane="bottomRight" activeCell="C99" sqref="C99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54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3" t="s">
        <v>125</v>
      </c>
      <c r="B2" s="6">
        <v>290282</v>
      </c>
      <c r="C2" s="26" t="s">
        <v>94</v>
      </c>
      <c r="D2" s="26" t="s">
        <v>95</v>
      </c>
      <c r="E2" t="s">
        <v>128</v>
      </c>
      <c r="F2" s="26" t="s">
        <v>16</v>
      </c>
      <c r="G2" s="27">
        <v>9.6995000000000005</v>
      </c>
      <c r="H2">
        <v>103.2</v>
      </c>
      <c r="I2" s="32">
        <v>10.61712</v>
      </c>
      <c r="J2" s="9">
        <v>29957102.400000002</v>
      </c>
      <c r="K2" s="9">
        <v>3088520.2742409403</v>
      </c>
    </row>
    <row r="3" spans="1:11" ht="13.5" x14ac:dyDescent="0.25">
      <c r="A3" s="23" t="s">
        <v>72</v>
      </c>
      <c r="B3" s="6">
        <v>10441</v>
      </c>
      <c r="C3" s="26" t="s">
        <v>77</v>
      </c>
      <c r="D3" s="26" t="s">
        <v>78</v>
      </c>
      <c r="E3" t="s">
        <v>79</v>
      </c>
      <c r="F3" s="26" t="s">
        <v>11</v>
      </c>
      <c r="G3" s="27">
        <v>0.90106325464047587</v>
      </c>
      <c r="H3">
        <v>122.1</v>
      </c>
      <c r="I3" s="32">
        <v>135.81787700000001</v>
      </c>
      <c r="J3" s="9">
        <v>1274846.0999999999</v>
      </c>
      <c r="K3" s="9">
        <v>1414824.2017799998</v>
      </c>
    </row>
    <row r="4" spans="1:11" ht="13.5" x14ac:dyDescent="0.25">
      <c r="A4" s="23" t="s">
        <v>184</v>
      </c>
      <c r="B4" s="6">
        <v>656043</v>
      </c>
      <c r="C4" s="26" t="s">
        <v>147</v>
      </c>
      <c r="D4" s="26" t="s">
        <v>148</v>
      </c>
      <c r="E4" t="s">
        <v>187</v>
      </c>
      <c r="F4" s="26" t="s">
        <v>16</v>
      </c>
      <c r="G4" s="27">
        <v>9.6995000000000005</v>
      </c>
      <c r="H4" s="32">
        <v>116</v>
      </c>
      <c r="I4" s="32">
        <v>11.933972000000001</v>
      </c>
      <c r="J4" s="9">
        <v>76100988</v>
      </c>
      <c r="K4" s="9">
        <v>7845867.1065518837</v>
      </c>
    </row>
    <row r="5" spans="1:11" ht="13.5" x14ac:dyDescent="0.25">
      <c r="A5" s="23" t="s">
        <v>73</v>
      </c>
      <c r="B5" s="6">
        <v>6751226</v>
      </c>
      <c r="C5" s="26" t="s">
        <v>80</v>
      </c>
      <c r="D5" s="26" t="s">
        <v>81</v>
      </c>
      <c r="E5" s="27" t="s">
        <v>82</v>
      </c>
      <c r="F5" s="26" t="s">
        <v>83</v>
      </c>
      <c r="G5" s="27">
        <v>1.5001500150015001</v>
      </c>
      <c r="H5">
        <v>0.47499999999999998</v>
      </c>
      <c r="I5" s="32">
        <v>0.315305</v>
      </c>
      <c r="J5" s="9">
        <v>3206832.3499999996</v>
      </c>
      <c r="K5" s="9">
        <v>2137674.4445099998</v>
      </c>
    </row>
    <row r="6" spans="1:11" ht="13.5" x14ac:dyDescent="0.25">
      <c r="A6" s="23" t="s">
        <v>74</v>
      </c>
      <c r="B6" s="6">
        <v>727093</v>
      </c>
      <c r="C6" s="26" t="s">
        <v>84</v>
      </c>
      <c r="D6" s="26" t="s">
        <v>85</v>
      </c>
      <c r="E6" t="s">
        <v>135</v>
      </c>
      <c r="F6" s="26" t="s">
        <v>13</v>
      </c>
      <c r="G6" s="27">
        <v>1</v>
      </c>
      <c r="H6">
        <v>6.44</v>
      </c>
      <c r="I6" s="32">
        <v>6.44</v>
      </c>
      <c r="J6" s="9">
        <v>4682478.92</v>
      </c>
      <c r="K6" s="9">
        <v>4682478.92</v>
      </c>
    </row>
    <row r="7" spans="1:11" ht="13.5" x14ac:dyDescent="0.25">
      <c r="A7" s="23" t="s">
        <v>75</v>
      </c>
      <c r="B7" s="6">
        <v>42862</v>
      </c>
      <c r="C7" s="26" t="s">
        <v>86</v>
      </c>
      <c r="D7" s="26" t="s">
        <v>87</v>
      </c>
      <c r="E7" t="s">
        <v>88</v>
      </c>
      <c r="F7" s="26" t="s">
        <v>11</v>
      </c>
      <c r="G7" s="27">
        <v>0.90106325464047587</v>
      </c>
      <c r="H7" s="33">
        <v>22.8</v>
      </c>
      <c r="I7" s="32">
        <v>25.361568999999999</v>
      </c>
      <c r="J7" s="9">
        <v>977253.6</v>
      </c>
      <c r="K7" s="9">
        <v>1084556.0452799997</v>
      </c>
    </row>
    <row r="8" spans="1:11" ht="13.5" x14ac:dyDescent="0.25">
      <c r="A8" s="23" t="s">
        <v>56</v>
      </c>
      <c r="B8" s="6">
        <v>18492</v>
      </c>
      <c r="C8" s="26" t="s">
        <v>58</v>
      </c>
      <c r="D8" s="26" t="s">
        <v>59</v>
      </c>
      <c r="E8" t="s">
        <v>60</v>
      </c>
      <c r="F8" s="26" t="s">
        <v>11</v>
      </c>
      <c r="G8" s="27">
        <v>0.90106325464047587</v>
      </c>
      <c r="H8" s="33">
        <v>60.72</v>
      </c>
      <c r="I8" s="32">
        <v>67.541863000000006</v>
      </c>
      <c r="J8" s="9">
        <v>1122834.24</v>
      </c>
      <c r="K8" s="9">
        <v>1246121.4395519998</v>
      </c>
    </row>
    <row r="9" spans="1:11" ht="13.5" x14ac:dyDescent="0.25">
      <c r="A9" s="23" t="s">
        <v>136</v>
      </c>
      <c r="B9" s="6">
        <v>23892</v>
      </c>
      <c r="C9" s="26" t="s">
        <v>138</v>
      </c>
      <c r="D9" s="26" t="s">
        <v>139</v>
      </c>
      <c r="E9" t="s">
        <v>140</v>
      </c>
      <c r="F9" s="26" t="s">
        <v>11</v>
      </c>
      <c r="G9" s="27">
        <v>0.90106325464047587</v>
      </c>
      <c r="H9" s="33">
        <v>92.1</v>
      </c>
      <c r="I9" s="32">
        <v>102.447391</v>
      </c>
      <c r="J9" s="9">
        <v>2200453.1999999997</v>
      </c>
      <c r="K9" s="9">
        <v>2442062.9613599996</v>
      </c>
    </row>
    <row r="10" spans="1:11" ht="13.5" x14ac:dyDescent="0.25">
      <c r="A10" s="23" t="s">
        <v>174</v>
      </c>
      <c r="B10" s="6">
        <v>52036</v>
      </c>
      <c r="C10" s="26" t="s">
        <v>176</v>
      </c>
      <c r="D10" s="26" t="s">
        <v>177</v>
      </c>
      <c r="E10" s="27" t="s">
        <v>178</v>
      </c>
      <c r="F10" s="26" t="s">
        <v>37</v>
      </c>
      <c r="G10" s="27">
        <v>6.7107000000000001</v>
      </c>
      <c r="H10" s="32">
        <v>189.3</v>
      </c>
      <c r="I10" s="32">
        <v>28.250779999999999</v>
      </c>
      <c r="J10" s="9">
        <v>9850414.8000000007</v>
      </c>
      <c r="K10" s="9">
        <v>1467866.9587375387</v>
      </c>
    </row>
    <row r="11" spans="1:11" ht="13.5" x14ac:dyDescent="0.25">
      <c r="A11" s="23" t="s">
        <v>97</v>
      </c>
      <c r="B11" s="6">
        <v>9769</v>
      </c>
      <c r="C11" s="26" t="s">
        <v>99</v>
      </c>
      <c r="D11" s="26" t="s">
        <v>100</v>
      </c>
      <c r="E11" t="s">
        <v>101</v>
      </c>
      <c r="F11" s="26" t="s">
        <v>11</v>
      </c>
      <c r="G11" s="27">
        <v>0.90106325464047587</v>
      </c>
      <c r="H11" s="33">
        <v>115.75</v>
      </c>
      <c r="I11" s="32">
        <v>128.754458</v>
      </c>
      <c r="J11" s="9">
        <v>1130761.75</v>
      </c>
      <c r="K11" s="9">
        <v>1254919.3901499999</v>
      </c>
    </row>
    <row r="12" spans="1:11" ht="13.5" x14ac:dyDescent="0.25">
      <c r="A12" s="23" t="s">
        <v>33</v>
      </c>
      <c r="B12" s="6">
        <v>34976</v>
      </c>
      <c r="C12" s="26" t="s">
        <v>102</v>
      </c>
      <c r="D12" s="26" t="s">
        <v>103</v>
      </c>
      <c r="E12" s="27" t="s">
        <v>35</v>
      </c>
      <c r="F12" s="26" t="s">
        <v>34</v>
      </c>
      <c r="G12" s="27">
        <v>0.81011017498379778</v>
      </c>
      <c r="H12">
        <v>63.66</v>
      </c>
      <c r="I12" s="32">
        <v>78.702873999999994</v>
      </c>
      <c r="J12" s="9">
        <v>2226572.1599999997</v>
      </c>
      <c r="K12" s="9">
        <v>2748480.6743039996</v>
      </c>
    </row>
    <row r="13" spans="1:11" ht="13.5" x14ac:dyDescent="0.25">
      <c r="A13" s="23" t="s">
        <v>68</v>
      </c>
      <c r="B13" s="6">
        <v>212000</v>
      </c>
      <c r="C13" s="26" t="s">
        <v>69</v>
      </c>
      <c r="D13" s="26" t="s">
        <v>70</v>
      </c>
      <c r="E13" s="27" t="s">
        <v>71</v>
      </c>
      <c r="F13" s="26" t="s">
        <v>55</v>
      </c>
      <c r="G13" s="27">
        <v>7.7508999999999988</v>
      </c>
      <c r="H13" s="32">
        <v>52.3</v>
      </c>
      <c r="I13" s="32">
        <v>6.7475160000000001</v>
      </c>
      <c r="J13" s="9">
        <v>11087600</v>
      </c>
      <c r="K13" s="9">
        <v>1430491.9428711506</v>
      </c>
    </row>
    <row r="14" spans="1:11" ht="13.5" x14ac:dyDescent="0.25">
      <c r="A14" s="23" t="s">
        <v>126</v>
      </c>
      <c r="B14" s="6">
        <v>390310</v>
      </c>
      <c r="C14" s="26" t="s">
        <v>129</v>
      </c>
      <c r="D14" s="26" t="s">
        <v>130</v>
      </c>
      <c r="E14" s="27" t="s">
        <v>131</v>
      </c>
      <c r="F14" s="26" t="s">
        <v>16</v>
      </c>
      <c r="G14" s="27">
        <v>9.6995000000000005</v>
      </c>
      <c r="H14" s="33">
        <v>89</v>
      </c>
      <c r="I14" s="32">
        <v>9.1562370000000008</v>
      </c>
      <c r="J14" s="9">
        <v>34737590</v>
      </c>
      <c r="K14" s="9">
        <v>3581379.4525491004</v>
      </c>
    </row>
    <row r="15" spans="1:11" ht="13.5" x14ac:dyDescent="0.25">
      <c r="A15" s="23" t="s">
        <v>108</v>
      </c>
      <c r="B15" s="6">
        <v>57785</v>
      </c>
      <c r="C15" s="26" t="s">
        <v>110</v>
      </c>
      <c r="D15" s="26" t="s">
        <v>111</v>
      </c>
      <c r="E15" t="s">
        <v>112</v>
      </c>
      <c r="F15" s="26" t="s">
        <v>34</v>
      </c>
      <c r="G15" s="27">
        <v>0.81011017498379778</v>
      </c>
      <c r="H15" s="33">
        <v>17.82264</v>
      </c>
      <c r="I15" s="32">
        <v>22.253404</v>
      </c>
      <c r="J15" s="9">
        <v>1029881.2524</v>
      </c>
      <c r="K15" s="9">
        <v>1271285.41796256</v>
      </c>
    </row>
    <row r="16" spans="1:11" ht="13.5" x14ac:dyDescent="0.25">
      <c r="A16" s="23" t="s">
        <v>144</v>
      </c>
      <c r="B16" s="6">
        <v>15100</v>
      </c>
      <c r="C16" s="26" t="s">
        <v>149</v>
      </c>
      <c r="D16" s="26" t="s">
        <v>150</v>
      </c>
      <c r="E16" t="s">
        <v>151</v>
      </c>
      <c r="F16" s="26" t="s">
        <v>15</v>
      </c>
      <c r="G16" s="27">
        <v>107.77000000000001</v>
      </c>
      <c r="H16" s="33">
        <v>4565</v>
      </c>
      <c r="I16" s="32">
        <v>42.372487999999997</v>
      </c>
      <c r="J16" s="9">
        <v>68931500</v>
      </c>
      <c r="K16" s="9">
        <v>639616.77646840492</v>
      </c>
    </row>
    <row r="17" spans="1:11" ht="13.5" x14ac:dyDescent="0.25">
      <c r="A17" s="23" t="s">
        <v>145</v>
      </c>
      <c r="B17" s="6">
        <v>63220</v>
      </c>
      <c r="C17" s="26" t="s">
        <v>152</v>
      </c>
      <c r="D17" s="26" t="s">
        <v>153</v>
      </c>
      <c r="E17" t="s">
        <v>154</v>
      </c>
      <c r="F17" s="26" t="s">
        <v>11</v>
      </c>
      <c r="G17" s="27">
        <v>0.90106325464047587</v>
      </c>
      <c r="H17" s="33">
        <v>30.67</v>
      </c>
      <c r="I17" s="32">
        <v>34.115760000000002</v>
      </c>
      <c r="J17" s="9">
        <v>1938957.4000000001</v>
      </c>
      <c r="K17" s="9">
        <v>2151854.92252</v>
      </c>
    </row>
    <row r="18" spans="1:11" ht="13.5" x14ac:dyDescent="0.25">
      <c r="A18" s="23" t="s">
        <v>64</v>
      </c>
      <c r="B18" s="6">
        <v>6742</v>
      </c>
      <c r="C18" s="26" t="s">
        <v>65</v>
      </c>
      <c r="D18" s="26" t="s">
        <v>66</v>
      </c>
      <c r="E18" t="s">
        <v>67</v>
      </c>
      <c r="F18" s="26" t="s">
        <v>11</v>
      </c>
      <c r="G18" s="27">
        <v>0.90106325464047587</v>
      </c>
      <c r="H18">
        <v>375</v>
      </c>
      <c r="I18" s="32">
        <v>417.13107300000001</v>
      </c>
      <c r="J18" s="9">
        <v>2528250</v>
      </c>
      <c r="K18" s="9">
        <v>2805851.8499999996</v>
      </c>
    </row>
    <row r="19" spans="1:11" ht="13.5" x14ac:dyDescent="0.25">
      <c r="A19" s="23" t="s">
        <v>109</v>
      </c>
      <c r="B19" s="6">
        <v>1020137</v>
      </c>
      <c r="C19" s="26" t="s">
        <v>113</v>
      </c>
      <c r="D19" s="26" t="s">
        <v>114</v>
      </c>
      <c r="E19" t="s">
        <v>115</v>
      </c>
      <c r="F19" s="26" t="s">
        <v>34</v>
      </c>
      <c r="G19" s="27">
        <v>0.81011017498379778</v>
      </c>
      <c r="H19" s="33">
        <v>1.1515</v>
      </c>
      <c r="I19" s="32">
        <v>1.4236</v>
      </c>
      <c r="J19" s="9">
        <v>1174687.7555</v>
      </c>
      <c r="K19" s="9">
        <v>1450034.5653891999</v>
      </c>
    </row>
    <row r="20" spans="1:11" ht="13.5" x14ac:dyDescent="0.25">
      <c r="A20" s="23" t="s">
        <v>21</v>
      </c>
      <c r="B20" s="6">
        <v>37306</v>
      </c>
      <c r="C20" s="26" t="s">
        <v>17</v>
      </c>
      <c r="D20" s="26" t="s">
        <v>18</v>
      </c>
      <c r="E20" t="s">
        <v>89</v>
      </c>
      <c r="F20" s="26" t="s">
        <v>10</v>
      </c>
      <c r="G20" s="27">
        <v>9.4085000000000001</v>
      </c>
      <c r="H20" s="33">
        <v>226.4</v>
      </c>
      <c r="I20" s="32">
        <v>24.038181000000002</v>
      </c>
      <c r="J20" s="9">
        <v>8446078.4000000004</v>
      </c>
      <c r="K20" s="9">
        <v>897707.22219269816</v>
      </c>
    </row>
    <row r="21" spans="1:11" ht="13.5" x14ac:dyDescent="0.25">
      <c r="A21" s="23" t="s">
        <v>121</v>
      </c>
      <c r="B21" s="6">
        <v>27700</v>
      </c>
      <c r="C21" s="26" t="s">
        <v>122</v>
      </c>
      <c r="D21" s="26" t="s">
        <v>123</v>
      </c>
      <c r="E21" t="s">
        <v>124</v>
      </c>
      <c r="F21" s="26" t="s">
        <v>15</v>
      </c>
      <c r="G21" s="27">
        <v>107.77000000000001</v>
      </c>
      <c r="H21" s="33">
        <v>4625</v>
      </c>
      <c r="I21" s="32">
        <v>42.929409999999997</v>
      </c>
      <c r="J21" s="9">
        <v>128112500</v>
      </c>
      <c r="K21" s="9">
        <v>1188758.4671058734</v>
      </c>
    </row>
    <row r="22" spans="1:11" ht="13.5" x14ac:dyDescent="0.25">
      <c r="A22" s="23" t="s">
        <v>76</v>
      </c>
      <c r="B22" s="6">
        <v>10352</v>
      </c>
      <c r="C22" s="26" t="s">
        <v>90</v>
      </c>
      <c r="D22" s="26" t="s">
        <v>91</v>
      </c>
      <c r="E22" t="s">
        <v>92</v>
      </c>
      <c r="F22" s="26" t="s">
        <v>13</v>
      </c>
      <c r="G22" s="27">
        <v>1</v>
      </c>
      <c r="H22" s="33">
        <v>186.14</v>
      </c>
      <c r="I22" s="32">
        <v>186.14</v>
      </c>
      <c r="J22" s="9">
        <v>1926921.2799999998</v>
      </c>
      <c r="K22" s="9">
        <v>1926921.2799999998</v>
      </c>
    </row>
    <row r="23" spans="1:11" ht="13.5" x14ac:dyDescent="0.25">
      <c r="A23" s="23" t="s">
        <v>116</v>
      </c>
      <c r="B23" s="6">
        <v>50304</v>
      </c>
      <c r="C23" s="26" t="s">
        <v>117</v>
      </c>
      <c r="D23" s="26" t="s">
        <v>118</v>
      </c>
      <c r="E23" s="31" t="s">
        <v>119</v>
      </c>
      <c r="F23" s="26" t="s">
        <v>15</v>
      </c>
      <c r="G23" s="27">
        <v>107.77000000000001</v>
      </c>
      <c r="H23" s="33">
        <v>4330</v>
      </c>
      <c r="I23" s="32">
        <v>40.191209999999998</v>
      </c>
      <c r="J23" s="9">
        <v>217816320</v>
      </c>
      <c r="K23" s="9">
        <v>2021122.0191147812</v>
      </c>
    </row>
    <row r="24" spans="1:11" ht="13.5" x14ac:dyDescent="0.25">
      <c r="A24" s="23" t="s">
        <v>158</v>
      </c>
      <c r="B24" s="6">
        <v>18200</v>
      </c>
      <c r="C24" s="26" t="s">
        <v>159</v>
      </c>
      <c r="D24" s="26" t="s">
        <v>160</v>
      </c>
      <c r="E24" s="31" t="s">
        <v>161</v>
      </c>
      <c r="F24" s="26" t="s">
        <v>15</v>
      </c>
      <c r="G24" s="27">
        <v>107.77000000000001</v>
      </c>
      <c r="H24" s="33">
        <v>3330</v>
      </c>
      <c r="I24" s="32">
        <v>30.909175000000001</v>
      </c>
      <c r="J24" s="9">
        <v>60606000</v>
      </c>
      <c r="K24" s="9">
        <v>562364.29433051869</v>
      </c>
    </row>
    <row r="25" spans="1:11" ht="13.5" x14ac:dyDescent="0.25">
      <c r="A25" s="23" t="s">
        <v>50</v>
      </c>
      <c r="B25" s="6">
        <v>61698</v>
      </c>
      <c r="C25" s="26" t="s">
        <v>51</v>
      </c>
      <c r="D25" s="26" t="s">
        <v>52</v>
      </c>
      <c r="E25" s="31" t="s">
        <v>53</v>
      </c>
      <c r="F25" s="26" t="s">
        <v>37</v>
      </c>
      <c r="G25" s="27">
        <v>6.7107000000000001</v>
      </c>
      <c r="H25" s="33">
        <v>436.25</v>
      </c>
      <c r="I25" s="32">
        <v>65.105137999999997</v>
      </c>
      <c r="J25" s="9">
        <v>26915752.5</v>
      </c>
      <c r="K25" s="9">
        <v>4010871.0715722651</v>
      </c>
    </row>
    <row r="26" spans="1:11" ht="13.5" x14ac:dyDescent="0.25">
      <c r="A26" s="23" t="s">
        <v>98</v>
      </c>
      <c r="B26" s="6">
        <v>221400</v>
      </c>
      <c r="C26" s="26" t="s">
        <v>104</v>
      </c>
      <c r="D26" s="26" t="s">
        <v>105</v>
      </c>
      <c r="E26" s="31" t="s">
        <v>106</v>
      </c>
      <c r="F26" s="26" t="s">
        <v>55</v>
      </c>
      <c r="G26" s="27">
        <v>7.7508999999999988</v>
      </c>
      <c r="H26" s="33">
        <v>28.55</v>
      </c>
      <c r="I26" s="32">
        <v>3.6833960000000001</v>
      </c>
      <c r="J26" s="9">
        <v>6320970</v>
      </c>
      <c r="K26" s="9">
        <v>815514.32736843475</v>
      </c>
    </row>
    <row r="27" spans="1:11" ht="13.5" x14ac:dyDescent="0.25">
      <c r="A27" s="23" t="s">
        <v>162</v>
      </c>
      <c r="B27" s="6">
        <v>280302</v>
      </c>
      <c r="C27" s="26" t="s">
        <v>163</v>
      </c>
      <c r="D27" s="26" t="s">
        <v>164</v>
      </c>
      <c r="E27" s="31" t="s">
        <v>165</v>
      </c>
      <c r="F27" s="26" t="s">
        <v>34</v>
      </c>
      <c r="G27" s="27">
        <v>0.81011017498379778</v>
      </c>
      <c r="H27" s="33">
        <v>4.968</v>
      </c>
      <c r="I27" s="32">
        <v>6.14194</v>
      </c>
      <c r="J27" s="9">
        <v>1392540.3359999999</v>
      </c>
      <c r="K27" s="9">
        <v>1718951.7907584</v>
      </c>
    </row>
    <row r="28" spans="1:11" ht="13.5" x14ac:dyDescent="0.25">
      <c r="A28" s="23" t="s">
        <v>39</v>
      </c>
      <c r="B28" s="6">
        <v>28605</v>
      </c>
      <c r="C28" s="26" t="s">
        <v>40</v>
      </c>
      <c r="D28" s="26" t="s">
        <v>41</v>
      </c>
      <c r="E28" s="31" t="s">
        <v>120</v>
      </c>
      <c r="F28" s="26" t="s">
        <v>11</v>
      </c>
      <c r="G28" s="27">
        <v>0.90106325464047587</v>
      </c>
      <c r="H28" s="33">
        <v>113.5</v>
      </c>
      <c r="I28" s="32">
        <v>126.251671</v>
      </c>
      <c r="J28" s="9">
        <v>3246667.5</v>
      </c>
      <c r="K28" s="9">
        <v>3603151.5914999996</v>
      </c>
    </row>
    <row r="29" spans="1:11" ht="13.5" x14ac:dyDescent="0.25">
      <c r="A29" s="23" t="s">
        <v>146</v>
      </c>
      <c r="B29" s="6">
        <v>22865</v>
      </c>
      <c r="C29" s="26" t="s">
        <v>155</v>
      </c>
      <c r="D29" s="26" t="s">
        <v>156</v>
      </c>
      <c r="E29" s="31" t="s">
        <v>157</v>
      </c>
      <c r="F29" s="26" t="s">
        <v>11</v>
      </c>
      <c r="G29" s="27">
        <v>0.90106325464047587</v>
      </c>
      <c r="H29" s="33">
        <v>68.75</v>
      </c>
      <c r="I29" s="32">
        <v>76.474029999999999</v>
      </c>
      <c r="J29" s="9">
        <v>1571968.75</v>
      </c>
      <c r="K29" s="9">
        <v>1744570.9187499997</v>
      </c>
    </row>
    <row r="30" spans="1:11" ht="13.5" x14ac:dyDescent="0.25">
      <c r="A30" s="23" t="s">
        <v>137</v>
      </c>
      <c r="B30" s="6">
        <v>9800</v>
      </c>
      <c r="C30" s="26" t="s">
        <v>141</v>
      </c>
      <c r="D30" s="26" t="s">
        <v>142</v>
      </c>
      <c r="E30" s="31" t="s">
        <v>143</v>
      </c>
      <c r="F30" s="26" t="s">
        <v>15</v>
      </c>
      <c r="G30" s="27">
        <v>107.77000000000001</v>
      </c>
      <c r="H30" s="28">
        <v>6570</v>
      </c>
      <c r="I30" s="32">
        <v>60.982967000000002</v>
      </c>
      <c r="J30" s="9">
        <v>64386000</v>
      </c>
      <c r="K30" s="9">
        <v>597438.99044260918</v>
      </c>
    </row>
    <row r="31" spans="1:11" ht="13.5" x14ac:dyDescent="0.25">
      <c r="A31" s="23" t="s">
        <v>57</v>
      </c>
      <c r="B31" s="6">
        <v>104400</v>
      </c>
      <c r="C31" s="26" t="s">
        <v>61</v>
      </c>
      <c r="D31" s="26" t="s">
        <v>62</v>
      </c>
      <c r="E31" s="31" t="s">
        <v>63</v>
      </c>
      <c r="F31" s="26" t="s">
        <v>15</v>
      </c>
      <c r="G31" s="27">
        <v>107.77000000000001</v>
      </c>
      <c r="H31" s="28">
        <v>4191</v>
      </c>
      <c r="I31" s="32">
        <v>38.901007</v>
      </c>
      <c r="J31" s="9">
        <v>437540400</v>
      </c>
      <c r="K31" s="9">
        <v>4059946.1816832139</v>
      </c>
    </row>
    <row r="32" spans="1:11" ht="13.5" x14ac:dyDescent="0.25">
      <c r="A32" s="23" t="s">
        <v>175</v>
      </c>
      <c r="B32" s="6">
        <v>18635</v>
      </c>
      <c r="C32" s="26" t="s">
        <v>179</v>
      </c>
      <c r="D32" s="26" t="s">
        <v>180</v>
      </c>
      <c r="E32" s="12" t="s">
        <v>181</v>
      </c>
      <c r="F32" s="26" t="s">
        <v>182</v>
      </c>
      <c r="G32" s="27">
        <v>0.96119999999999994</v>
      </c>
      <c r="H32" s="28">
        <v>146.69999999999999</v>
      </c>
      <c r="I32" s="32">
        <v>152.701155</v>
      </c>
      <c r="J32" s="9">
        <v>2733754.5</v>
      </c>
      <c r="K32" s="9">
        <v>2844105.805243446</v>
      </c>
    </row>
    <row r="33" spans="1:11" ht="13.5" x14ac:dyDescent="0.25">
      <c r="A33" s="23" t="s">
        <v>127</v>
      </c>
      <c r="B33" s="6">
        <v>15579</v>
      </c>
      <c r="C33" s="26" t="s">
        <v>132</v>
      </c>
      <c r="D33" s="26" t="s">
        <v>133</v>
      </c>
      <c r="E33" s="12" t="s">
        <v>134</v>
      </c>
      <c r="F33" s="26" t="s">
        <v>13</v>
      </c>
      <c r="G33" s="27">
        <v>1</v>
      </c>
      <c r="H33" s="28">
        <v>222.33</v>
      </c>
      <c r="I33" s="32">
        <v>222.33</v>
      </c>
      <c r="J33" s="9">
        <v>3463679.0700000003</v>
      </c>
      <c r="K33" s="9">
        <v>3463679.0700000003</v>
      </c>
    </row>
    <row r="34" spans="1:11" x14ac:dyDescent="0.2">
      <c r="A34" s="7" t="s">
        <v>185</v>
      </c>
      <c r="B34" s="6">
        <v>0.11</v>
      </c>
      <c r="C34" s="26" t="s">
        <v>11</v>
      </c>
      <c r="D34" s="26"/>
      <c r="E34" s="12"/>
      <c r="F34" s="26" t="s">
        <v>11</v>
      </c>
      <c r="G34" s="27">
        <v>0.90106325464047587</v>
      </c>
      <c r="H34" s="28">
        <v>1</v>
      </c>
      <c r="I34" s="32">
        <v>1.1123499999999999</v>
      </c>
      <c r="J34" s="9">
        <v>0.11</v>
      </c>
      <c r="K34" s="9">
        <v>0.12207799999999999</v>
      </c>
    </row>
    <row r="35" spans="1:11" x14ac:dyDescent="0.2">
      <c r="A35" s="10" t="s">
        <v>19</v>
      </c>
      <c r="B35" s="6">
        <v>1042855.88</v>
      </c>
      <c r="C35" s="26" t="s">
        <v>20</v>
      </c>
      <c r="D35" s="26"/>
      <c r="E35" s="12"/>
      <c r="F35" s="26" t="s">
        <v>13</v>
      </c>
      <c r="G35" s="27">
        <v>1</v>
      </c>
      <c r="H35" s="28">
        <v>1</v>
      </c>
      <c r="I35" s="32">
        <v>100</v>
      </c>
      <c r="J35" s="9">
        <v>1042855.88</v>
      </c>
      <c r="K35" s="9">
        <v>1042855.88</v>
      </c>
    </row>
    <row r="36" spans="1:11" x14ac:dyDescent="0.2">
      <c r="A36" s="10" t="s">
        <v>186</v>
      </c>
      <c r="B36" s="6">
        <v>-25.83</v>
      </c>
      <c r="C36" s="26" t="s">
        <v>182</v>
      </c>
      <c r="D36" s="26"/>
      <c r="E36"/>
      <c r="F36" s="26" t="s">
        <v>182</v>
      </c>
      <c r="G36" s="27">
        <v>0.96119999999999994</v>
      </c>
      <c r="H36" s="28">
        <v>1</v>
      </c>
      <c r="I36" s="32">
        <v>1.0409079999999999</v>
      </c>
      <c r="J36" s="9">
        <v>-25.83</v>
      </c>
      <c r="K36" s="9">
        <v>-26.872659176029963</v>
      </c>
    </row>
    <row r="37" spans="1:11" x14ac:dyDescent="0.2">
      <c r="A37" s="10"/>
      <c r="B37" s="6"/>
      <c r="C37" s="26"/>
      <c r="D37" s="26"/>
      <c r="E37"/>
      <c r="F37" s="26"/>
      <c r="G37" s="27"/>
      <c r="H37" s="37"/>
      <c r="I37" s="32"/>
      <c r="J37" s="9"/>
      <c r="K37" s="9"/>
    </row>
    <row r="38" spans="1:11" x14ac:dyDescent="0.2">
      <c r="A38" s="10"/>
      <c r="B38" s="6"/>
      <c r="C38" s="26"/>
      <c r="D38" s="26"/>
      <c r="E38"/>
      <c r="F38" s="26"/>
      <c r="G38" s="27"/>
      <c r="H38" s="37"/>
      <c r="I38" s="32"/>
      <c r="J38" s="9"/>
      <c r="K38" s="9"/>
    </row>
    <row r="39" spans="1:11" x14ac:dyDescent="0.2">
      <c r="C39" s="26"/>
      <c r="D39"/>
      <c r="E39"/>
      <c r="F39" s="26"/>
      <c r="G39" s="27"/>
      <c r="H39" s="37"/>
      <c r="I39" s="32"/>
      <c r="J39" s="9"/>
      <c r="K39" s="9"/>
    </row>
    <row r="40" spans="1:11" ht="13.5" x14ac:dyDescent="0.25">
      <c r="A40" s="5"/>
      <c r="B40" s="6"/>
      <c r="C40" s="26"/>
      <c r="D40"/>
      <c r="E40"/>
      <c r="F40" s="26"/>
      <c r="G40" s="27"/>
      <c r="H40"/>
      <c r="I40" s="8"/>
      <c r="J40" s="9"/>
      <c r="K40" s="9"/>
    </row>
    <row r="41" spans="1:11" x14ac:dyDescent="0.2">
      <c r="A41" s="7"/>
      <c r="B41" s="6"/>
      <c r="C41" s="12"/>
      <c r="D41" s="12"/>
      <c r="E41" s="12"/>
      <c r="F41" s="12"/>
      <c r="I41" s="8"/>
      <c r="J41" s="9"/>
      <c r="K41" s="3">
        <f>SUM(K2:K40)</f>
        <v>73241819.503707856</v>
      </c>
    </row>
    <row r="42" spans="1:11" x14ac:dyDescent="0.2">
      <c r="A42" s="10"/>
      <c r="B42" s="6"/>
      <c r="C42" s="7"/>
      <c r="D42" s="7"/>
      <c r="E42" s="7"/>
      <c r="F42" s="7"/>
      <c r="I42" s="8"/>
      <c r="J42" s="9"/>
      <c r="K42" s="9"/>
    </row>
    <row r="43" spans="1:11" x14ac:dyDescent="0.2">
      <c r="A43" s="1" t="s">
        <v>22</v>
      </c>
    </row>
    <row r="44" spans="1:11" x14ac:dyDescent="0.2">
      <c r="A44" s="29" t="s">
        <v>96</v>
      </c>
      <c r="C44" s="29" t="s">
        <v>58</v>
      </c>
      <c r="K44" s="9">
        <v>25199.030015999993</v>
      </c>
    </row>
    <row r="45" spans="1:11" x14ac:dyDescent="0.2">
      <c r="A45" s="30" t="s">
        <v>96</v>
      </c>
      <c r="C45" s="30" t="s">
        <v>58</v>
      </c>
      <c r="K45" s="9">
        <v>15155.806131999998</v>
      </c>
    </row>
    <row r="46" spans="1:11" x14ac:dyDescent="0.2">
      <c r="A46" s="30" t="s">
        <v>31</v>
      </c>
      <c r="C46" s="30" t="s">
        <v>12</v>
      </c>
      <c r="K46" s="9">
        <v>13252.443642</v>
      </c>
    </row>
    <row r="47" spans="1:11" x14ac:dyDescent="0.2">
      <c r="A47" s="30" t="s">
        <v>31</v>
      </c>
      <c r="C47" s="30" t="s">
        <v>12</v>
      </c>
      <c r="K47" s="9">
        <v>10943.637917999999</v>
      </c>
    </row>
    <row r="48" spans="1:11" x14ac:dyDescent="0.2">
      <c r="A48" s="29" t="s">
        <v>23</v>
      </c>
      <c r="C48" s="29" t="s">
        <v>14</v>
      </c>
      <c r="K48" s="9">
        <v>9510.2757279999987</v>
      </c>
    </row>
    <row r="49" spans="1:11" x14ac:dyDescent="0.2">
      <c r="A49" s="29" t="s">
        <v>23</v>
      </c>
      <c r="C49" s="29" t="s">
        <v>14</v>
      </c>
      <c r="K49" s="9">
        <v>10566.971797999999</v>
      </c>
    </row>
    <row r="50" spans="1:11" x14ac:dyDescent="0.2">
      <c r="A50" s="30" t="s">
        <v>93</v>
      </c>
      <c r="C50" s="30" t="s">
        <v>44</v>
      </c>
      <c r="K50" s="9">
        <v>13680.537893999999</v>
      </c>
    </row>
    <row r="51" spans="1:11" x14ac:dyDescent="0.2">
      <c r="A51" s="29" t="s">
        <v>47</v>
      </c>
      <c r="C51" s="29" t="s">
        <v>32</v>
      </c>
      <c r="K51" s="9">
        <v>7703.5768179999986</v>
      </c>
    </row>
    <row r="52" spans="1:11" x14ac:dyDescent="0.2">
      <c r="A52" s="29" t="s">
        <v>166</v>
      </c>
      <c r="C52" s="29" t="s">
        <v>149</v>
      </c>
      <c r="K52" s="9">
        <v>2802.2640809130553</v>
      </c>
    </row>
    <row r="53" spans="1:11" x14ac:dyDescent="0.2">
      <c r="A53" s="29" t="s">
        <v>167</v>
      </c>
      <c r="C53" s="29" t="s">
        <v>122</v>
      </c>
      <c r="K53" s="9">
        <v>28326.992669574091</v>
      </c>
    </row>
    <row r="54" spans="1:11" x14ac:dyDescent="0.2">
      <c r="A54" s="30" t="s">
        <v>168</v>
      </c>
      <c r="C54" s="30" t="s">
        <v>117</v>
      </c>
      <c r="K54" s="9">
        <v>9381.0893569639029</v>
      </c>
    </row>
    <row r="55" spans="1:11" x14ac:dyDescent="0.2">
      <c r="A55" s="29" t="s">
        <v>169</v>
      </c>
      <c r="C55" s="29" t="s">
        <v>159</v>
      </c>
      <c r="K55" s="9">
        <v>6332.9312424607951</v>
      </c>
    </row>
    <row r="56" spans="1:11" x14ac:dyDescent="0.2">
      <c r="A56" s="30" t="s">
        <v>38</v>
      </c>
      <c r="C56" s="30" t="s">
        <v>36</v>
      </c>
      <c r="K56" s="9">
        <v>5654.1404026405589</v>
      </c>
    </row>
    <row r="57" spans="1:11" x14ac:dyDescent="0.2">
      <c r="A57" s="29" t="s">
        <v>45</v>
      </c>
      <c r="C57" s="29" t="s">
        <v>43</v>
      </c>
      <c r="K57" s="9">
        <v>1543.3054673879028</v>
      </c>
    </row>
    <row r="58" spans="1:11" x14ac:dyDescent="0.2">
      <c r="A58" s="30" t="s">
        <v>48</v>
      </c>
      <c r="C58" s="30" t="s">
        <v>40</v>
      </c>
      <c r="K58" s="9">
        <v>14132.958961999999</v>
      </c>
    </row>
    <row r="59" spans="1:11" x14ac:dyDescent="0.2">
      <c r="A59" s="29" t="s">
        <v>48</v>
      </c>
      <c r="C59" s="29" t="s">
        <v>40</v>
      </c>
      <c r="K59" s="9">
        <v>13703.211107999998</v>
      </c>
    </row>
    <row r="60" spans="1:11" x14ac:dyDescent="0.2">
      <c r="A60" s="29" t="s">
        <v>48</v>
      </c>
      <c r="C60" s="29" t="s">
        <v>40</v>
      </c>
      <c r="G60" s="11"/>
      <c r="K60" s="9">
        <v>15785.417867999999</v>
      </c>
    </row>
    <row r="61" spans="1:11" x14ac:dyDescent="0.2">
      <c r="A61" s="29" t="s">
        <v>170</v>
      </c>
      <c r="C61" s="29" t="s">
        <v>107</v>
      </c>
      <c r="G61" s="11"/>
      <c r="K61" s="9">
        <v>2152.732671429897</v>
      </c>
    </row>
    <row r="62" spans="1:11" x14ac:dyDescent="0.2">
      <c r="A62" s="29" t="s">
        <v>170</v>
      </c>
      <c r="C62" s="29" t="s">
        <v>107</v>
      </c>
      <c r="G62" s="11"/>
      <c r="K62" s="9">
        <v>11840.029692864433</v>
      </c>
    </row>
    <row r="63" spans="1:11" x14ac:dyDescent="0.2">
      <c r="A63" s="29" t="s">
        <v>19</v>
      </c>
      <c r="C63" s="29" t="s">
        <v>20</v>
      </c>
      <c r="G63" s="11"/>
      <c r="K63" s="9">
        <v>589.61</v>
      </c>
    </row>
    <row r="64" spans="1:11" x14ac:dyDescent="0.2">
      <c r="A64" s="29" t="s">
        <v>171</v>
      </c>
      <c r="C64" s="29" t="s">
        <v>61</v>
      </c>
      <c r="G64" s="11"/>
      <c r="K64" s="9">
        <v>87185.673192910821</v>
      </c>
    </row>
    <row r="65" spans="1:11" x14ac:dyDescent="0.2">
      <c r="A65" s="30" t="s">
        <v>49</v>
      </c>
      <c r="C65" s="30" t="s">
        <v>42</v>
      </c>
      <c r="G65" s="11"/>
      <c r="K65" s="9">
        <v>7211.5580859999991</v>
      </c>
    </row>
    <row r="66" spans="1:11" x14ac:dyDescent="0.2">
      <c r="A66" s="30"/>
      <c r="C66" s="30"/>
      <c r="G66" s="11"/>
      <c r="K66" s="9"/>
    </row>
    <row r="67" spans="1:11" x14ac:dyDescent="0.2">
      <c r="A67" s="30"/>
      <c r="C67" s="30"/>
      <c r="K67" s="9"/>
    </row>
    <row r="68" spans="1:11" x14ac:dyDescent="0.2">
      <c r="A68" s="30"/>
      <c r="C68" s="30"/>
      <c r="K68" s="9"/>
    </row>
    <row r="69" spans="1:11" x14ac:dyDescent="0.2">
      <c r="A69" s="7"/>
      <c r="K69" s="9"/>
    </row>
    <row r="70" spans="1:11" x14ac:dyDescent="0.2">
      <c r="K70" s="21">
        <f>SUM(K44:K69)</f>
        <v>312654.19474714535</v>
      </c>
    </row>
    <row r="72" spans="1:11" x14ac:dyDescent="0.2">
      <c r="A72" s="1" t="s">
        <v>24</v>
      </c>
    </row>
    <row r="73" spans="1:11" customFormat="1" x14ac:dyDescent="0.2">
      <c r="A73" s="19" t="s">
        <v>0</v>
      </c>
      <c r="B73" s="20" t="s">
        <v>25</v>
      </c>
      <c r="C73" s="19" t="s">
        <v>26</v>
      </c>
      <c r="D73" s="19" t="s">
        <v>27</v>
      </c>
      <c r="E73" s="19" t="s">
        <v>28</v>
      </c>
      <c r="F73" s="18" t="s">
        <v>29</v>
      </c>
      <c r="G73" s="19" t="s">
        <v>46</v>
      </c>
      <c r="H73" s="19" t="s">
        <v>6</v>
      </c>
      <c r="I73" s="19" t="s">
        <v>30</v>
      </c>
      <c r="J73" s="19" t="s">
        <v>4</v>
      </c>
      <c r="K73" s="19"/>
    </row>
    <row r="74" spans="1:11" customFormat="1" x14ac:dyDescent="0.2">
      <c r="A74" s="26" t="s">
        <v>188</v>
      </c>
      <c r="B74" s="34">
        <v>16021</v>
      </c>
      <c r="C74" s="26" t="s">
        <v>172</v>
      </c>
      <c r="D74" s="35">
        <v>43979</v>
      </c>
      <c r="E74" s="35">
        <v>43983</v>
      </c>
      <c r="F74" s="36">
        <v>102388.61</v>
      </c>
      <c r="G74" s="26" t="s">
        <v>13</v>
      </c>
      <c r="H74" s="27">
        <v>1</v>
      </c>
      <c r="I74" s="16">
        <f t="shared" ref="I74:I81" si="0">F74/H74</f>
        <v>102388.61</v>
      </c>
      <c r="J74" s="26" t="s">
        <v>135</v>
      </c>
      <c r="K74" s="16">
        <f>I74</f>
        <v>102388.61</v>
      </c>
    </row>
    <row r="75" spans="1:11" customFormat="1" x14ac:dyDescent="0.2">
      <c r="A75" s="26" t="s">
        <v>188</v>
      </c>
      <c r="B75" s="34">
        <v>16021</v>
      </c>
      <c r="C75" s="26" t="s">
        <v>172</v>
      </c>
      <c r="D75" s="35">
        <v>43980</v>
      </c>
      <c r="E75" s="35">
        <v>43984</v>
      </c>
      <c r="F75" s="36">
        <v>102004.1</v>
      </c>
      <c r="G75" s="26" t="s">
        <v>13</v>
      </c>
      <c r="H75" s="27">
        <v>1</v>
      </c>
      <c r="I75" s="16">
        <f t="shared" si="0"/>
        <v>102004.1</v>
      </c>
      <c r="J75" s="26" t="s">
        <v>135</v>
      </c>
      <c r="K75" s="16">
        <f t="shared" ref="K75:K81" si="1">I75</f>
        <v>102004.1</v>
      </c>
    </row>
    <row r="76" spans="1:11" customFormat="1" x14ac:dyDescent="0.2">
      <c r="A76" s="26" t="s">
        <v>183</v>
      </c>
      <c r="B76" s="34">
        <v>11755</v>
      </c>
      <c r="C76" s="26" t="s">
        <v>172</v>
      </c>
      <c r="D76" s="35">
        <v>43979</v>
      </c>
      <c r="E76" s="35">
        <v>43983</v>
      </c>
      <c r="F76" s="36">
        <v>271681.08</v>
      </c>
      <c r="G76" s="26" t="s">
        <v>11</v>
      </c>
      <c r="H76" s="27">
        <v>0.90106325464047587</v>
      </c>
      <c r="I76" s="16">
        <f t="shared" si="0"/>
        <v>301511.66258399998</v>
      </c>
      <c r="J76" s="26" t="s">
        <v>88</v>
      </c>
      <c r="K76" s="16">
        <f t="shared" si="1"/>
        <v>301511.66258399998</v>
      </c>
    </row>
    <row r="77" spans="1:11" customFormat="1" x14ac:dyDescent="0.2">
      <c r="A77" s="26" t="s">
        <v>189</v>
      </c>
      <c r="B77" s="34">
        <v>1647</v>
      </c>
      <c r="C77" s="26" t="s">
        <v>172</v>
      </c>
      <c r="D77" s="35">
        <v>43980</v>
      </c>
      <c r="E77" s="35">
        <v>43984</v>
      </c>
      <c r="F77" s="36">
        <v>152382.88</v>
      </c>
      <c r="G77" s="26" t="s">
        <v>11</v>
      </c>
      <c r="H77" s="27">
        <v>0.90106325464047587</v>
      </c>
      <c r="I77" s="16">
        <f t="shared" si="0"/>
        <v>169114.52022399998</v>
      </c>
      <c r="J77" s="12" t="s">
        <v>140</v>
      </c>
      <c r="K77" s="16">
        <f t="shared" si="1"/>
        <v>169114.52022399998</v>
      </c>
    </row>
    <row r="78" spans="1:11" customFormat="1" x14ac:dyDescent="0.2">
      <c r="A78" s="26" t="s">
        <v>190</v>
      </c>
      <c r="B78" s="34">
        <v>2031</v>
      </c>
      <c r="C78" s="26" t="s">
        <v>172</v>
      </c>
      <c r="D78" s="35">
        <v>43979</v>
      </c>
      <c r="E78" s="35">
        <v>43983</v>
      </c>
      <c r="F78" s="36">
        <v>241541.34</v>
      </c>
      <c r="G78" s="26" t="s">
        <v>11</v>
      </c>
      <c r="H78" s="27">
        <v>0.90106325464047587</v>
      </c>
      <c r="I78" s="16">
        <f t="shared" si="0"/>
        <v>268062.57913199998</v>
      </c>
      <c r="J78" s="12" t="s">
        <v>101</v>
      </c>
      <c r="K78" s="16">
        <f t="shared" si="1"/>
        <v>268062.57913199998</v>
      </c>
    </row>
    <row r="79" spans="1:11" customFormat="1" x14ac:dyDescent="0.2">
      <c r="A79" s="12" t="s">
        <v>191</v>
      </c>
      <c r="B79" s="13">
        <v>36740</v>
      </c>
      <c r="C79" s="26" t="s">
        <v>172</v>
      </c>
      <c r="D79" s="35">
        <v>43980</v>
      </c>
      <c r="E79" s="35">
        <v>43985</v>
      </c>
      <c r="F79" s="36">
        <v>3272133.94</v>
      </c>
      <c r="G79" s="26" t="s">
        <v>16</v>
      </c>
      <c r="H79" s="38">
        <v>9.6995000000000005</v>
      </c>
      <c r="I79" s="16">
        <f t="shared" si="0"/>
        <v>337350.78509201505</v>
      </c>
      <c r="J79" s="12" t="s">
        <v>131</v>
      </c>
      <c r="K79" s="16">
        <f t="shared" si="1"/>
        <v>337350.78509201505</v>
      </c>
    </row>
    <row r="80" spans="1:11" customFormat="1" x14ac:dyDescent="0.2">
      <c r="A80" s="12" t="s">
        <v>192</v>
      </c>
      <c r="B80" s="13">
        <v>635</v>
      </c>
      <c r="C80" s="26" t="s">
        <v>172</v>
      </c>
      <c r="D80" s="35">
        <v>43979</v>
      </c>
      <c r="E80" s="35">
        <v>43983</v>
      </c>
      <c r="F80" s="36">
        <v>243006.26</v>
      </c>
      <c r="G80" s="26" t="s">
        <v>11</v>
      </c>
      <c r="H80" s="27">
        <v>0.90106325464047587</v>
      </c>
      <c r="I80" s="16">
        <f t="shared" si="0"/>
        <v>269688.34734799998</v>
      </c>
      <c r="J80" s="12" t="s">
        <v>67</v>
      </c>
      <c r="K80" s="16">
        <f t="shared" si="1"/>
        <v>269688.34734799998</v>
      </c>
    </row>
    <row r="81" spans="1:12" customFormat="1" x14ac:dyDescent="0.2">
      <c r="A81" s="12" t="s">
        <v>192</v>
      </c>
      <c r="B81" s="13">
        <v>397</v>
      </c>
      <c r="C81" s="26" t="s">
        <v>172</v>
      </c>
      <c r="D81" s="35">
        <v>43980</v>
      </c>
      <c r="E81" s="35">
        <v>43984</v>
      </c>
      <c r="F81" s="36">
        <v>150556.71</v>
      </c>
      <c r="G81" s="26" t="s">
        <v>11</v>
      </c>
      <c r="H81" s="27">
        <v>0.90106325464047587</v>
      </c>
      <c r="I81" s="16">
        <f t="shared" si="0"/>
        <v>167087.83675799996</v>
      </c>
      <c r="J81" s="12" t="s">
        <v>67</v>
      </c>
      <c r="K81" s="16">
        <f t="shared" si="1"/>
        <v>167087.83675799996</v>
      </c>
    </row>
    <row r="82" spans="1:12" customFormat="1" x14ac:dyDescent="0.2">
      <c r="A82" s="12"/>
      <c r="B82" s="13"/>
      <c r="C82" s="12"/>
      <c r="D82" s="14"/>
      <c r="E82" s="14"/>
      <c r="F82" s="15"/>
      <c r="G82" s="12"/>
      <c r="H82" s="4"/>
      <c r="I82" s="16"/>
      <c r="J82" s="12"/>
      <c r="K82" s="16"/>
    </row>
    <row r="83" spans="1:12" customFormat="1" x14ac:dyDescent="0.2">
      <c r="A83" s="12"/>
      <c r="B83" s="13"/>
      <c r="C83" s="12"/>
      <c r="D83" s="14"/>
      <c r="E83" s="14"/>
      <c r="F83" s="15"/>
      <c r="G83" s="12"/>
      <c r="H83" s="4"/>
      <c r="I83" s="17"/>
      <c r="J83" s="12"/>
      <c r="K83" s="16"/>
    </row>
    <row r="84" spans="1:12" customFormat="1" x14ac:dyDescent="0.2">
      <c r="A84" s="12"/>
      <c r="B84" s="13"/>
      <c r="C84" s="12"/>
      <c r="D84" s="14"/>
      <c r="E84" s="14"/>
      <c r="F84" s="15"/>
      <c r="G84" s="12"/>
      <c r="H84" s="4"/>
      <c r="I84" s="18">
        <f>SUM(I74:I83)</f>
        <v>1717208.4411380147</v>
      </c>
      <c r="J84" s="12"/>
      <c r="K84" s="18">
        <f>SUM(K74:K83)</f>
        <v>1717208.4411380147</v>
      </c>
    </row>
    <row r="85" spans="1:12" customFormat="1" x14ac:dyDescent="0.2">
      <c r="A85" s="12"/>
      <c r="B85" s="13"/>
      <c r="C85" s="12"/>
      <c r="D85" s="14"/>
      <c r="E85" s="14"/>
      <c r="F85" s="15"/>
      <c r="G85" s="12"/>
      <c r="H85" s="4"/>
      <c r="I85" s="16"/>
      <c r="J85" s="12"/>
      <c r="K85" s="16"/>
    </row>
    <row r="86" spans="1:12" customFormat="1" x14ac:dyDescent="0.2">
      <c r="A86" s="26" t="s">
        <v>193</v>
      </c>
      <c r="B86" s="34">
        <v>27495</v>
      </c>
      <c r="C86" s="26" t="s">
        <v>173</v>
      </c>
      <c r="D86" s="35">
        <v>43979</v>
      </c>
      <c r="E86" s="35">
        <v>43983</v>
      </c>
      <c r="F86" s="36">
        <v>134551.03</v>
      </c>
      <c r="G86" s="26" t="s">
        <v>34</v>
      </c>
      <c r="H86" s="27">
        <v>0.81011017498379778</v>
      </c>
      <c r="I86" s="16">
        <f>F86/H86</f>
        <v>166089.791432</v>
      </c>
      <c r="J86" s="26" t="s">
        <v>165</v>
      </c>
      <c r="K86" s="16">
        <f>I86</f>
        <v>166089.791432</v>
      </c>
      <c r="L86" s="15"/>
    </row>
    <row r="87" spans="1:12" customFormat="1" x14ac:dyDescent="0.2">
      <c r="A87" s="26" t="s">
        <v>48</v>
      </c>
      <c r="B87" s="34">
        <v>2650</v>
      </c>
      <c r="C87" s="26" t="s">
        <v>173</v>
      </c>
      <c r="D87" s="35">
        <v>43980</v>
      </c>
      <c r="E87" s="35">
        <v>43984</v>
      </c>
      <c r="F87" s="36">
        <v>299786.23999999999</v>
      </c>
      <c r="G87" s="26" t="s">
        <v>11</v>
      </c>
      <c r="H87" s="27">
        <v>0.90106325464047587</v>
      </c>
      <c r="I87" s="16">
        <f>F87/H87</f>
        <v>332702.76915199996</v>
      </c>
      <c r="J87" s="12" t="s">
        <v>120</v>
      </c>
      <c r="K87" s="16">
        <f t="shared" ref="K87:K88" si="2">I87</f>
        <v>332702.76915199996</v>
      </c>
      <c r="L87" s="15"/>
    </row>
    <row r="88" spans="1:12" customFormat="1" x14ac:dyDescent="0.2">
      <c r="A88" s="12" t="s">
        <v>48</v>
      </c>
      <c r="B88" s="13">
        <v>2877</v>
      </c>
      <c r="C88" s="26" t="s">
        <v>173</v>
      </c>
      <c r="D88" s="14">
        <v>43980</v>
      </c>
      <c r="E88" s="14">
        <v>43984</v>
      </c>
      <c r="F88" s="15">
        <v>326036.21000000002</v>
      </c>
      <c r="G88" s="26" t="s">
        <v>11</v>
      </c>
      <c r="H88" s="27">
        <v>0.90106325464047587</v>
      </c>
      <c r="I88" s="16">
        <f>F88/H88</f>
        <v>361834.985858</v>
      </c>
      <c r="J88" s="12" t="s">
        <v>120</v>
      </c>
      <c r="K88" s="16">
        <f t="shared" si="2"/>
        <v>361834.985858</v>
      </c>
    </row>
    <row r="89" spans="1:12" customFormat="1" x14ac:dyDescent="0.2">
      <c r="A89" s="7"/>
      <c r="B89" s="13"/>
      <c r="C89" s="12"/>
      <c r="D89" s="14"/>
      <c r="E89" s="14"/>
      <c r="F89" s="25"/>
      <c r="G89" s="12"/>
      <c r="H89" s="11"/>
      <c r="I89" s="9"/>
      <c r="J89" s="12"/>
      <c r="K89" s="16"/>
    </row>
    <row r="90" spans="1:12" customFormat="1" x14ac:dyDescent="0.2">
      <c r="A90" s="12"/>
      <c r="B90" s="13"/>
      <c r="C90" s="12"/>
      <c r="D90" s="14"/>
      <c r="E90" s="14"/>
      <c r="F90" s="15"/>
      <c r="G90" s="12"/>
      <c r="H90" s="4"/>
      <c r="I90" s="16"/>
      <c r="J90" s="12"/>
      <c r="K90" s="16"/>
    </row>
    <row r="91" spans="1:12" customFormat="1" x14ac:dyDescent="0.2">
      <c r="A91" s="12"/>
      <c r="B91" s="13"/>
      <c r="C91" s="12"/>
      <c r="D91" s="14"/>
      <c r="E91" s="14"/>
      <c r="F91" s="15"/>
      <c r="G91" s="12"/>
      <c r="H91" s="4"/>
      <c r="I91" s="16"/>
      <c r="J91" s="12"/>
      <c r="K91" s="16"/>
    </row>
    <row r="92" spans="1:12" customFormat="1" x14ac:dyDescent="0.2">
      <c r="A92" s="12"/>
      <c r="B92" s="13"/>
      <c r="C92" s="12"/>
      <c r="D92" s="14"/>
      <c r="E92" s="14"/>
      <c r="F92" s="15"/>
      <c r="G92" s="12"/>
      <c r="H92" s="4"/>
      <c r="I92" s="16"/>
      <c r="J92" s="12"/>
      <c r="K92" s="16"/>
    </row>
    <row r="93" spans="1:12" customFormat="1" x14ac:dyDescent="0.2">
      <c r="A93" s="12"/>
      <c r="B93" s="13"/>
      <c r="C93" s="12"/>
      <c r="D93" s="14"/>
      <c r="E93" s="14"/>
      <c r="F93" s="15"/>
      <c r="G93" s="12"/>
      <c r="H93" s="4"/>
      <c r="I93" s="16"/>
      <c r="J93" s="12"/>
      <c r="K93" s="16"/>
    </row>
    <row r="94" spans="1:12" customFormat="1" x14ac:dyDescent="0.2">
      <c r="A94" s="12"/>
      <c r="B94" s="13"/>
      <c r="C94" s="12"/>
      <c r="D94" s="14"/>
      <c r="E94" s="14"/>
      <c r="F94" s="15"/>
      <c r="G94" s="12"/>
      <c r="H94" s="4"/>
      <c r="I94" s="16"/>
      <c r="J94" s="12"/>
      <c r="K94" s="16"/>
    </row>
    <row r="95" spans="1:12" x14ac:dyDescent="0.2">
      <c r="I95" s="24">
        <f>SUM(I86:I94)</f>
        <v>860627.54644199996</v>
      </c>
      <c r="K95" s="21">
        <f>SUM(K86:K94)</f>
        <v>860627.54644199996</v>
      </c>
    </row>
    <row r="99" spans="11:11" x14ac:dyDescent="0.2">
      <c r="K99" s="22">
        <f>+K41+K70-K84+K95</f>
        <v>72697892.803758994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2020-06-30T17:42:12Z</dcterms:modified>
</cp:coreProperties>
</file>