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19-4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5" i="1" l="1"/>
  <c r="I84" i="1"/>
  <c r="K85" i="1" l="1"/>
  <c r="K84" i="1"/>
  <c r="I82" i="1"/>
  <c r="K72" i="1"/>
  <c r="K73" i="1"/>
  <c r="K74" i="1"/>
  <c r="K42" i="1"/>
  <c r="I93" i="1" l="1"/>
  <c r="K78" i="1" l="1"/>
  <c r="K77" i="1"/>
  <c r="K68" i="1"/>
  <c r="K93" i="1" l="1"/>
  <c r="K82" i="1" l="1"/>
  <c r="K97" i="1" s="1"/>
</calcChain>
</file>

<file path=xl/sharedStrings.xml><?xml version="1.0" encoding="utf-8"?>
<sst xmlns="http://schemas.openxmlformats.org/spreadsheetml/2006/main" count="271" uniqueCount="205">
  <si>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</si>
  <si>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</si>
  <si>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</si>
  <si>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</si>
  <si>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</si>
  <si>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</si>
  <si>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</si>
  <si>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</si>
  <si>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</si>
  <si>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</si>
  <si>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ASHTEAD GROUP PLC</t>
  </si>
  <si>
    <t>005367008</t>
  </si>
  <si>
    <t>SEK</t>
  </si>
  <si>
    <t>EUR</t>
  </si>
  <si>
    <t>BSHYK5903</t>
  </si>
  <si>
    <t>ICON PLC</t>
  </si>
  <si>
    <t>G4705A100</t>
  </si>
  <si>
    <t>B94G471</t>
  </si>
  <si>
    <t>ICLR US</t>
  </si>
  <si>
    <t>USD</t>
  </si>
  <si>
    <t>494351901</t>
  </si>
  <si>
    <t>JPY</t>
  </si>
  <si>
    <t>649632007</t>
  </si>
  <si>
    <t>B02L48900</t>
  </si>
  <si>
    <t>B02L486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</si>
  <si>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</si>
  <si>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</si>
  <si>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</si>
  <si>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</si>
  <si>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</si>
  <si>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</si>
  <si>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</si>
  <si>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</si>
  <si>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</si>
  <si>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</si>
  <si>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</si>
  <si>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</si>
  <si>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</si>
  <si>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</si>
  <si>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</si>
  <si>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</si>
  <si>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</si>
  <si>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</si>
  <si>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PALTAC CORPORATION</t>
  </si>
  <si>
    <t>GBP</t>
  </si>
  <si>
    <t>B61BG9905</t>
  </si>
  <si>
    <t>B61BG94</t>
  </si>
  <si>
    <t>8283 JP</t>
  </si>
  <si>
    <t>LLOYDS BANKING GROUP PLC</t>
  </si>
  <si>
    <t>087061008</t>
  </si>
  <si>
    <t>AHT LN</t>
  </si>
  <si>
    <t>FERG LN</t>
  </si>
  <si>
    <t>7276 JP</t>
  </si>
  <si>
    <t>LLOY LN</t>
  </si>
  <si>
    <t>B798FW902</t>
  </si>
  <si>
    <t>DKK</t>
  </si>
  <si>
    <t>NOVOZYMES A/S B SHARES COMMON STOCK DKK2.0</t>
  </si>
  <si>
    <t>SAP SE</t>
  </si>
  <si>
    <t>0053673</t>
  </si>
  <si>
    <t>0870612</t>
  </si>
  <si>
    <t>484628904</t>
  </si>
  <si>
    <t>4846288</t>
  </si>
  <si>
    <t>435413901</t>
  </si>
  <si>
    <t>B44XTX902</t>
  </si>
  <si>
    <t>INFINEON TECHNOLOGIES AG</t>
  </si>
  <si>
    <t>588950907</t>
  </si>
  <si>
    <t>5889505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</si>
  <si>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</si>
  <si>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</si>
  <si>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</si>
  <si>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</si>
  <si>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</si>
  <si>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</si>
  <si>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BFYFZP903</t>
  </si>
  <si>
    <t>BFYFZP5</t>
  </si>
  <si>
    <t>ACI07GG13</t>
  </si>
  <si>
    <t>BHC8X90</t>
  </si>
  <si>
    <t>NOVOB DC</t>
  </si>
  <si>
    <t>local price CW</t>
  </si>
  <si>
    <t>COMPASS GROUP PLC</t>
  </si>
  <si>
    <t>SAIPEM SPA</t>
  </si>
  <si>
    <t>BD6K45906</t>
  </si>
  <si>
    <t>BD6K457</t>
  </si>
  <si>
    <t>CPG LN</t>
  </si>
  <si>
    <t>BDZZRW907</t>
  </si>
  <si>
    <t>BDZZRW1</t>
  </si>
  <si>
    <t>SPM IM</t>
  </si>
  <si>
    <t>GRANDVISION NV</t>
  </si>
  <si>
    <t>NET ONE SYSTEMS CO LTD</t>
  </si>
  <si>
    <t>BV9FWX902</t>
  </si>
  <si>
    <t>BV9FWX9</t>
  </si>
  <si>
    <t>GVNV NA</t>
  </si>
  <si>
    <t>603654906</t>
  </si>
  <si>
    <t>6036548</t>
  </si>
  <si>
    <t>7518 JP</t>
  </si>
  <si>
    <t>YARA INTERNATIONAL ASA</t>
  </si>
  <si>
    <t>775125909</t>
  </si>
  <si>
    <t>HKD</t>
  </si>
  <si>
    <t>IFX GR</t>
  </si>
  <si>
    <t>SAP GR</t>
  </si>
  <si>
    <t>7751259</t>
  </si>
  <si>
    <t>YAR NO</t>
  </si>
  <si>
    <t>BAYER AG REG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</si>
  <si>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</si>
  <si>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</si>
  <si>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</si>
  <si>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</si>
  <si>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</si>
  <si>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</si>
  <si>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</si>
  <si>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</si>
  <si>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</si>
  <si>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</si>
  <si>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KERING</t>
  </si>
  <si>
    <t>KION GROUP AG</t>
  </si>
  <si>
    <t>LVMH MOET HENNESSY LOUIS VUI</t>
  </si>
  <si>
    <t>B0JDQD905</t>
  </si>
  <si>
    <t>B0JDQD4</t>
  </si>
  <si>
    <t>7832 JP</t>
  </si>
  <si>
    <t>550507909</t>
  </si>
  <si>
    <t>5505072</t>
  </si>
  <si>
    <t>KER FP</t>
  </si>
  <si>
    <t>BB22L96</t>
  </si>
  <si>
    <t>KGX GR</t>
  </si>
  <si>
    <t>406141903</t>
  </si>
  <si>
    <t>4061412</t>
  </si>
  <si>
    <t>MC FP</t>
  </si>
  <si>
    <t>GALAXY ENTERTAINMENT GROUP L</t>
  </si>
  <si>
    <t>RENTOKIL INITIAL PLC</t>
  </si>
  <si>
    <t>US DOLLAR</t>
  </si>
  <si>
    <t>646587006</t>
  </si>
  <si>
    <t>6465874</t>
  </si>
  <si>
    <t>27 HK</t>
  </si>
  <si>
    <t>MOWI NO</t>
  </si>
  <si>
    <t>B082RF905</t>
  </si>
  <si>
    <t>B082RF1</t>
  </si>
  <si>
    <t>RTO LN</t>
  </si>
  <si>
    <t>TAK US</t>
  </si>
  <si>
    <t>AIR LIQUIDE SA</t>
  </si>
  <si>
    <t>AVITA MEDICAL LTD</t>
  </si>
  <si>
    <t>AVITA MEDICAL LTD SPONS ADR</t>
  </si>
  <si>
    <t>BASIC FIT NV</t>
  </si>
  <si>
    <t>BURFORD CAPITAL LTD</t>
  </si>
  <si>
    <t>ENGIE</t>
  </si>
  <si>
    <t>HEXAGON AB B SHS</t>
  </si>
  <si>
    <t>MOWI ASA</t>
  </si>
  <si>
    <t>NICE LTD   SPON ADR</t>
  </si>
  <si>
    <t>TAKEDA PHARMACEUTIC SP ADR</t>
  </si>
  <si>
    <t>TEMENOS AG   REG</t>
  </si>
  <si>
    <t>B1YXBJ905</t>
  </si>
  <si>
    <t>B1YXBJ7</t>
  </si>
  <si>
    <t>AI FP</t>
  </si>
  <si>
    <t>638611905</t>
  </si>
  <si>
    <t>6386113</t>
  </si>
  <si>
    <t>AVH AU</t>
  </si>
  <si>
    <t>AUD</t>
  </si>
  <si>
    <t>053792107</t>
  </si>
  <si>
    <t>B7NJMF1</t>
  </si>
  <si>
    <t>AVMXY US</t>
  </si>
  <si>
    <t>BD9Y9B905</t>
  </si>
  <si>
    <t>BD9Y9B7</t>
  </si>
  <si>
    <t>BFIT NA</t>
  </si>
  <si>
    <t>B4L849908</t>
  </si>
  <si>
    <t>B4L8497</t>
  </si>
  <si>
    <t>BUR LN</t>
  </si>
  <si>
    <t>B0C2CQ902</t>
  </si>
  <si>
    <t>B0C2CQ3</t>
  </si>
  <si>
    <t>ENGI FP</t>
  </si>
  <si>
    <t>B1XFTL901</t>
  </si>
  <si>
    <t>B1XFTL2</t>
  </si>
  <si>
    <t>HEXAB SS</t>
  </si>
  <si>
    <t>649099009</t>
  </si>
  <si>
    <t>6861 JP</t>
  </si>
  <si>
    <t>TIGO SS</t>
  </si>
  <si>
    <t>653656108</t>
  </si>
  <si>
    <t>2639736</t>
  </si>
  <si>
    <t>NICE US</t>
  </si>
  <si>
    <t>714789906</t>
  </si>
  <si>
    <t>7147892</t>
  </si>
  <si>
    <t>TEMN SW</t>
  </si>
  <si>
    <t>CHF</t>
  </si>
  <si>
    <t>BANDAI NAMCO HOLDINGS INC COMMON STOCK</t>
  </si>
  <si>
    <t>INFINEON TECHNOLOGIES AG COMMON STOCK</t>
  </si>
  <si>
    <t>KEYENCE CORP COMMON STOCK</t>
  </si>
  <si>
    <t>NET ONE SYSTEMS CO LTD COMMON STOCK</t>
  </si>
  <si>
    <t>PALTAC CORPORATION COMMON STOCK</t>
  </si>
  <si>
    <t>TAKEDA PHARMACEUTICAL CO LTD COMMON STOCK</t>
  </si>
  <si>
    <t>BUY</t>
  </si>
  <si>
    <t>AVITA MEDICAL LTD SPONS ADR ADR</t>
  </si>
  <si>
    <t>SELL</t>
  </si>
  <si>
    <t>ADEVINTA ASA B</t>
  </si>
  <si>
    <t>VALEO SA</t>
  </si>
  <si>
    <t>POUND STERLING</t>
  </si>
  <si>
    <t>ACI1984W2</t>
  </si>
  <si>
    <t>BJ0DP40</t>
  </si>
  <si>
    <t>ADEB NO</t>
  </si>
  <si>
    <t>BDC5ST904</t>
  </si>
  <si>
    <t>BDC5ST8</t>
  </si>
  <si>
    <t>FR FP</t>
  </si>
  <si>
    <t>BAYER AG REG COMMON STOCK</t>
  </si>
  <si>
    <t>GRANDVISION NV COMMON STOCK</t>
  </si>
  <si>
    <t>KOITO MANUFACTURING CO LTD COMMON STOCK</t>
  </si>
  <si>
    <t>LLOYDS BANKING GROUP PLC COMMON STOCK</t>
  </si>
  <si>
    <t>RENTOKIL INITIAL PLC COMMON STOCK GBP.01</t>
  </si>
  <si>
    <t>VALEO SA COMMON STOCK EUR1.0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</si>
</sst>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10"/>
      <name val="Times"/>
    </font>
    <font>
      <sz val="9"/>
      <name val="Arial Unicode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168" fontId="4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1" fillId="0" borderId="0" xfId="2" applyFill="1"/>
    <xf numFmtId="43" fontId="2" fillId="0" borderId="2" xfId="0" applyNumberFormat="1" applyFont="1" applyFill="1" applyBorder="1"/>
    <xf numFmtId="43" fontId="1" fillId="0" borderId="0" xfId="1" applyFont="1" applyFill="1" applyAlignment="1">
      <alignment horizontal="right"/>
    </xf>
    <xf numFmtId="169" fontId="1" fillId="0" borderId="0" xfId="0" applyNumberFormat="1" applyFont="1" applyFill="1"/>
    <xf numFmtId="0" fontId="6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 applyAlignment="1">
      <alignment horizontal="left"/>
    </xf>
    <xf numFmtId="0" fontId="1" fillId="0" borderId="0" xfId="2"/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9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84" sqref="B84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78</v>
      </c>
      <c r="I1" s="2" t="s">
        <v>7</v>
      </c>
      <c r="J1" s="3" t="s">
        <v>8</v>
      </c>
      <c r="K1" s="3" t="s">
        <v>9</v>
      </c>
    </row>
    <row r="2" spans="1:11" ht="13.5" x14ac:dyDescent="0.25">
      <c r="A2" s="26" t="s">
        <v>190</v>
      </c>
      <c r="B2" s="6">
        <v>135053</v>
      </c>
      <c r="C2" s="8" t="s">
        <v>193</v>
      </c>
      <c r="D2" s="4" t="s">
        <v>194</v>
      </c>
      <c r="E2" s="4" t="s">
        <v>195</v>
      </c>
      <c r="F2" s="4" t="s">
        <v>25</v>
      </c>
      <c r="G2" s="4">
        <v>8.6277000000000008</v>
      </c>
      <c r="H2" s="4">
        <v>84.88</v>
      </c>
      <c r="I2" s="10">
        <v>9.8380796736094194</v>
      </c>
      <c r="J2" s="11">
        <v>11463298.639999999</v>
      </c>
      <c r="K2" s="11">
        <v>1328662.1741599729</v>
      </c>
    </row>
    <row r="3" spans="1:11" ht="13.5" x14ac:dyDescent="0.25">
      <c r="A3" s="26" t="s">
        <v>138</v>
      </c>
      <c r="B3" s="6">
        <v>6515</v>
      </c>
      <c r="C3" s="8" t="s">
        <v>149</v>
      </c>
      <c r="D3" s="4" t="s">
        <v>150</v>
      </c>
      <c r="E3" s="4" t="s">
        <v>151</v>
      </c>
      <c r="F3" s="4" t="s">
        <v>13</v>
      </c>
      <c r="G3" s="4">
        <v>0.89166295140436924</v>
      </c>
      <c r="H3" s="4">
        <v>118.55</v>
      </c>
      <c r="I3" s="10">
        <v>132.95382499999999</v>
      </c>
      <c r="J3" s="11">
        <v>772353.25</v>
      </c>
      <c r="K3" s="11">
        <v>866194.16987499991</v>
      </c>
    </row>
    <row r="4" spans="1:11" ht="13.5" x14ac:dyDescent="0.25">
      <c r="A4" s="26" t="s">
        <v>10</v>
      </c>
      <c r="B4" s="6">
        <v>32219</v>
      </c>
      <c r="C4" s="8" t="s">
        <v>11</v>
      </c>
      <c r="D4" s="4" t="s">
        <v>58</v>
      </c>
      <c r="E4" s="4" t="s">
        <v>50</v>
      </c>
      <c r="F4" s="4" t="s">
        <v>44</v>
      </c>
      <c r="G4" s="4">
        <v>0.76740081344486233</v>
      </c>
      <c r="H4" s="4">
        <v>21.22</v>
      </c>
      <c r="I4" s="10">
        <v>27.651781999999997</v>
      </c>
      <c r="J4" s="11">
        <v>683687.17999999993</v>
      </c>
      <c r="K4" s="11">
        <v>890912.76425799984</v>
      </c>
    </row>
    <row r="5" spans="1:11" ht="13.5" x14ac:dyDescent="0.25">
      <c r="A5" s="26" t="s">
        <v>139</v>
      </c>
      <c r="B5" s="6">
        <v>5059798</v>
      </c>
      <c r="C5" s="8" t="s">
        <v>152</v>
      </c>
      <c r="D5" s="4" t="s">
        <v>153</v>
      </c>
      <c r="E5" s="4" t="s">
        <v>154</v>
      </c>
      <c r="F5" s="4" t="s">
        <v>155</v>
      </c>
      <c r="G5" s="4">
        <v>1.4188422247446084</v>
      </c>
      <c r="H5" s="4">
        <v>0.38500000000000001</v>
      </c>
      <c r="I5" s="10">
        <v>0.27134799999999998</v>
      </c>
      <c r="J5" s="11">
        <v>1948022.23</v>
      </c>
      <c r="K5" s="11">
        <v>1372966.067704</v>
      </c>
    </row>
    <row r="6" spans="1:11" ht="13.5" x14ac:dyDescent="0.25">
      <c r="A6" s="26" t="s">
        <v>140</v>
      </c>
      <c r="B6" s="6">
        <v>341225</v>
      </c>
      <c r="C6" s="8" t="s">
        <v>156</v>
      </c>
      <c r="D6" s="4" t="s">
        <v>157</v>
      </c>
      <c r="E6" s="4" t="s">
        <v>158</v>
      </c>
      <c r="F6" s="4" t="s">
        <v>19</v>
      </c>
      <c r="G6" s="4">
        <v>1</v>
      </c>
      <c r="H6" s="4">
        <v>5.25</v>
      </c>
      <c r="I6" s="10">
        <v>5.25</v>
      </c>
      <c r="J6" s="11">
        <v>1791431.25</v>
      </c>
      <c r="K6" s="11">
        <v>1791431.25</v>
      </c>
    </row>
    <row r="7" spans="1:11" ht="13.5" x14ac:dyDescent="0.25">
      <c r="A7" s="26" t="s">
        <v>112</v>
      </c>
      <c r="B7" s="6">
        <v>57800</v>
      </c>
      <c r="C7" s="8" t="s">
        <v>116</v>
      </c>
      <c r="D7" s="4" t="s">
        <v>117</v>
      </c>
      <c r="E7" s="4" t="s">
        <v>118</v>
      </c>
      <c r="F7" s="4" t="s">
        <v>21</v>
      </c>
      <c r="G7" s="4">
        <v>111.41000000000001</v>
      </c>
      <c r="H7" s="7">
        <v>5300</v>
      </c>
      <c r="I7" s="10">
        <v>47.572031235975224</v>
      </c>
      <c r="J7" s="11">
        <v>306340000</v>
      </c>
      <c r="K7" s="11">
        <v>2749663.405439368</v>
      </c>
    </row>
    <row r="8" spans="1:11" ht="13.5" x14ac:dyDescent="0.25">
      <c r="A8" s="26" t="s">
        <v>141</v>
      </c>
      <c r="B8" s="6">
        <v>60427</v>
      </c>
      <c r="C8" s="8" t="s">
        <v>159</v>
      </c>
      <c r="D8" s="4" t="s">
        <v>160</v>
      </c>
      <c r="E8" s="4" t="s">
        <v>161</v>
      </c>
      <c r="F8" s="4" t="s">
        <v>13</v>
      </c>
      <c r="G8" s="4">
        <v>0.89166295140436924</v>
      </c>
      <c r="H8" s="7">
        <v>31.6</v>
      </c>
      <c r="I8" s="10">
        <v>35.439399999999999</v>
      </c>
      <c r="J8" s="11">
        <v>1909493.2000000002</v>
      </c>
      <c r="K8" s="11">
        <v>2141496.6238000002</v>
      </c>
    </row>
    <row r="9" spans="1:11" ht="13.5" x14ac:dyDescent="0.25">
      <c r="A9" s="26" t="s">
        <v>102</v>
      </c>
      <c r="B9" s="6">
        <v>30746</v>
      </c>
      <c r="C9" s="8" t="s">
        <v>104</v>
      </c>
      <c r="D9" s="4" t="s">
        <v>105</v>
      </c>
      <c r="E9" s="4" t="s">
        <v>106</v>
      </c>
      <c r="F9" s="4" t="s">
        <v>13</v>
      </c>
      <c r="G9" s="4">
        <v>0.89166295140436924</v>
      </c>
      <c r="H9" s="7">
        <v>59.34</v>
      </c>
      <c r="I9" s="10">
        <v>66.549809999999994</v>
      </c>
      <c r="J9" s="11">
        <v>1824467.6400000001</v>
      </c>
      <c r="K9" s="11">
        <v>2046140.45826</v>
      </c>
    </row>
    <row r="10" spans="1:11" ht="13.5" x14ac:dyDescent="0.25">
      <c r="A10" s="26" t="s">
        <v>142</v>
      </c>
      <c r="B10" s="6">
        <v>82991</v>
      </c>
      <c r="C10" s="8" t="s">
        <v>162</v>
      </c>
      <c r="D10" s="4" t="s">
        <v>163</v>
      </c>
      <c r="E10" s="4" t="s">
        <v>164</v>
      </c>
      <c r="F10" s="4" t="s">
        <v>44</v>
      </c>
      <c r="G10" s="4">
        <v>0.76740081344486233</v>
      </c>
      <c r="H10" s="4">
        <v>16.720544400000001</v>
      </c>
      <c r="I10" s="10">
        <v>21.78854140764</v>
      </c>
      <c r="J10" s="11">
        <v>1387654.7003004001</v>
      </c>
      <c r="K10" s="11">
        <v>1808252.8399614512</v>
      </c>
    </row>
    <row r="11" spans="1:11" ht="13.5" x14ac:dyDescent="0.25">
      <c r="A11" s="26" t="s">
        <v>79</v>
      </c>
      <c r="B11" s="6">
        <v>35878</v>
      </c>
      <c r="C11" s="8" t="s">
        <v>81</v>
      </c>
      <c r="D11" s="4" t="s">
        <v>82</v>
      </c>
      <c r="E11" s="4" t="s">
        <v>83</v>
      </c>
      <c r="F11" s="4" t="s">
        <v>44</v>
      </c>
      <c r="G11" s="4">
        <v>0.76740081344486233</v>
      </c>
      <c r="H11" s="7">
        <v>17.43</v>
      </c>
      <c r="I11" s="10">
        <v>22.713032999999996</v>
      </c>
      <c r="J11" s="11">
        <v>625353.54</v>
      </c>
      <c r="K11" s="11">
        <v>814898.19797400001</v>
      </c>
    </row>
    <row r="12" spans="1:11" ht="13.5" x14ac:dyDescent="0.25">
      <c r="A12" s="26" t="s">
        <v>143</v>
      </c>
      <c r="B12" s="6">
        <v>44161</v>
      </c>
      <c r="C12" s="8" t="s">
        <v>165</v>
      </c>
      <c r="D12" s="4" t="s">
        <v>166</v>
      </c>
      <c r="E12" s="4" t="s">
        <v>167</v>
      </c>
      <c r="F12" s="4" t="s">
        <v>13</v>
      </c>
      <c r="G12" s="4">
        <v>0.89166295140436924</v>
      </c>
      <c r="H12" s="4">
        <v>13.205</v>
      </c>
      <c r="I12" s="10">
        <v>14.809407499999999</v>
      </c>
      <c r="J12" s="11">
        <v>583146.005</v>
      </c>
      <c r="K12" s="11">
        <v>653998.24460749992</v>
      </c>
    </row>
    <row r="13" spans="1:11" ht="13.5" x14ac:dyDescent="0.25">
      <c r="A13" s="26" t="s">
        <v>42</v>
      </c>
      <c r="B13" s="6">
        <v>43334</v>
      </c>
      <c r="C13" s="8" t="s">
        <v>73</v>
      </c>
      <c r="D13" s="4" t="s">
        <v>74</v>
      </c>
      <c r="E13" s="4" t="s">
        <v>51</v>
      </c>
      <c r="F13" s="4" t="s">
        <v>44</v>
      </c>
      <c r="G13" s="4">
        <v>0.76740081344486233</v>
      </c>
      <c r="H13" s="4">
        <v>54.486599999999996</v>
      </c>
      <c r="I13" s="10">
        <v>71.00148845999999</v>
      </c>
      <c r="J13" s="11">
        <v>2361122.3243999998</v>
      </c>
      <c r="K13" s="11">
        <v>3076778.5009256396</v>
      </c>
    </row>
    <row r="14" spans="1:11" ht="13.5" x14ac:dyDescent="0.25">
      <c r="A14" s="26" t="s">
        <v>127</v>
      </c>
      <c r="B14" s="6">
        <v>215000</v>
      </c>
      <c r="C14" s="8" t="s">
        <v>130</v>
      </c>
      <c r="D14" s="4" t="s">
        <v>131</v>
      </c>
      <c r="E14" s="4" t="s">
        <v>132</v>
      </c>
      <c r="F14" s="4" t="s">
        <v>97</v>
      </c>
      <c r="G14" s="4">
        <v>7.8444000000000011</v>
      </c>
      <c r="H14" s="7">
        <v>58.65</v>
      </c>
      <c r="I14" s="10">
        <v>7.4766712559277941</v>
      </c>
      <c r="J14" s="11">
        <v>12609750</v>
      </c>
      <c r="K14" s="11">
        <v>1607484.3200244759</v>
      </c>
    </row>
    <row r="15" spans="1:11" ht="13.5" x14ac:dyDescent="0.25">
      <c r="A15" s="26" t="s">
        <v>87</v>
      </c>
      <c r="B15" s="6">
        <v>122615</v>
      </c>
      <c r="C15" s="8" t="s">
        <v>89</v>
      </c>
      <c r="D15" s="4" t="s">
        <v>90</v>
      </c>
      <c r="E15" s="4" t="s">
        <v>91</v>
      </c>
      <c r="F15" s="4" t="s">
        <v>13</v>
      </c>
      <c r="G15" s="4">
        <v>0.89166295140436924</v>
      </c>
      <c r="H15" s="7">
        <v>20.059999999999999</v>
      </c>
      <c r="I15" s="10">
        <v>22.497289999999996</v>
      </c>
      <c r="J15" s="11">
        <v>2459656.9</v>
      </c>
      <c r="K15" s="11">
        <v>2758505.2133499994</v>
      </c>
    </row>
    <row r="16" spans="1:11" ht="13.5" x14ac:dyDescent="0.25">
      <c r="A16" s="26" t="s">
        <v>144</v>
      </c>
      <c r="B16" s="6">
        <v>35728</v>
      </c>
      <c r="C16" s="8" t="s">
        <v>168</v>
      </c>
      <c r="D16" s="4" t="s">
        <v>169</v>
      </c>
      <c r="E16" s="4" t="s">
        <v>170</v>
      </c>
      <c r="F16" s="4" t="s">
        <v>12</v>
      </c>
      <c r="G16" s="4">
        <v>9.49</v>
      </c>
      <c r="H16" s="7">
        <v>518</v>
      </c>
      <c r="I16" s="10">
        <v>54.583772391991566</v>
      </c>
      <c r="J16" s="11">
        <v>18507104</v>
      </c>
      <c r="K16" s="11">
        <v>1950169.0200210747</v>
      </c>
    </row>
    <row r="17" spans="1:11" ht="13.5" x14ac:dyDescent="0.25">
      <c r="A17" s="26" t="s">
        <v>15</v>
      </c>
      <c r="B17" s="6">
        <v>10912</v>
      </c>
      <c r="C17" s="8" t="s">
        <v>16</v>
      </c>
      <c r="D17" s="4" t="s">
        <v>17</v>
      </c>
      <c r="E17" s="4" t="s">
        <v>18</v>
      </c>
      <c r="F17" s="4" t="s">
        <v>19</v>
      </c>
      <c r="G17" s="4">
        <v>1</v>
      </c>
      <c r="H17" s="7">
        <v>136.58000000000001</v>
      </c>
      <c r="I17" s="10">
        <v>136.58000000000001</v>
      </c>
      <c r="J17" s="11">
        <v>1490360.9600000002</v>
      </c>
      <c r="K17" s="11">
        <v>1490360.9600000002</v>
      </c>
    </row>
    <row r="18" spans="1:11" ht="13.5" x14ac:dyDescent="0.25">
      <c r="A18" s="26" t="s">
        <v>64</v>
      </c>
      <c r="B18" s="6">
        <v>145606</v>
      </c>
      <c r="C18" s="8" t="s">
        <v>65</v>
      </c>
      <c r="D18" s="4" t="s">
        <v>66</v>
      </c>
      <c r="E18" s="4" t="s">
        <v>98</v>
      </c>
      <c r="F18" s="4" t="s">
        <v>13</v>
      </c>
      <c r="G18" s="4">
        <v>0.89166295140436924</v>
      </c>
      <c r="H18" s="4">
        <v>21.024999999999999</v>
      </c>
      <c r="I18" s="10">
        <v>23.579537499999997</v>
      </c>
      <c r="J18" s="11">
        <v>3061366.15</v>
      </c>
      <c r="K18" s="11">
        <v>3433322.1372249997</v>
      </c>
    </row>
    <row r="19" spans="1:11" ht="13.5" x14ac:dyDescent="0.25">
      <c r="A19" s="26" t="s">
        <v>113</v>
      </c>
      <c r="B19" s="6">
        <v>1662</v>
      </c>
      <c r="C19" s="8" t="s">
        <v>119</v>
      </c>
      <c r="D19" s="4" t="s">
        <v>120</v>
      </c>
      <c r="E19" s="4" t="s">
        <v>121</v>
      </c>
      <c r="F19" s="4" t="s">
        <v>13</v>
      </c>
      <c r="G19" s="4">
        <v>0.89166295140436924</v>
      </c>
      <c r="H19" s="7">
        <v>527</v>
      </c>
      <c r="I19" s="10">
        <v>591.03049999999996</v>
      </c>
      <c r="J19" s="11">
        <v>875874</v>
      </c>
      <c r="K19" s="11">
        <v>982292.69099999988</v>
      </c>
    </row>
    <row r="20" spans="1:11" ht="13.5" x14ac:dyDescent="0.25">
      <c r="A20" s="26" t="s">
        <v>114</v>
      </c>
      <c r="B20" s="6">
        <v>17996</v>
      </c>
      <c r="C20" s="8" t="s">
        <v>41</v>
      </c>
      <c r="D20" s="4" t="s">
        <v>122</v>
      </c>
      <c r="E20" s="4" t="s">
        <v>123</v>
      </c>
      <c r="F20" s="4" t="s">
        <v>13</v>
      </c>
      <c r="G20" s="4">
        <v>0.89166295140436924</v>
      </c>
      <c r="H20" s="7">
        <v>61.14</v>
      </c>
      <c r="I20" s="10">
        <v>68.568509999999989</v>
      </c>
      <c r="J20" s="11">
        <v>1100275.44</v>
      </c>
      <c r="K20" s="11">
        <v>1233958.9059599999</v>
      </c>
    </row>
    <row r="21" spans="1:11" ht="13.5" x14ac:dyDescent="0.25">
      <c r="A21" s="26" t="s">
        <v>48</v>
      </c>
      <c r="B21" s="6">
        <v>3314630</v>
      </c>
      <c r="C21" s="8" t="s">
        <v>49</v>
      </c>
      <c r="D21" s="4" t="s">
        <v>59</v>
      </c>
      <c r="E21" s="4" t="s">
        <v>53</v>
      </c>
      <c r="F21" s="4" t="s">
        <v>44</v>
      </c>
      <c r="G21" s="4">
        <v>0.76740081344486233</v>
      </c>
      <c r="H21" s="7">
        <v>0.62570000000000003</v>
      </c>
      <c r="I21" s="10">
        <v>0.81534966999999992</v>
      </c>
      <c r="J21" s="11">
        <v>2073963.9910000002</v>
      </c>
      <c r="K21" s="11">
        <v>2702582.4766720999</v>
      </c>
    </row>
    <row r="22" spans="1:11" ht="13.5" x14ac:dyDescent="0.25">
      <c r="A22" s="26" t="s">
        <v>115</v>
      </c>
      <c r="B22" s="6">
        <v>5237</v>
      </c>
      <c r="C22" s="8" t="s">
        <v>124</v>
      </c>
      <c r="D22" s="4" t="s">
        <v>125</v>
      </c>
      <c r="E22" s="4" t="s">
        <v>126</v>
      </c>
      <c r="F22" s="4" t="s">
        <v>13</v>
      </c>
      <c r="G22" s="4">
        <v>0.89166295140436924</v>
      </c>
      <c r="H22" s="7">
        <v>349.05</v>
      </c>
      <c r="I22" s="10">
        <v>391.45957499999997</v>
      </c>
      <c r="J22" s="11">
        <v>1827974.85</v>
      </c>
      <c r="K22" s="11">
        <v>2050073.794275</v>
      </c>
    </row>
    <row r="23" spans="1:11" ht="13.5" x14ac:dyDescent="0.25">
      <c r="A23" s="26" t="s">
        <v>30</v>
      </c>
      <c r="B23" s="6">
        <v>46180</v>
      </c>
      <c r="C23" s="8" t="s">
        <v>26</v>
      </c>
      <c r="D23" s="4" t="s">
        <v>27</v>
      </c>
      <c r="E23" s="4" t="s">
        <v>173</v>
      </c>
      <c r="F23" s="4" t="s">
        <v>12</v>
      </c>
      <c r="G23" s="4">
        <v>9.49</v>
      </c>
      <c r="H23" s="7">
        <v>555.5</v>
      </c>
      <c r="I23" s="10">
        <v>58.535300316122232</v>
      </c>
      <c r="J23" s="11">
        <v>25652990</v>
      </c>
      <c r="K23" s="11">
        <v>2703160.1685985248</v>
      </c>
    </row>
    <row r="24" spans="1:11" ht="13.5" x14ac:dyDescent="0.25">
      <c r="A24" s="26" t="s">
        <v>145</v>
      </c>
      <c r="B24" s="6">
        <v>237650</v>
      </c>
      <c r="C24" s="8" t="s">
        <v>23</v>
      </c>
      <c r="D24" s="4" t="s">
        <v>24</v>
      </c>
      <c r="E24" s="4" t="s">
        <v>133</v>
      </c>
      <c r="F24" s="4" t="s">
        <v>25</v>
      </c>
      <c r="G24" s="4">
        <v>8.6277000000000008</v>
      </c>
      <c r="H24" s="7">
        <v>186.9</v>
      </c>
      <c r="I24" s="10">
        <v>21.662783824194165</v>
      </c>
      <c r="J24" s="11">
        <v>44416785</v>
      </c>
      <c r="K24" s="11">
        <v>5148160.5758197429</v>
      </c>
    </row>
    <row r="25" spans="1:11" ht="13.5" x14ac:dyDescent="0.25">
      <c r="A25" s="26" t="s">
        <v>88</v>
      </c>
      <c r="B25" s="6">
        <v>112800</v>
      </c>
      <c r="C25" s="8" t="s">
        <v>92</v>
      </c>
      <c r="D25" s="4" t="s">
        <v>93</v>
      </c>
      <c r="E25" s="4" t="s">
        <v>94</v>
      </c>
      <c r="F25" s="4" t="s">
        <v>21</v>
      </c>
      <c r="G25" s="4">
        <v>111.41000000000001</v>
      </c>
      <c r="H25" s="7">
        <v>2868</v>
      </c>
      <c r="I25" s="10">
        <v>25.742751997127723</v>
      </c>
      <c r="J25" s="11">
        <v>323510400</v>
      </c>
      <c r="K25" s="11">
        <v>2903782.425276007</v>
      </c>
    </row>
    <row r="26" spans="1:11" ht="13.5" x14ac:dyDescent="0.25">
      <c r="A26" s="26" t="s">
        <v>146</v>
      </c>
      <c r="B26" s="6">
        <v>13386</v>
      </c>
      <c r="C26" s="8" t="s">
        <v>174</v>
      </c>
      <c r="D26" s="4" t="s">
        <v>175</v>
      </c>
      <c r="E26" s="4" t="s">
        <v>176</v>
      </c>
      <c r="F26" s="4" t="s">
        <v>19</v>
      </c>
      <c r="G26" s="4">
        <v>1</v>
      </c>
      <c r="H26" s="7">
        <v>137.86000000000001</v>
      </c>
      <c r="I26" s="10">
        <v>137.86000000000001</v>
      </c>
      <c r="J26" s="11">
        <v>1845393.9600000002</v>
      </c>
      <c r="K26" s="11">
        <v>1845393.9600000002</v>
      </c>
    </row>
    <row r="27" spans="1:11" ht="13.5" x14ac:dyDescent="0.25">
      <c r="A27" s="26" t="s">
        <v>72</v>
      </c>
      <c r="B27" s="6">
        <v>80589</v>
      </c>
      <c r="C27" s="8" t="s">
        <v>75</v>
      </c>
      <c r="D27" s="4" t="s">
        <v>76</v>
      </c>
      <c r="E27" s="4" t="s">
        <v>77</v>
      </c>
      <c r="F27" s="4" t="s">
        <v>55</v>
      </c>
      <c r="G27" s="4">
        <v>6.6576999999999993</v>
      </c>
      <c r="H27" s="7">
        <v>325.5</v>
      </c>
      <c r="I27" s="10">
        <v>48.890758069603621</v>
      </c>
      <c r="J27" s="11">
        <v>26231719.5</v>
      </c>
      <c r="K27" s="11">
        <v>3940057.3020712864</v>
      </c>
    </row>
    <row r="28" spans="1:11" ht="13.5" x14ac:dyDescent="0.25">
      <c r="A28" s="26" t="s">
        <v>43</v>
      </c>
      <c r="B28" s="6">
        <v>3100</v>
      </c>
      <c r="C28" s="8" t="s">
        <v>45</v>
      </c>
      <c r="D28" s="4" t="s">
        <v>46</v>
      </c>
      <c r="E28" s="4" t="s">
        <v>47</v>
      </c>
      <c r="F28" s="4" t="s">
        <v>21</v>
      </c>
      <c r="G28" s="4">
        <v>111.41000000000001</v>
      </c>
      <c r="H28" s="7">
        <v>6110</v>
      </c>
      <c r="I28" s="10">
        <v>54.842473745624268</v>
      </c>
      <c r="J28" s="11">
        <v>18941000</v>
      </c>
      <c r="K28" s="11">
        <v>170011.66861143522</v>
      </c>
    </row>
    <row r="29" spans="1:11" ht="13.5" x14ac:dyDescent="0.25">
      <c r="A29" s="26" t="s">
        <v>128</v>
      </c>
      <c r="B29" s="6">
        <v>313162</v>
      </c>
      <c r="C29" s="8" t="s">
        <v>134</v>
      </c>
      <c r="D29" s="4" t="s">
        <v>135</v>
      </c>
      <c r="E29" s="4" t="s">
        <v>136</v>
      </c>
      <c r="F29" s="4" t="s">
        <v>44</v>
      </c>
      <c r="G29" s="4">
        <v>0.76740081344486233</v>
      </c>
      <c r="H29" s="7">
        <v>3.9</v>
      </c>
      <c r="I29" s="10">
        <v>5.0820899999999991</v>
      </c>
      <c r="J29" s="11">
        <v>1221331.8</v>
      </c>
      <c r="K29" s="11">
        <v>1591517.4685799999</v>
      </c>
    </row>
    <row r="30" spans="1:11" ht="13.5" x14ac:dyDescent="0.25">
      <c r="A30" s="26" t="s">
        <v>80</v>
      </c>
      <c r="B30" s="6">
        <v>256278</v>
      </c>
      <c r="C30" s="8" t="s">
        <v>84</v>
      </c>
      <c r="D30" s="4" t="s">
        <v>85</v>
      </c>
      <c r="E30" s="4" t="s">
        <v>86</v>
      </c>
      <c r="F30" s="4" t="s">
        <v>13</v>
      </c>
      <c r="G30" s="4">
        <v>0.89166295140436924</v>
      </c>
      <c r="H30" s="9">
        <v>4.5540000000000003</v>
      </c>
      <c r="I30" s="10">
        <v>5.1073110000000002</v>
      </c>
      <c r="J30" s="11">
        <v>1167090.0120000001</v>
      </c>
      <c r="K30" s="11">
        <v>1308891.4484580001</v>
      </c>
    </row>
    <row r="31" spans="1:11" ht="13.5" x14ac:dyDescent="0.25">
      <c r="A31" s="26" t="s">
        <v>57</v>
      </c>
      <c r="B31" s="6">
        <v>31210</v>
      </c>
      <c r="C31" s="8" t="s">
        <v>60</v>
      </c>
      <c r="D31" s="4" t="s">
        <v>61</v>
      </c>
      <c r="E31" s="4" t="s">
        <v>99</v>
      </c>
      <c r="F31" s="4" t="s">
        <v>13</v>
      </c>
      <c r="G31" s="4">
        <v>0.89166295140436924</v>
      </c>
      <c r="H31" s="9">
        <v>114.58</v>
      </c>
      <c r="I31" s="10">
        <v>128.50146999999998</v>
      </c>
      <c r="J31" s="11">
        <v>3576041.8</v>
      </c>
      <c r="K31" s="11">
        <v>4010530.8786999993</v>
      </c>
    </row>
    <row r="32" spans="1:11" ht="13.5" x14ac:dyDescent="0.25">
      <c r="A32" s="26" t="s">
        <v>147</v>
      </c>
      <c r="B32" s="6">
        <v>16883</v>
      </c>
      <c r="C32" s="8" t="s">
        <v>107</v>
      </c>
      <c r="D32" s="4" t="s">
        <v>108</v>
      </c>
      <c r="E32" s="4" t="s">
        <v>137</v>
      </c>
      <c r="F32" s="4" t="s">
        <v>19</v>
      </c>
      <c r="G32" s="4">
        <v>1</v>
      </c>
      <c r="H32" s="9">
        <v>18.28</v>
      </c>
      <c r="I32" s="10">
        <v>18.28</v>
      </c>
      <c r="J32" s="11">
        <v>308621.24</v>
      </c>
      <c r="K32" s="11">
        <v>308621.24</v>
      </c>
    </row>
    <row r="33" spans="1:11" ht="13.5" x14ac:dyDescent="0.25">
      <c r="A33" s="26" t="s">
        <v>103</v>
      </c>
      <c r="B33" s="6">
        <v>104400</v>
      </c>
      <c r="C33" s="8" t="s">
        <v>109</v>
      </c>
      <c r="D33" s="4" t="s">
        <v>110</v>
      </c>
      <c r="E33" s="4" t="s">
        <v>111</v>
      </c>
      <c r="F33" s="4" t="s">
        <v>21</v>
      </c>
      <c r="G33" s="4">
        <v>111.41000000000001</v>
      </c>
      <c r="H33" s="9">
        <v>4112</v>
      </c>
      <c r="I33" s="10">
        <v>36.908715555156625</v>
      </c>
      <c r="J33" s="11">
        <v>429292800</v>
      </c>
      <c r="K33" s="11">
        <v>3853269.9039583518</v>
      </c>
    </row>
    <row r="34" spans="1:11" x14ac:dyDescent="0.2">
      <c r="A34" s="8" t="s">
        <v>148</v>
      </c>
      <c r="B34" s="6">
        <v>10842</v>
      </c>
      <c r="C34" s="8" t="s">
        <v>177</v>
      </c>
      <c r="D34" s="4" t="s">
        <v>178</v>
      </c>
      <c r="E34" s="4" t="s">
        <v>179</v>
      </c>
      <c r="F34" s="4" t="s">
        <v>180</v>
      </c>
      <c r="G34" s="4">
        <v>1.0189999999999999</v>
      </c>
      <c r="H34" s="9">
        <v>169.4</v>
      </c>
      <c r="I34" s="10">
        <v>166.24141315014722</v>
      </c>
      <c r="J34" s="11">
        <v>1836634.8</v>
      </c>
      <c r="K34" s="11">
        <v>1802389.4013738963</v>
      </c>
    </row>
    <row r="35" spans="1:11" x14ac:dyDescent="0.2">
      <c r="A35" s="12" t="s">
        <v>191</v>
      </c>
      <c r="B35" s="6">
        <v>22458</v>
      </c>
      <c r="C35" s="8" t="s">
        <v>196</v>
      </c>
      <c r="D35" s="4" t="s">
        <v>197</v>
      </c>
      <c r="E35" s="4" t="s">
        <v>198</v>
      </c>
      <c r="F35" s="4" t="s">
        <v>13</v>
      </c>
      <c r="G35" s="4">
        <v>0.89166295140436924</v>
      </c>
      <c r="H35" s="9">
        <v>32.369999999999997</v>
      </c>
      <c r="I35" s="10">
        <v>36.30295499999999</v>
      </c>
      <c r="J35" s="11">
        <v>726965.46</v>
      </c>
      <c r="K35" s="11">
        <v>815291.76338999986</v>
      </c>
    </row>
    <row r="36" spans="1:11" x14ac:dyDescent="0.2">
      <c r="A36" s="12" t="s">
        <v>95</v>
      </c>
      <c r="B36" s="6">
        <v>17066</v>
      </c>
      <c r="C36" s="8" t="s">
        <v>96</v>
      </c>
      <c r="D36" s="4" t="s">
        <v>100</v>
      </c>
      <c r="E36" s="4" t="s">
        <v>101</v>
      </c>
      <c r="F36" s="4" t="s">
        <v>25</v>
      </c>
      <c r="G36" s="4">
        <v>8.6277000000000008</v>
      </c>
      <c r="H36" s="9">
        <v>389.1</v>
      </c>
      <c r="I36" s="10">
        <v>45.098925553739697</v>
      </c>
      <c r="J36" s="11">
        <v>6640380.6000000006</v>
      </c>
      <c r="K36" s="11">
        <v>769658.26350012165</v>
      </c>
    </row>
    <row r="37" spans="1:11" x14ac:dyDescent="0.2">
      <c r="A37" s="12" t="s">
        <v>192</v>
      </c>
      <c r="B37" s="6">
        <v>20847.990000000002</v>
      </c>
      <c r="C37" s="8" t="s">
        <v>44</v>
      </c>
      <c r="F37" s="4" t="s">
        <v>44</v>
      </c>
      <c r="G37" s="4">
        <v>0.76740081344486233</v>
      </c>
      <c r="H37" s="9">
        <v>1</v>
      </c>
      <c r="I37" s="10">
        <v>1.3030999999999999</v>
      </c>
      <c r="J37" s="11">
        <v>20847.990000000002</v>
      </c>
      <c r="K37" s="11">
        <v>27167.015768999998</v>
      </c>
    </row>
    <row r="38" spans="1:11" x14ac:dyDescent="0.2">
      <c r="A38" s="12" t="s">
        <v>28</v>
      </c>
      <c r="B38" s="6">
        <v>525912.63</v>
      </c>
      <c r="C38" s="8" t="s">
        <v>29</v>
      </c>
      <c r="F38" s="4" t="s">
        <v>19</v>
      </c>
      <c r="G38" s="4">
        <v>1</v>
      </c>
      <c r="H38" s="9">
        <v>1</v>
      </c>
      <c r="I38" s="10">
        <v>1</v>
      </c>
      <c r="J38" s="11">
        <v>525912.63</v>
      </c>
      <c r="K38" s="11">
        <v>525912.63</v>
      </c>
    </row>
    <row r="39" spans="1:11" x14ac:dyDescent="0.2">
      <c r="A39" s="4" t="s">
        <v>129</v>
      </c>
      <c r="B39" s="4">
        <v>-17139.09</v>
      </c>
      <c r="C39" s="4" t="s">
        <v>19</v>
      </c>
      <c r="F39" s="4" t="s">
        <v>19</v>
      </c>
      <c r="G39" s="4">
        <v>1</v>
      </c>
      <c r="H39" s="7">
        <v>1</v>
      </c>
      <c r="I39" s="10">
        <v>1</v>
      </c>
      <c r="J39" s="11">
        <v>-17139.09</v>
      </c>
      <c r="K39" s="11">
        <v>-17139.09</v>
      </c>
    </row>
    <row r="40" spans="1:11" ht="13.5" x14ac:dyDescent="0.25">
      <c r="A40" s="5"/>
      <c r="B40" s="6"/>
      <c r="C40" s="8"/>
      <c r="I40" s="10"/>
      <c r="J40" s="11"/>
      <c r="K40" s="11"/>
    </row>
    <row r="41" spans="1:11" ht="13.5" x14ac:dyDescent="0.25">
      <c r="A41" s="5"/>
      <c r="B41" s="6"/>
      <c r="C41" s="8"/>
      <c r="I41" s="10"/>
      <c r="J41" s="11"/>
      <c r="K41" s="11"/>
    </row>
    <row r="42" spans="1:11" x14ac:dyDescent="0.2">
      <c r="A42" s="8"/>
      <c r="B42" s="6"/>
      <c r="C42" s="14"/>
      <c r="D42" s="14"/>
      <c r="E42" s="14"/>
      <c r="F42" s="14"/>
      <c r="I42" s="10"/>
      <c r="J42" s="11"/>
      <c r="K42" s="3">
        <f>SUM(K2:K41)</f>
        <v>69456821.23959896</v>
      </c>
    </row>
    <row r="43" spans="1:11" x14ac:dyDescent="0.2">
      <c r="A43" s="12"/>
      <c r="B43" s="6"/>
      <c r="C43" s="8"/>
      <c r="D43" s="8"/>
      <c r="E43" s="8"/>
      <c r="F43" s="8"/>
      <c r="I43" s="10"/>
      <c r="J43" s="11"/>
      <c r="K43" s="11"/>
    </row>
    <row r="44" spans="1:11" x14ac:dyDescent="0.2">
      <c r="A44" s="1" t="s">
        <v>31</v>
      </c>
    </row>
    <row r="45" spans="1:11" x14ac:dyDescent="0.2">
      <c r="A45" s="35" t="s">
        <v>181</v>
      </c>
      <c r="C45" s="27" t="s">
        <v>116</v>
      </c>
      <c r="K45" s="11">
        <v>54474.463692666723</v>
      </c>
    </row>
    <row r="46" spans="1:11" x14ac:dyDescent="0.2">
      <c r="A46" s="36" t="s">
        <v>199</v>
      </c>
      <c r="C46" s="28" t="s">
        <v>104</v>
      </c>
      <c r="K46" s="11">
        <v>96548.589199999973</v>
      </c>
    </row>
    <row r="47" spans="1:11" x14ac:dyDescent="0.2">
      <c r="A47" s="36" t="s">
        <v>200</v>
      </c>
      <c r="C47" s="28" t="s">
        <v>89</v>
      </c>
      <c r="K47" s="11">
        <v>45379.198425000002</v>
      </c>
    </row>
    <row r="48" spans="1:11" x14ac:dyDescent="0.2">
      <c r="A48" s="36" t="s">
        <v>40</v>
      </c>
      <c r="C48" s="28" t="s">
        <v>14</v>
      </c>
      <c r="K48" s="11">
        <v>13392.156735</v>
      </c>
    </row>
    <row r="49" spans="1:11" x14ac:dyDescent="0.2">
      <c r="A49" s="35" t="s">
        <v>40</v>
      </c>
      <c r="C49" s="27" t="s">
        <v>14</v>
      </c>
      <c r="K49" s="11">
        <v>11059.010564999999</v>
      </c>
    </row>
    <row r="50" spans="1:11" x14ac:dyDescent="0.2">
      <c r="A50" s="35" t="s">
        <v>32</v>
      </c>
      <c r="C50" s="27" t="s">
        <v>20</v>
      </c>
      <c r="K50" s="11">
        <v>9610.5372399999997</v>
      </c>
    </row>
    <row r="51" spans="1:11" x14ac:dyDescent="0.2">
      <c r="A51" s="36" t="s">
        <v>32</v>
      </c>
      <c r="C51" s="28" t="s">
        <v>20</v>
      </c>
      <c r="K51" s="11">
        <v>10678.373464999999</v>
      </c>
    </row>
    <row r="52" spans="1:11" x14ac:dyDescent="0.2">
      <c r="A52" s="35" t="s">
        <v>182</v>
      </c>
      <c r="C52" s="27" t="s">
        <v>65</v>
      </c>
      <c r="K52" s="11">
        <v>13824.764144999999</v>
      </c>
    </row>
    <row r="53" spans="1:11" x14ac:dyDescent="0.2">
      <c r="A53" s="35" t="s">
        <v>183</v>
      </c>
      <c r="C53" s="27" t="s">
        <v>171</v>
      </c>
      <c r="K53" s="11">
        <v>1166.8611435239206</v>
      </c>
    </row>
    <row r="54" spans="1:11" x14ac:dyDescent="0.2">
      <c r="A54" s="35" t="s">
        <v>69</v>
      </c>
      <c r="C54" s="27" t="s">
        <v>41</v>
      </c>
      <c r="K54" s="11">
        <v>7784.7913149999986</v>
      </c>
    </row>
    <row r="55" spans="1:11" x14ac:dyDescent="0.2">
      <c r="A55" s="36" t="s">
        <v>201</v>
      </c>
      <c r="C55" s="28" t="s">
        <v>22</v>
      </c>
      <c r="K55" s="11">
        <v>3033.8389731621933</v>
      </c>
    </row>
    <row r="56" spans="1:11" x14ac:dyDescent="0.2">
      <c r="A56" s="35" t="s">
        <v>202</v>
      </c>
      <c r="C56" s="27" t="s">
        <v>49</v>
      </c>
      <c r="K56" s="11">
        <v>92432.89654799999</v>
      </c>
    </row>
    <row r="57" spans="1:11" x14ac:dyDescent="0.2">
      <c r="A57" s="36" t="s">
        <v>184</v>
      </c>
      <c r="C57" s="28" t="s">
        <v>92</v>
      </c>
      <c r="K57" s="11">
        <v>2376.8063908087242</v>
      </c>
    </row>
    <row r="58" spans="1:11" x14ac:dyDescent="0.2">
      <c r="A58" s="35" t="s">
        <v>184</v>
      </c>
      <c r="C58" s="27" t="s">
        <v>92</v>
      </c>
      <c r="K58" s="11">
        <v>21391.257517278518</v>
      </c>
    </row>
    <row r="59" spans="1:11" x14ac:dyDescent="0.2">
      <c r="A59" s="36" t="s">
        <v>56</v>
      </c>
      <c r="C59" s="28" t="s">
        <v>54</v>
      </c>
      <c r="K59" s="11">
        <v>5699.1513585772864</v>
      </c>
    </row>
    <row r="60" spans="1:11" x14ac:dyDescent="0.2">
      <c r="A60" s="35" t="s">
        <v>185</v>
      </c>
      <c r="C60" s="27" t="s">
        <v>45</v>
      </c>
      <c r="K60" s="11">
        <v>946.05511174939409</v>
      </c>
    </row>
    <row r="61" spans="1:11" x14ac:dyDescent="0.2">
      <c r="A61" s="35" t="s">
        <v>67</v>
      </c>
      <c r="C61" s="27" t="s">
        <v>63</v>
      </c>
      <c r="G61" s="13"/>
      <c r="K61" s="11">
        <v>1555.5912702584978</v>
      </c>
    </row>
    <row r="62" spans="1:11" x14ac:dyDescent="0.2">
      <c r="A62" s="35" t="s">
        <v>203</v>
      </c>
      <c r="C62" s="27" t="s">
        <v>134</v>
      </c>
      <c r="G62" s="13"/>
      <c r="K62" s="11">
        <v>12895.373351999999</v>
      </c>
    </row>
    <row r="63" spans="1:11" x14ac:dyDescent="0.2">
      <c r="A63" s="35" t="s">
        <v>70</v>
      </c>
      <c r="C63" s="27" t="s">
        <v>60</v>
      </c>
      <c r="G63" s="13"/>
      <c r="K63" s="11">
        <v>14281.954834999999</v>
      </c>
    </row>
    <row r="64" spans="1:11" x14ac:dyDescent="0.2">
      <c r="A64" s="35" t="s">
        <v>28</v>
      </c>
      <c r="C64" s="27" t="s">
        <v>29</v>
      </c>
      <c r="G64" s="13"/>
      <c r="K64" s="11">
        <v>2220.1</v>
      </c>
    </row>
    <row r="65" spans="1:11" x14ac:dyDescent="0.2">
      <c r="A65" s="35" t="s">
        <v>186</v>
      </c>
      <c r="C65" s="4" t="s">
        <v>109</v>
      </c>
      <c r="K65" s="11">
        <v>84337.13311192891</v>
      </c>
    </row>
    <row r="66" spans="1:11" x14ac:dyDescent="0.2">
      <c r="A66" s="36" t="s">
        <v>71</v>
      </c>
      <c r="C66" s="4" t="s">
        <v>62</v>
      </c>
      <c r="K66" s="11">
        <v>7287.5855049999991</v>
      </c>
    </row>
    <row r="67" spans="1:11" x14ac:dyDescent="0.2">
      <c r="A67" s="8"/>
      <c r="K67" s="11"/>
    </row>
    <row r="68" spans="1:11" x14ac:dyDescent="0.2">
      <c r="K68" s="23">
        <f>SUM(K45:K67)</f>
        <v>512376.48989995412</v>
      </c>
    </row>
    <row r="70" spans="1:11" x14ac:dyDescent="0.2">
      <c r="A70" s="1" t="s">
        <v>33</v>
      </c>
    </row>
    <row r="71" spans="1:11" customFormat="1" x14ac:dyDescent="0.2">
      <c r="A71" s="21" t="s">
        <v>0</v>
      </c>
      <c r="B71" s="22" t="s">
        <v>34</v>
      </c>
      <c r="C71" s="21" t="s">
        <v>35</v>
      </c>
      <c r="D71" s="21" t="s">
        <v>36</v>
      </c>
      <c r="E71" s="21" t="s">
        <v>37</v>
      </c>
      <c r="F71" s="20" t="s">
        <v>38</v>
      </c>
      <c r="G71" s="21" t="s">
        <v>68</v>
      </c>
      <c r="H71" s="21" t="s">
        <v>6</v>
      </c>
      <c r="I71" s="21" t="s">
        <v>39</v>
      </c>
      <c r="J71" s="21" t="s">
        <v>4</v>
      </c>
      <c r="K71" s="21"/>
    </row>
    <row r="72" spans="1:11" customFormat="1" x14ac:dyDescent="0.2">
      <c r="A72" s="32" t="s">
        <v>188</v>
      </c>
      <c r="B72" s="6">
        <v>7277</v>
      </c>
      <c r="C72" s="8" t="s">
        <v>187</v>
      </c>
      <c r="D72" s="16">
        <v>43584</v>
      </c>
      <c r="E72" s="16">
        <v>43586</v>
      </c>
      <c r="F72" s="30">
        <v>40731.550000000003</v>
      </c>
      <c r="G72" s="14" t="s">
        <v>19</v>
      </c>
      <c r="H72" s="25">
        <v>1</v>
      </c>
      <c r="I72" s="11">
        <v>40731.550000000003</v>
      </c>
      <c r="J72" s="32" t="s">
        <v>158</v>
      </c>
      <c r="K72" s="18">
        <f t="shared" ref="K72:K75" si="0">+I72</f>
        <v>40731.550000000003</v>
      </c>
    </row>
    <row r="73" spans="1:11" customFormat="1" x14ac:dyDescent="0.2">
      <c r="A73" s="32" t="s">
        <v>204</v>
      </c>
      <c r="B73" s="6">
        <v>18002</v>
      </c>
      <c r="C73" s="8" t="s">
        <v>187</v>
      </c>
      <c r="D73" s="16">
        <v>43584</v>
      </c>
      <c r="E73" s="16">
        <v>43587</v>
      </c>
      <c r="F73" s="30">
        <v>597395.24</v>
      </c>
      <c r="G73" s="14" t="s">
        <v>13</v>
      </c>
      <c r="H73" s="13">
        <v>0.89166295140436924</v>
      </c>
      <c r="I73" s="11">
        <v>669978.76165999996</v>
      </c>
      <c r="J73" s="32" t="s">
        <v>198</v>
      </c>
      <c r="K73" s="18">
        <f t="shared" si="0"/>
        <v>669978.76165999996</v>
      </c>
    </row>
    <row r="74" spans="1:11" customFormat="1" x14ac:dyDescent="0.2">
      <c r="A74" s="32" t="s">
        <v>204</v>
      </c>
      <c r="B74" s="6">
        <v>4456</v>
      </c>
      <c r="C74" s="8" t="s">
        <v>187</v>
      </c>
      <c r="D74" s="16">
        <v>43585</v>
      </c>
      <c r="E74" s="16">
        <v>43588</v>
      </c>
      <c r="F74" s="30">
        <v>145613.24</v>
      </c>
      <c r="G74" s="14" t="s">
        <v>13</v>
      </c>
      <c r="H74" s="13">
        <v>0.89166295140436924</v>
      </c>
      <c r="I74" s="11">
        <v>163305.24865999998</v>
      </c>
      <c r="J74" s="32" t="s">
        <v>198</v>
      </c>
      <c r="K74" s="18">
        <f t="shared" si="0"/>
        <v>163305.24865999998</v>
      </c>
    </row>
    <row r="75" spans="1:11" customFormat="1" x14ac:dyDescent="0.2">
      <c r="A75" s="8"/>
      <c r="B75" s="6"/>
      <c r="C75" s="8"/>
      <c r="D75" s="16"/>
      <c r="E75" s="16"/>
      <c r="F75" s="30"/>
      <c r="G75" s="14"/>
      <c r="H75" s="31"/>
      <c r="I75" s="11"/>
      <c r="J75" s="14"/>
      <c r="K75" s="18"/>
    </row>
    <row r="76" spans="1:11" customFormat="1" x14ac:dyDescent="0.2">
      <c r="A76" s="14"/>
      <c r="B76" s="15"/>
      <c r="C76" s="14"/>
      <c r="D76" s="16"/>
      <c r="E76" s="16"/>
      <c r="F76" s="17"/>
      <c r="G76" s="14"/>
      <c r="H76" s="4"/>
      <c r="I76" s="18"/>
      <c r="J76" s="14"/>
      <c r="K76" s="18"/>
    </row>
    <row r="77" spans="1:11" customFormat="1" x14ac:dyDescent="0.2">
      <c r="A77" s="14"/>
      <c r="B77" s="15"/>
      <c r="C77" s="14"/>
      <c r="D77" s="16"/>
      <c r="E77" s="16"/>
      <c r="F77" s="17"/>
      <c r="G77" s="14"/>
      <c r="H77" s="4"/>
      <c r="I77" s="18"/>
      <c r="J77" s="14"/>
      <c r="K77" s="18">
        <f t="shared" ref="K76:K78" si="1">+I77</f>
        <v>0</v>
      </c>
    </row>
    <row r="78" spans="1:11" customFormat="1" x14ac:dyDescent="0.2">
      <c r="A78" s="14"/>
      <c r="B78" s="15"/>
      <c r="C78" s="14"/>
      <c r="D78" s="16"/>
      <c r="E78" s="16"/>
      <c r="F78" s="17"/>
      <c r="G78" s="14"/>
      <c r="H78" s="4"/>
      <c r="I78" s="18"/>
      <c r="J78" s="14"/>
      <c r="K78" s="18">
        <f t="shared" si="1"/>
        <v>0</v>
      </c>
    </row>
    <row r="79" spans="1:11" customFormat="1" x14ac:dyDescent="0.2">
      <c r="A79" s="14"/>
      <c r="B79" s="15"/>
      <c r="C79" s="14"/>
      <c r="D79" s="16"/>
      <c r="E79" s="16"/>
      <c r="F79" s="17"/>
      <c r="G79" s="14"/>
      <c r="H79" s="4"/>
      <c r="I79" s="18"/>
      <c r="J79" s="14"/>
      <c r="K79" s="18"/>
    </row>
    <row r="80" spans="1:11" customFormat="1" x14ac:dyDescent="0.2">
      <c r="A80" s="14"/>
      <c r="B80" s="15"/>
      <c r="C80" s="14"/>
      <c r="D80" s="16"/>
      <c r="E80" s="16"/>
      <c r="F80" s="17"/>
      <c r="G80" s="14"/>
      <c r="H80" s="4"/>
      <c r="I80" s="18"/>
      <c r="J80" s="14"/>
      <c r="K80" s="18"/>
    </row>
    <row r="81" spans="1:11" customFormat="1" x14ac:dyDescent="0.2">
      <c r="A81" s="14"/>
      <c r="B81" s="15"/>
      <c r="C81" s="14"/>
      <c r="D81" s="16"/>
      <c r="E81" s="16"/>
      <c r="F81" s="17"/>
      <c r="G81" s="14"/>
      <c r="H81" s="4"/>
      <c r="I81" s="19"/>
      <c r="J81" s="14"/>
      <c r="K81" s="18"/>
    </row>
    <row r="82" spans="1:11" customFormat="1" x14ac:dyDescent="0.2">
      <c r="A82" s="14"/>
      <c r="B82" s="15"/>
      <c r="C82" s="14"/>
      <c r="D82" s="16"/>
      <c r="E82" s="16"/>
      <c r="F82" s="17"/>
      <c r="G82" s="14"/>
      <c r="H82" s="4"/>
      <c r="I82" s="20">
        <f>SUM(I72:I81)</f>
        <v>874015.56031999993</v>
      </c>
      <c r="J82" s="14"/>
      <c r="K82" s="20">
        <f>SUM(K72:K81)</f>
        <v>874015.56031999993</v>
      </c>
    </row>
    <row r="83" spans="1:11" customFormat="1" x14ac:dyDescent="0.2">
      <c r="A83" s="14"/>
      <c r="B83" s="15"/>
      <c r="C83" s="14"/>
      <c r="D83" s="16"/>
      <c r="E83" s="16"/>
      <c r="F83" s="17"/>
      <c r="G83" s="14"/>
      <c r="H83" s="4"/>
      <c r="I83" s="18"/>
      <c r="J83" s="14"/>
      <c r="K83" s="18"/>
    </row>
    <row r="84" spans="1:11" customFormat="1" x14ac:dyDescent="0.2">
      <c r="A84" s="14" t="s">
        <v>183</v>
      </c>
      <c r="B84" s="15">
        <v>900</v>
      </c>
      <c r="C84" s="14" t="s">
        <v>189</v>
      </c>
      <c r="D84" s="16">
        <v>43580</v>
      </c>
      <c r="E84" s="16">
        <v>43593</v>
      </c>
      <c r="F84" s="34">
        <v>62897239</v>
      </c>
      <c r="G84" s="14" t="s">
        <v>21</v>
      </c>
      <c r="H84" s="33">
        <v>111.41000000000001</v>
      </c>
      <c r="I84" s="18">
        <f>F84/H84</f>
        <v>564556.49403105641</v>
      </c>
      <c r="J84" s="14" t="s">
        <v>172</v>
      </c>
      <c r="K84" s="18">
        <f t="shared" ref="K84:K87" si="2">+I84</f>
        <v>564556.49403105641</v>
      </c>
    </row>
    <row r="85" spans="1:11" customFormat="1" x14ac:dyDescent="0.2">
      <c r="A85" s="14" t="s">
        <v>201</v>
      </c>
      <c r="B85" s="15">
        <v>6500</v>
      </c>
      <c r="C85" s="14" t="s">
        <v>189</v>
      </c>
      <c r="D85" s="16">
        <v>43580</v>
      </c>
      <c r="E85" s="16">
        <v>43593</v>
      </c>
      <c r="F85" s="34">
        <v>42760328</v>
      </c>
      <c r="G85" s="14" t="s">
        <v>21</v>
      </c>
      <c r="H85" s="33">
        <v>111.41000000000001</v>
      </c>
      <c r="I85" s="18">
        <f>F85/H85</f>
        <v>383810.50175029167</v>
      </c>
      <c r="J85" s="14" t="s">
        <v>52</v>
      </c>
      <c r="K85" s="18">
        <f t="shared" si="2"/>
        <v>383810.50175029167</v>
      </c>
    </row>
    <row r="86" spans="1:11" customFormat="1" x14ac:dyDescent="0.2">
      <c r="A86" s="8"/>
      <c r="B86" s="15"/>
      <c r="C86" s="14"/>
      <c r="D86" s="16"/>
      <c r="E86" s="16"/>
      <c r="F86" s="30"/>
      <c r="G86" s="14"/>
      <c r="H86" s="13"/>
      <c r="I86" s="11"/>
      <c r="J86" s="14"/>
      <c r="K86" s="18"/>
    </row>
    <row r="87" spans="1:11" customFormat="1" x14ac:dyDescent="0.2">
      <c r="A87" s="8"/>
      <c r="B87" s="15"/>
      <c r="C87" s="14"/>
      <c r="D87" s="16"/>
      <c r="E87" s="16"/>
      <c r="F87" s="30"/>
      <c r="G87" s="14"/>
      <c r="H87" s="13"/>
      <c r="I87" s="11"/>
      <c r="J87" s="14"/>
      <c r="K87" s="18"/>
    </row>
    <row r="88" spans="1:11" customFormat="1" x14ac:dyDescent="0.2">
      <c r="A88" s="14"/>
      <c r="B88" s="15"/>
      <c r="C88" s="14"/>
      <c r="D88" s="16"/>
      <c r="E88" s="16"/>
      <c r="F88" s="17"/>
      <c r="G88" s="14"/>
      <c r="H88" s="4"/>
      <c r="I88" s="18"/>
      <c r="J88" s="14"/>
      <c r="K88" s="18"/>
    </row>
    <row r="89" spans="1:11" customFormat="1" x14ac:dyDescent="0.2">
      <c r="A89" s="14"/>
      <c r="B89" s="15"/>
      <c r="C89" s="14"/>
      <c r="D89" s="16"/>
      <c r="E89" s="16"/>
      <c r="F89" s="17"/>
      <c r="G89" s="14"/>
      <c r="H89" s="4"/>
      <c r="I89" s="18"/>
      <c r="J89" s="14"/>
      <c r="K89" s="18"/>
    </row>
    <row r="90" spans="1:11" customFormat="1" x14ac:dyDescent="0.2">
      <c r="A90" s="14"/>
      <c r="B90" s="15"/>
      <c r="C90" s="14"/>
      <c r="D90" s="16"/>
      <c r="E90" s="16"/>
      <c r="F90" s="17"/>
      <c r="G90" s="14"/>
      <c r="H90" s="4"/>
      <c r="I90" s="18"/>
      <c r="J90" s="14"/>
      <c r="K90" s="18"/>
    </row>
    <row r="91" spans="1:11" customFormat="1" x14ac:dyDescent="0.2">
      <c r="A91" s="14"/>
      <c r="B91" s="15"/>
      <c r="C91" s="14"/>
      <c r="D91" s="16"/>
      <c r="E91" s="16"/>
      <c r="F91" s="17"/>
      <c r="G91" s="14"/>
      <c r="H91" s="4"/>
      <c r="I91" s="18"/>
      <c r="J91" s="14"/>
      <c r="K91" s="18"/>
    </row>
    <row r="92" spans="1:11" customFormat="1" x14ac:dyDescent="0.2">
      <c r="A92" s="14"/>
      <c r="B92" s="15"/>
      <c r="C92" s="14"/>
      <c r="D92" s="16"/>
      <c r="E92" s="16"/>
      <c r="F92" s="17"/>
      <c r="G92" s="14"/>
      <c r="H92" s="4"/>
      <c r="I92" s="18"/>
      <c r="J92" s="14"/>
      <c r="K92" s="18"/>
    </row>
    <row r="93" spans="1:11" x14ac:dyDescent="0.2">
      <c r="I93" s="29">
        <f>SUM(I84:I92)</f>
        <v>948366.99578134809</v>
      </c>
      <c r="K93" s="23">
        <f>SUM(K84:K92)</f>
        <v>948366.99578134809</v>
      </c>
    </row>
    <row r="97" spans="11:11" x14ac:dyDescent="0.2">
      <c r="K97" s="24">
        <f>+K42+K68-K82+K93</f>
        <v>70043549.16496025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2019-05-20T22:21:26Z</dcterms:modified>
</cp:coreProperties>
</file>